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 firstSheet="3" activeTab="4"/>
  </bookViews>
  <sheets>
    <sheet name="DASHBOARD" sheetId="16" r:id="rId1"/>
    <sheet name="DASHBOARDMoM" sheetId="20" r:id="rId2"/>
    <sheet name="DASHBOARDYoY" sheetId="19" r:id="rId3"/>
    <sheet name="PIVOT GENERAL" sheetId="15" r:id="rId4"/>
    <sheet name="cpiassignment" sheetId="2" r:id="rId5"/>
    <sheet name="1Bucket Details" sheetId="4" r:id="rId6"/>
    <sheet name="CRUIDdata" sheetId="21" r:id="rId7"/>
    <sheet name="2.YOY FOR GENERAL INDEX" sheetId="10" r:id="rId8"/>
    <sheet name=" 3.1.1Months Ending May 2023" sheetId="5" r:id="rId9"/>
    <sheet name="3.1.2 Same for Food Bucket " sheetId="11" r:id="rId10"/>
    <sheet name="4.Covid Trend" sheetId="13" r:id="rId11"/>
    <sheet name="5.oiland Gas" sheetId="14" r:id="rId12"/>
    <sheet name="CPIPREVIOUSDATA" sheetId="3" r:id="rId13"/>
  </sheets>
  <definedNames>
    <definedName name="_xlcn.WorksheetConnection_1BucketDetailsA4C101" hidden="1">'1Bucket Details'!$A$4:$C$10</definedName>
    <definedName name="_xlcn.WorksheetConnection_5.oilandGasB33C381" hidden="1">'5.oiland Gas'!$B$37:$C$43</definedName>
    <definedName name="_xlcn.WorksheetConnection_CPICASESTUDY.xlsxCPIAssignment1" hidden="1">CPIAssignment[]</definedName>
    <definedName name="ExternalData_1" localSheetId="4" hidden="1">cpiassignment!$A$1:$AN$373</definedName>
    <definedName name="ExternalData_1" localSheetId="12" hidden="1">CPIPREVIOUSDATA!$A$1:$AE$373</definedName>
  </definedNames>
  <calcPr calcId="162913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  <pivotCache cacheId="8" r:id="rId22"/>
    <pivotCache cacheId="9" r:id="rId2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PIAssignment" name="CPIAssignment" connection="WorksheetConnection_CPICASESTUDY.xlsx!CPIAssignment"/>
          <x15:modelTable id="Range" name="Range" connection="WorksheetConnection_5.oiland Gas!$B$33:$C$38"/>
          <x15:modelTable id="Range1" name="Range1" connection="WorksheetConnection_1Bucket Details!$A$4:$C$10"/>
        </x15:modelTables>
        <x15:extLst>
          <ext xmlns:x16="http://schemas.microsoft.com/office/spreadsheetml/2014/11/main" uri="{9835A34E-60A6-4A7C-AAB8-D5F71C897F49}">
            <x16:modelTimeGroupings>
              <x16:modelTimeGrouping tableName="CPIAssignment" columnName="Date" columnId="Date">
                <x16:calculatedTimeColumn columnName="Date (Year)" columnId="Date (Year)" contentType="yea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AS2" i="2" l="1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S316" i="2"/>
  <c r="AS317" i="2"/>
  <c r="AS318" i="2"/>
  <c r="AS319" i="2"/>
  <c r="AS320" i="2"/>
  <c r="AS321" i="2"/>
  <c r="AS322" i="2"/>
  <c r="AS323" i="2"/>
  <c r="AS324" i="2"/>
  <c r="AS325" i="2"/>
  <c r="AS326" i="2"/>
  <c r="AS327" i="2"/>
  <c r="AS328" i="2"/>
  <c r="AS329" i="2"/>
  <c r="AS330" i="2"/>
  <c r="AS331" i="2"/>
  <c r="AS332" i="2"/>
  <c r="AS333" i="2"/>
  <c r="AS334" i="2"/>
  <c r="AS335" i="2"/>
  <c r="AS336" i="2"/>
  <c r="AS337" i="2"/>
  <c r="AS338" i="2"/>
  <c r="AS339" i="2"/>
  <c r="AS340" i="2"/>
  <c r="AS341" i="2"/>
  <c r="AS342" i="2"/>
  <c r="AS343" i="2"/>
  <c r="AS344" i="2"/>
  <c r="AS345" i="2"/>
  <c r="AS346" i="2"/>
  <c r="AS347" i="2"/>
  <c r="AS348" i="2"/>
  <c r="AS349" i="2"/>
  <c r="AS350" i="2"/>
  <c r="AS351" i="2"/>
  <c r="AS352" i="2"/>
  <c r="AS353" i="2"/>
  <c r="AS354" i="2"/>
  <c r="AS355" i="2"/>
  <c r="AS356" i="2"/>
  <c r="AS357" i="2"/>
  <c r="AS358" i="2"/>
  <c r="AS359" i="2"/>
  <c r="AS360" i="2"/>
  <c r="AS361" i="2"/>
  <c r="AS362" i="2"/>
  <c r="AS363" i="2"/>
  <c r="AS364" i="2"/>
  <c r="AS365" i="2"/>
  <c r="AS366" i="2"/>
  <c r="AS367" i="2"/>
  <c r="AS368" i="2"/>
  <c r="AS369" i="2"/>
  <c r="AS370" i="2"/>
  <c r="AS371" i="2"/>
  <c r="AS372" i="2"/>
  <c r="AS373" i="2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R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3" i="2"/>
  <c r="AR224" i="2"/>
  <c r="AR225" i="2"/>
  <c r="AR226" i="2"/>
  <c r="AR227" i="2"/>
  <c r="AR228" i="2"/>
  <c r="AR229" i="2"/>
  <c r="AR230" i="2"/>
  <c r="AR231" i="2"/>
  <c r="AR232" i="2"/>
  <c r="AR233" i="2"/>
  <c r="AR234" i="2"/>
  <c r="AR235" i="2"/>
  <c r="AR236" i="2"/>
  <c r="AR237" i="2"/>
  <c r="AR238" i="2"/>
  <c r="AR239" i="2"/>
  <c r="AR240" i="2"/>
  <c r="AR241" i="2"/>
  <c r="AR242" i="2"/>
  <c r="AR243" i="2"/>
  <c r="AR244" i="2"/>
  <c r="AR245" i="2"/>
  <c r="AR246" i="2"/>
  <c r="AR247" i="2"/>
  <c r="AR248" i="2"/>
  <c r="AR249" i="2"/>
  <c r="AR250" i="2"/>
  <c r="AR251" i="2"/>
  <c r="AR252" i="2"/>
  <c r="AR253" i="2"/>
  <c r="AR254" i="2"/>
  <c r="AR255" i="2"/>
  <c r="AR256" i="2"/>
  <c r="AR257" i="2"/>
  <c r="AR258" i="2"/>
  <c r="AR259" i="2"/>
  <c r="AR260" i="2"/>
  <c r="AR261" i="2"/>
  <c r="AR262" i="2"/>
  <c r="AR263" i="2"/>
  <c r="AR264" i="2"/>
  <c r="AR265" i="2"/>
  <c r="AR266" i="2"/>
  <c r="AR267" i="2"/>
  <c r="AR268" i="2"/>
  <c r="AR269" i="2"/>
  <c r="AR270" i="2"/>
  <c r="AR271" i="2"/>
  <c r="AR272" i="2"/>
  <c r="AR273" i="2"/>
  <c r="AR274" i="2"/>
  <c r="AR275" i="2"/>
  <c r="AR276" i="2"/>
  <c r="AR277" i="2"/>
  <c r="AR278" i="2"/>
  <c r="AR279" i="2"/>
  <c r="AR280" i="2"/>
  <c r="AR281" i="2"/>
  <c r="AR282" i="2"/>
  <c r="AR283" i="2"/>
  <c r="AR284" i="2"/>
  <c r="AR285" i="2"/>
  <c r="AR286" i="2"/>
  <c r="AR287" i="2"/>
  <c r="AR288" i="2"/>
  <c r="AR289" i="2"/>
  <c r="AR290" i="2"/>
  <c r="AR291" i="2"/>
  <c r="AR292" i="2"/>
  <c r="AR293" i="2"/>
  <c r="AR294" i="2"/>
  <c r="AR295" i="2"/>
  <c r="AR296" i="2"/>
  <c r="AR297" i="2"/>
  <c r="AR298" i="2"/>
  <c r="AR299" i="2"/>
  <c r="AR300" i="2"/>
  <c r="AR301" i="2"/>
  <c r="AR302" i="2"/>
  <c r="AR303" i="2"/>
  <c r="AR304" i="2"/>
  <c r="AR305" i="2"/>
  <c r="AR306" i="2"/>
  <c r="AR307" i="2"/>
  <c r="AR308" i="2"/>
  <c r="AR309" i="2"/>
  <c r="AR310" i="2"/>
  <c r="AR311" i="2"/>
  <c r="AR312" i="2"/>
  <c r="AR313" i="2"/>
  <c r="AR314" i="2"/>
  <c r="AR315" i="2"/>
  <c r="AR316" i="2"/>
  <c r="AR317" i="2"/>
  <c r="AR318" i="2"/>
  <c r="AR319" i="2"/>
  <c r="AR320" i="2"/>
  <c r="AR321" i="2"/>
  <c r="AR322" i="2"/>
  <c r="AR323" i="2"/>
  <c r="AR324" i="2"/>
  <c r="AR325" i="2"/>
  <c r="AR326" i="2"/>
  <c r="AR327" i="2"/>
  <c r="AR328" i="2"/>
  <c r="AR329" i="2"/>
  <c r="AR330" i="2"/>
  <c r="AR331" i="2"/>
  <c r="AR332" i="2"/>
  <c r="AR333" i="2"/>
  <c r="AR334" i="2"/>
  <c r="AR335" i="2"/>
  <c r="AR336" i="2"/>
  <c r="AR337" i="2"/>
  <c r="AR338" i="2"/>
  <c r="AR339" i="2"/>
  <c r="AR340" i="2"/>
  <c r="AR341" i="2"/>
  <c r="AR342" i="2"/>
  <c r="AR343" i="2"/>
  <c r="AR344" i="2"/>
  <c r="AR345" i="2"/>
  <c r="AR346" i="2"/>
  <c r="AR347" i="2"/>
  <c r="AR348" i="2"/>
  <c r="AR349" i="2"/>
  <c r="AR350" i="2"/>
  <c r="AR351" i="2"/>
  <c r="AR352" i="2"/>
  <c r="AR353" i="2"/>
  <c r="AR354" i="2"/>
  <c r="AR355" i="2"/>
  <c r="AR356" i="2"/>
  <c r="AR357" i="2"/>
  <c r="AR358" i="2"/>
  <c r="AR359" i="2"/>
  <c r="AR360" i="2"/>
  <c r="AR361" i="2"/>
  <c r="AR362" i="2"/>
  <c r="AR363" i="2"/>
  <c r="AR364" i="2"/>
  <c r="AR365" i="2"/>
  <c r="AR366" i="2"/>
  <c r="AR367" i="2"/>
  <c r="AR368" i="2"/>
  <c r="AR369" i="2"/>
  <c r="AR370" i="2"/>
  <c r="AR371" i="2"/>
  <c r="AR372" i="2"/>
  <c r="AR373" i="2"/>
  <c r="AO2" i="2" l="1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P41" i="2" l="1"/>
  <c r="AP49" i="2"/>
  <c r="AP73" i="2"/>
  <c r="AP89" i="2"/>
  <c r="AP105" i="2"/>
  <c r="AP121" i="2"/>
  <c r="AP137" i="2"/>
  <c r="AP153" i="2"/>
  <c r="AP169" i="2"/>
  <c r="AP185" i="2"/>
  <c r="AP201" i="2"/>
  <c r="AP217" i="2"/>
  <c r="AP233" i="2"/>
  <c r="AP249" i="2"/>
  <c r="AP265" i="2"/>
  <c r="AP281" i="2"/>
  <c r="AP297" i="2"/>
  <c r="AP313" i="2"/>
  <c r="AP33" i="2"/>
  <c r="AP57" i="2"/>
  <c r="AP65" i="2"/>
  <c r="AP81" i="2"/>
  <c r="AP97" i="2"/>
  <c r="AP113" i="2"/>
  <c r="AP129" i="2"/>
  <c r="AP145" i="2"/>
  <c r="AP161" i="2"/>
  <c r="AP177" i="2"/>
  <c r="AP193" i="2"/>
  <c r="AP209" i="2"/>
  <c r="AP225" i="2"/>
  <c r="AP241" i="2"/>
  <c r="AP257" i="2"/>
  <c r="AP273" i="2"/>
  <c r="AP289" i="2"/>
  <c r="AP305" i="2"/>
  <c r="AP373" i="2"/>
  <c r="AP353" i="2"/>
  <c r="AP321" i="2"/>
  <c r="AP39" i="2"/>
  <c r="AP369" i="2"/>
  <c r="AP345" i="2"/>
  <c r="AP365" i="2"/>
  <c r="AP337" i="2"/>
  <c r="AP29" i="2"/>
  <c r="AP361" i="2"/>
  <c r="AP329" i="2"/>
  <c r="AP368" i="2"/>
  <c r="AP359" i="2"/>
  <c r="AP343" i="2"/>
  <c r="AP327" i="2"/>
  <c r="AP311" i="2"/>
  <c r="AP295" i="2"/>
  <c r="AP279" i="2"/>
  <c r="AP263" i="2"/>
  <c r="AP247" i="2"/>
  <c r="AP231" i="2"/>
  <c r="AP215" i="2"/>
  <c r="AP199" i="2"/>
  <c r="AP183" i="2"/>
  <c r="AP167" i="2"/>
  <c r="AP151" i="2"/>
  <c r="AP135" i="2"/>
  <c r="AP119" i="2"/>
  <c r="AP103" i="2"/>
  <c r="AP87" i="2"/>
  <c r="AP71" i="2"/>
  <c r="AP55" i="2"/>
  <c r="AP31" i="2"/>
  <c r="AP371" i="2"/>
  <c r="AP367" i="2"/>
  <c r="AP363" i="2"/>
  <c r="AP357" i="2"/>
  <c r="AP349" i="2"/>
  <c r="AP341" i="2"/>
  <c r="AP333" i="2"/>
  <c r="AP325" i="2"/>
  <c r="AP317" i="2"/>
  <c r="AP309" i="2"/>
  <c r="AP301" i="2"/>
  <c r="AP293" i="2"/>
  <c r="AP285" i="2"/>
  <c r="AP277" i="2"/>
  <c r="AP269" i="2"/>
  <c r="AP261" i="2"/>
  <c r="AP253" i="2"/>
  <c r="AP245" i="2"/>
  <c r="AP237" i="2"/>
  <c r="AP229" i="2"/>
  <c r="AP221" i="2"/>
  <c r="AP213" i="2"/>
  <c r="AP205" i="2"/>
  <c r="AP197" i="2"/>
  <c r="AP189" i="2"/>
  <c r="AP181" i="2"/>
  <c r="AP173" i="2"/>
  <c r="AP165" i="2"/>
  <c r="AP157" i="2"/>
  <c r="AP149" i="2"/>
  <c r="AP141" i="2"/>
  <c r="AP133" i="2"/>
  <c r="AP125" i="2"/>
  <c r="AP117" i="2"/>
  <c r="AP109" i="2"/>
  <c r="AP101" i="2"/>
  <c r="AP93" i="2"/>
  <c r="AP85" i="2"/>
  <c r="AP77" i="2"/>
  <c r="AP69" i="2"/>
  <c r="AP61" i="2"/>
  <c r="AP53" i="2"/>
  <c r="AP45" i="2"/>
  <c r="AP37" i="2"/>
  <c r="AP372" i="2"/>
  <c r="AP364" i="2"/>
  <c r="AP351" i="2"/>
  <c r="AP335" i="2"/>
  <c r="AP319" i="2"/>
  <c r="AP303" i="2"/>
  <c r="AP287" i="2"/>
  <c r="AP271" i="2"/>
  <c r="AP255" i="2"/>
  <c r="AP239" i="2"/>
  <c r="AP223" i="2"/>
  <c r="AP207" i="2"/>
  <c r="AP191" i="2"/>
  <c r="AP175" i="2"/>
  <c r="AP159" i="2"/>
  <c r="AP143" i="2"/>
  <c r="AP127" i="2"/>
  <c r="AP111" i="2"/>
  <c r="AP95" i="2"/>
  <c r="AP79" i="2"/>
  <c r="AP63" i="2"/>
  <c r="AP47" i="2"/>
  <c r="AP26" i="2"/>
  <c r="AP30" i="2"/>
  <c r="AP34" i="2"/>
  <c r="AP38" i="2"/>
  <c r="AP42" i="2"/>
  <c r="AP46" i="2"/>
  <c r="AP50" i="2"/>
  <c r="AP54" i="2"/>
  <c r="AP58" i="2"/>
  <c r="AP62" i="2"/>
  <c r="AP66" i="2"/>
  <c r="AP70" i="2"/>
  <c r="AP74" i="2"/>
  <c r="AP78" i="2"/>
  <c r="AP82" i="2"/>
  <c r="AP86" i="2"/>
  <c r="AP90" i="2"/>
  <c r="AP94" i="2"/>
  <c r="AP98" i="2"/>
  <c r="AP102" i="2"/>
  <c r="AP106" i="2"/>
  <c r="AP110" i="2"/>
  <c r="AP114" i="2"/>
  <c r="AP118" i="2"/>
  <c r="AP122" i="2"/>
  <c r="AP126" i="2"/>
  <c r="AP130" i="2"/>
  <c r="AP134" i="2"/>
  <c r="AP138" i="2"/>
  <c r="AP142" i="2"/>
  <c r="AP146" i="2"/>
  <c r="AP150" i="2"/>
  <c r="AP154" i="2"/>
  <c r="AP158" i="2"/>
  <c r="AP162" i="2"/>
  <c r="AP166" i="2"/>
  <c r="AP170" i="2"/>
  <c r="AP174" i="2"/>
  <c r="AP178" i="2"/>
  <c r="AP182" i="2"/>
  <c r="AP186" i="2"/>
  <c r="AP190" i="2"/>
  <c r="AP194" i="2"/>
  <c r="AP198" i="2"/>
  <c r="AP202" i="2"/>
  <c r="AP206" i="2"/>
  <c r="AP210" i="2"/>
  <c r="AP214" i="2"/>
  <c r="AP218" i="2"/>
  <c r="AP222" i="2"/>
  <c r="AP226" i="2"/>
  <c r="AP230" i="2"/>
  <c r="AP234" i="2"/>
  <c r="AP238" i="2"/>
  <c r="AP242" i="2"/>
  <c r="AP246" i="2"/>
  <c r="AP250" i="2"/>
  <c r="AP254" i="2"/>
  <c r="AP258" i="2"/>
  <c r="AP262" i="2"/>
  <c r="AP266" i="2"/>
  <c r="AP270" i="2"/>
  <c r="AP274" i="2"/>
  <c r="AP278" i="2"/>
  <c r="AP282" i="2"/>
  <c r="AP286" i="2"/>
  <c r="AP290" i="2"/>
  <c r="AP294" i="2"/>
  <c r="AP298" i="2"/>
  <c r="AP302" i="2"/>
  <c r="AP306" i="2"/>
  <c r="AP310" i="2"/>
  <c r="AP314" i="2"/>
  <c r="AP318" i="2"/>
  <c r="AP322" i="2"/>
  <c r="AP326" i="2"/>
  <c r="AP330" i="2"/>
  <c r="AP334" i="2"/>
  <c r="AP338" i="2"/>
  <c r="AP342" i="2"/>
  <c r="AP346" i="2"/>
  <c r="AP350" i="2"/>
  <c r="AP354" i="2"/>
  <c r="AP358" i="2"/>
  <c r="AP2" i="2"/>
  <c r="AP24" i="2"/>
  <c r="AP28" i="2"/>
  <c r="AP32" i="2"/>
  <c r="AP36" i="2"/>
  <c r="AP40" i="2"/>
  <c r="AP44" i="2"/>
  <c r="AP48" i="2"/>
  <c r="AP52" i="2"/>
  <c r="AP56" i="2"/>
  <c r="AP60" i="2"/>
  <c r="AP64" i="2"/>
  <c r="AP68" i="2"/>
  <c r="AP72" i="2"/>
  <c r="AP76" i="2"/>
  <c r="AP80" i="2"/>
  <c r="AP84" i="2"/>
  <c r="AP88" i="2"/>
  <c r="AP92" i="2"/>
  <c r="AP96" i="2"/>
  <c r="AP100" i="2"/>
  <c r="AP104" i="2"/>
  <c r="AP108" i="2"/>
  <c r="AP112" i="2"/>
  <c r="AP116" i="2"/>
  <c r="AP120" i="2"/>
  <c r="AP124" i="2"/>
  <c r="AP128" i="2"/>
  <c r="AP132" i="2"/>
  <c r="AP136" i="2"/>
  <c r="AP140" i="2"/>
  <c r="AP144" i="2"/>
  <c r="AP148" i="2"/>
  <c r="AP152" i="2"/>
  <c r="AP156" i="2"/>
  <c r="AP160" i="2"/>
  <c r="AP164" i="2"/>
  <c r="AP168" i="2"/>
  <c r="AP172" i="2"/>
  <c r="AP176" i="2"/>
  <c r="AP180" i="2"/>
  <c r="AP184" i="2"/>
  <c r="AP188" i="2"/>
  <c r="AP192" i="2"/>
  <c r="AP196" i="2"/>
  <c r="AP200" i="2"/>
  <c r="AP204" i="2"/>
  <c r="AP208" i="2"/>
  <c r="AP212" i="2"/>
  <c r="AP216" i="2"/>
  <c r="AP220" i="2"/>
  <c r="AP224" i="2"/>
  <c r="AP228" i="2"/>
  <c r="AP232" i="2"/>
  <c r="AP236" i="2"/>
  <c r="AP240" i="2"/>
  <c r="AP244" i="2"/>
  <c r="AP248" i="2"/>
  <c r="AP252" i="2"/>
  <c r="AP256" i="2"/>
  <c r="AP260" i="2"/>
  <c r="AP264" i="2"/>
  <c r="AP268" i="2"/>
  <c r="AP272" i="2"/>
  <c r="AP276" i="2"/>
  <c r="AP280" i="2"/>
  <c r="AP284" i="2"/>
  <c r="AP288" i="2"/>
  <c r="AP292" i="2"/>
  <c r="AP296" i="2"/>
  <c r="AP300" i="2"/>
  <c r="AP304" i="2"/>
  <c r="AP308" i="2"/>
  <c r="AP312" i="2"/>
  <c r="AP316" i="2"/>
  <c r="AP320" i="2"/>
  <c r="AP324" i="2"/>
  <c r="AP328" i="2"/>
  <c r="AP332" i="2"/>
  <c r="AP336" i="2"/>
  <c r="AP340" i="2"/>
  <c r="AP344" i="2"/>
  <c r="AP348" i="2"/>
  <c r="AP352" i="2"/>
  <c r="AP356" i="2"/>
  <c r="AP360" i="2"/>
  <c r="AP25" i="2"/>
  <c r="AP370" i="2"/>
  <c r="AP366" i="2"/>
  <c r="AP362" i="2"/>
  <c r="AP355" i="2"/>
  <c r="AP347" i="2"/>
  <c r="AP339" i="2"/>
  <c r="AP331" i="2"/>
  <c r="AP323" i="2"/>
  <c r="AP315" i="2"/>
  <c r="AP307" i="2"/>
  <c r="AP299" i="2"/>
  <c r="AP291" i="2"/>
  <c r="AP283" i="2"/>
  <c r="AP275" i="2"/>
  <c r="AP267" i="2"/>
  <c r="AP259" i="2"/>
  <c r="AP251" i="2"/>
  <c r="AP243" i="2"/>
  <c r="AP235" i="2"/>
  <c r="AP227" i="2"/>
  <c r="AP219" i="2"/>
  <c r="AP211" i="2"/>
  <c r="AP203" i="2"/>
  <c r="AP195" i="2"/>
  <c r="AP187" i="2"/>
  <c r="AP179" i="2"/>
  <c r="AP171" i="2"/>
  <c r="AP163" i="2"/>
  <c r="AP155" i="2"/>
  <c r="AP147" i="2"/>
  <c r="AP139" i="2"/>
  <c r="AP131" i="2"/>
  <c r="AP123" i="2"/>
  <c r="AP115" i="2"/>
  <c r="AP107" i="2"/>
  <c r="AP99" i="2"/>
  <c r="AP91" i="2"/>
  <c r="AP83" i="2"/>
  <c r="AP75" i="2"/>
  <c r="AP67" i="2"/>
  <c r="AP59" i="2"/>
  <c r="AP51" i="2"/>
  <c r="AP43" i="2"/>
  <c r="AP35" i="2"/>
  <c r="AP27" i="2"/>
  <c r="E18" i="5"/>
  <c r="B5" i="4" l="1"/>
  <c r="C43" i="14" l="1"/>
  <c r="C42" i="14"/>
  <c r="C41" i="14"/>
  <c r="C40" i="14"/>
  <c r="C39" i="14"/>
  <c r="C38" i="14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2" i="21"/>
  <c r="B7" i="4" l="1"/>
  <c r="B8" i="4"/>
  <c r="B9" i="4"/>
  <c r="B6" i="4"/>
  <c r="B10" i="4"/>
  <c r="B12" i="4" l="1"/>
  <c r="H10" i="4" s="1"/>
  <c r="H8" i="4" l="1"/>
  <c r="C9" i="4"/>
  <c r="H11" i="4"/>
  <c r="H9" i="4"/>
  <c r="H7" i="4"/>
  <c r="H6" i="4"/>
  <c r="C10" i="4"/>
  <c r="E10" i="4" s="1"/>
  <c r="C8" i="4"/>
  <c r="C5" i="4"/>
  <c r="C7" i="4"/>
  <c r="C6" i="4"/>
</calcChain>
</file>

<file path=xl/connections.xml><?xml version="1.0" encoding="utf-8"?>
<connections xmlns="http://schemas.openxmlformats.org/spreadsheetml/2006/main">
  <connection id="1" keepAlive="1" name="Query - CPIAssignment" description="Connection to the 'CPIAssignment' query in the workbook." type="5" refreshedVersion="6" background="1" saveData="1">
    <dbPr connection="Provider=Microsoft.Mashup.OleDb.1;Data Source=$Workbook$;Location=CPIAssignment;Extended Properties=&quot;&quot;" command="SELECT * FROM [CPIAssignment]"/>
  </connection>
  <connection id="2" keepAlive="1" name="Query - CPIDATAPREVIOUSYEAR" description="Connection to the 'CPIDATAPREVIOUSYEAR' query in the workbook." type="5" refreshedVersion="6" background="1" saveData="1">
    <dbPr connection="Provider=Microsoft.Mashup.OleDb.1;Data Source=$Workbook$;Location=CPIDATAPREVIOUSYEAR;Extended Properties=&quot;&quot;" command="SELECT * FROM [CPIDATAPREVIOUSYEAR]"/>
  </connection>
  <connection id="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name="WorksheetConnection_1Bucket Details!$A$4:$C$10" type="102" refreshedVersion="6" minRefreshableVersion="5">
    <extLst>
      <ext xmlns:x15="http://schemas.microsoft.com/office/spreadsheetml/2010/11/main" uri="{DE250136-89BD-433C-8126-D09CA5730AF9}">
        <x15:connection id="Range1" autoDelete="1">
          <x15:rangePr sourceName="_xlcn.WorksheetConnection_1BucketDetailsA4C101"/>
        </x15:connection>
      </ext>
    </extLst>
  </connection>
  <connection id="5" name="WorksheetConnection_5.oiland Gas!$B$33:$C$38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5.oilandGasB33C381"/>
        </x15:connection>
      </ext>
    </extLst>
  </connection>
  <connection id="6" name="WorksheetConnection_CPICASESTUDY.xlsx!CPIAssignment" type="102" refreshedVersion="6" minRefreshableVersion="5">
    <extLst>
      <ext xmlns:x15="http://schemas.microsoft.com/office/spreadsheetml/2010/11/main" uri="{DE250136-89BD-433C-8126-D09CA5730AF9}">
        <x15:connection id="CPIAssignment" autoDelete="1">
          <x15:rangePr sourceName="_xlcn.WorksheetConnection_CPICASESTUDY.xlsxCPIAssignment1"/>
        </x15:connection>
      </ext>
    </extLst>
  </connection>
</connections>
</file>

<file path=xl/sharedStrings.xml><?xml version="1.0" encoding="utf-8"?>
<sst xmlns="http://schemas.openxmlformats.org/spreadsheetml/2006/main" count="2170" uniqueCount="134">
  <si>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</si>
  <si>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</si>
  <si>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</si>
  <si>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</si>
  <si>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</si>
  <si>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</si>
  <si>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</si>
  <si>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</si>
  <si>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</si>
  <si>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</si>
  <si>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</si>
  <si>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</si>
  <si>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</si>
  <si>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</si>
  <si>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</si>
  <si>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</si>
  <si>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</si>
  <si>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</si>
  <si>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</si>
  <si>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</si>
  <si>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</si>
  <si>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</si>
  <si>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</si>
  <si>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</si>
  <si>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</si>
  <si>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</si>
  <si>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</si>
  <si>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</si>
  <si>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</si>
  <si>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</si>
  <si>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FoodBucket</t>
  </si>
  <si>
    <t>Housingbucket</t>
  </si>
  <si>
    <t>MiscellaneousBucket</t>
  </si>
  <si>
    <t>Oils and fatsBuckets</t>
  </si>
  <si>
    <t>Pantobaccobuckets</t>
  </si>
  <si>
    <t>Clothing and footwearbucket</t>
  </si>
  <si>
    <t>Rural</t>
  </si>
  <si>
    <t>Urban</t>
  </si>
  <si>
    <t>Rural+Urban</t>
  </si>
  <si>
    <t>previousyearGeneral index</t>
  </si>
  <si>
    <t>Month Number</t>
  </si>
  <si>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</si>
  <si>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</si>
  <si>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</si>
  <si>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</si>
  <si>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</si>
  <si>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</si>
  <si>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</si>
  <si>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</si>
  <si>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</si>
  <si>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</si>
  <si>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</si>
  <si>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</si>
  <si>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</si>
  <si>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Labels</t>
  </si>
  <si>
    <t xml:space="preserve">Bucket Name </t>
  </si>
  <si>
    <t xml:space="preserve">%of Each bucket </t>
  </si>
  <si>
    <t xml:space="preserve">Sum of All Buckets </t>
  </si>
  <si>
    <t>Sum of Buckets</t>
  </si>
  <si>
    <t>Based on the latest month’s CPI data, the Food category has the highest contribution to the CPI basket, accounting for nearly half (≈47%) of the overall weight. 
This indicates that food price fluctuations have the strongest influence on inflation trends. The Miscellaneous category is the second-largest contributor (≈30%), followed by Clothing &amp; Footwear (≈12%). 
Housing, Oils &amp; Fats, and Paan &amp; Tobacco contribute smaller shares (&lt;5% each). 
Collectively, Food and Miscellaneous account for almost 80% of the total CPI basket, highlighting their dominant role in driving consumer price inflation.
Formula used for sum of buclerts SUMIF(FinalCPIData!AG2:AG500, "&lt;&gt;#N/A")
%of Each bucket  (B5/$B$12)*100</t>
  </si>
  <si>
    <t>Yearshifted</t>
  </si>
  <si>
    <t>YoY inflation %</t>
  </si>
  <si>
    <t xml:space="preserve">2. A trend of Y-o-Y increase in CPI (rural + urban) inflation starting 2017 for the entire basket of products combined.
• Create a graph depicting the growth rate Y-o-Y and identify the year with highest inflation rate
• Highlight the reason why the year has the highest inflation (based on research).
</t>
  </si>
  <si>
    <t>Graph: Line chart of YoY CPI % (2017–2023).
Annotation: Highlight 2021 (highest bar/point) in a different color.
Text Insight:
“Between 2017 and 2023, the highest YoY CPI inflation occurred in 2021 (≈26%). This was mainly driven by surging global edible oil prices, supply chain bottlenecks from the COVID-19 pandemic, and higher food prices. In comparison, inflation was relatively moderate in earlier years.”</t>
  </si>
  <si>
    <t>Mom% Fruits</t>
  </si>
  <si>
    <t>Mom%Vegetables</t>
  </si>
  <si>
    <t>Mom%Food and beverages</t>
  </si>
  <si>
    <t xml:space="preserve">. With India’s retail inflation reaching a 3-month high of 5.55% in November 2023, largely due to a sharp rise in food prices. Analyze the following for 12 months ending May’23:
• Investigate trends in the prices of broader food bucket category and evaluate month-on-month changes. Highlight month with highest and lowest food inflation
• Identify the absolute changes in inflation over the same 12 months period and identify the biggest individual category contributor (only within broader food category) towards inflation
________________________________________
</t>
  </si>
  <si>
    <t>MoM % change in Food &amp; Beverages Index shows the sharpest rise in Feb’23 (driven by Fruits at +7.1%) 
and the steepest fall in Dec’22 (due to Vegetables at -12.8%).
 Vegetables and Fruits were the most volatile categories driving overall food inflation
 during the 12-month period
Contribution of Categories (Absolute Change over 12 months)
Add Pivot where:
Rows = Food categories ( Fruits, Vegetables, etc.)
Values = Index of all 
Show Values As → Difference From → Base field: Month, Base item: First month (Jun’22)
This gives you absolute change between Jun’22 and May’23 for each food category.
Insert a bar chart → categories on Y-axis, absolute change on X-axis.
Biggest bar = biggest contributor to food inflation.</t>
  </si>
  <si>
    <t>Sum of FoodBucket</t>
  </si>
  <si>
    <t>MoM % changes in Food &amp; Beverages (Jun’22–May’23) show high volatility — peaking in May’23 (+1.03%) and bottoming in Dec’22 (-0.65%), reflecting seasonal swings in food prices.</t>
  </si>
  <si>
    <t>COVID_Period</t>
  </si>
  <si>
    <t>Pre-COVID</t>
  </si>
  <si>
    <t>Post-COVID</t>
  </si>
  <si>
    <t>Sum of Clothing and footwearbucket</t>
  </si>
  <si>
    <t>Sum of Housingbucket</t>
  </si>
  <si>
    <t>Sum of MiscellaneousBucket</t>
  </si>
  <si>
    <t>Sum of Pantobaccobuckets</t>
  </si>
  <si>
    <t>Average of FoodBucket</t>
  </si>
  <si>
    <t>Average of Housingbucket</t>
  </si>
  <si>
    <t>Average of MiscellaneousBucket</t>
  </si>
  <si>
    <t>Average of Oils and fatsBuckets</t>
  </si>
  <si>
    <t>Average of Pantobaccobuckets</t>
  </si>
  <si>
    <t>Average of Clothing and footwearbucket</t>
  </si>
  <si>
    <t xml:space="preserve">
Investigate how the onset and progression of the COVID-19 pandemic affected inflation rates in India. Analyze the impact of key pandemic milestone (first lockdown) on the CPI inflation %, specifically focus on categories like healthcare, food, and essential services.
Hint: You can consider Mar’20 as the onset of covid, and can compare the inflation trend before and after Mar’20 to see if there is a change in inflation % before and after covid.
if [Date] &lt; #date(2020, 3, 1) then "Pre-COVID" else "Post-COVID"
</t>
  </si>
  <si>
    <r>
      <t xml:space="preserve">COVID-19 Impact on CPI Inflation in India
Considering March 2020 as the onset of COVID-19 (first lockdown), a comparison of Pre- and Post-COVID averages across CPI buckets reveals a broad-based rise in inflation:
Food Bucket rose from 1562.86 → 1976.83, marking the sharpest increase and confirming food as the primary inflation driver.
Miscellaneous Bucket (which includes essential services) increased from 990.90 → 1230.25, showing strong service-related inflation post-COVID.
Housing rose moderately (85.49 → 106.47), reflecting increased household costs.
Oils &amp; Fats (114.43 → 167.32) and Pan/Tobacco (139.32 → 182.44) also saw significant upward pressure.
Clothing &amp; Footwear rose from 388.59 → 467.90, adding to household expenditure burdens.
Created Calculated colum in power query to get this data
if [Date] &lt; #date(2020, 3, 1) then "Pre-COVID" else "Post-COVID"
</t>
    </r>
    <r>
      <rPr>
        <b/>
        <sz val="11"/>
        <color theme="1" tint="0.14999847407452621"/>
        <rFont val="Calibri"/>
        <family val="2"/>
        <scheme val="minor"/>
      </rPr>
      <t>Post-COVID inflation accelerated across all categories, but Food and Miscellaneous (services &amp; essentials) were the largest contributors, highlighting how supply chain disruptions, higher healthcare demand, and food price shocks shaped India’s inflation trajectory during the pandemic.</t>
    </r>
  </si>
  <si>
    <t>Mom Oils and fatsBuckets</t>
  </si>
  <si>
    <t xml:space="preserve">Food Buckets </t>
  </si>
  <si>
    <t>value of Corelations</t>
  </si>
  <si>
    <t>oil Vs Housing</t>
  </si>
  <si>
    <t xml:space="preserve"> oil Vs Pantobaco</t>
  </si>
  <si>
    <t xml:space="preserve"> oil Vs Clothing footwear</t>
  </si>
  <si>
    <t xml:space="preserve"> oil Vs  MiscellaneousBucket</t>
  </si>
  <si>
    <t>oil Vs Food</t>
  </si>
  <si>
    <t xml:space="preserve">Bucket Comparision </t>
  </si>
  <si>
    <t xml:space="preserve">Investigate how major global economic events (like imported crude oil price fluctuations) have influenced India's inflation. This can include an analysis of imported goods and their price trends.
• For the purpose of this analysis, focus only on the imported oil price fluctuations for years 2021 to 2023 (Month-on-month)
• Identify trends in oil price change with change in inflation prices of all the categories and identify category whose inflation prices strongly changes with fluctuations in imported oil price (Hint: you can use =correl function)
Formula CORREL(B8:B36, C8:C36)
</t>
  </si>
  <si>
    <t>Between 2021–2023, imported oil price fluctuations had the greatest positive impact on
 Clothing &amp; Footwear inflation, while Miscellaneous inflation moved inversely. 
Food and Housing remained largely unaffected.</t>
  </si>
  <si>
    <t>Sum of Oils and fatsBuckets</t>
  </si>
  <si>
    <t>Average of General index</t>
  </si>
  <si>
    <t>Grand Total</t>
  </si>
  <si>
    <t>AvgYoY</t>
  </si>
  <si>
    <t>MOM - FoodBucket</t>
  </si>
  <si>
    <t xml:space="preserve">Date </t>
  </si>
  <si>
    <t>Crude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</si>
  <si>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</si>
  <si>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</si>
  <si>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</si>
  <si>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</si>
  <si>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</si>
  <si>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</si>
  <si>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</si>
  <si>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</si>
  <si>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</si>
  <si>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</si>
  <si>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</si>
  <si>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</si>
  <si>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CRUID BUCKET</t>
  </si>
  <si>
    <t xml:space="preserve">Cruid Vs Food </t>
  </si>
  <si>
    <t>Cruid Vs Housing</t>
  </si>
  <si>
    <t xml:space="preserve"> Cruid Vs Pantobaco</t>
  </si>
  <si>
    <t xml:space="preserve"> Cruid  Vs Clothing footwear</t>
  </si>
  <si>
    <t>Cruid Vs  MiscellaneousBucket</t>
  </si>
  <si>
    <t xml:space="preserve"> MOMCRUID BUCKET</t>
  </si>
  <si>
    <t xml:space="preserve">Cruid Vs Oil and Fats </t>
  </si>
  <si>
    <t>Sum of value of Corelations</t>
  </si>
  <si>
    <t>% contribution of Each bucket</t>
  </si>
  <si>
    <t>Bucket Names</t>
  </si>
  <si>
    <t>Buckets</t>
  </si>
  <si>
    <t>Flag</t>
  </si>
  <si>
    <t>CountflagNo</t>
  </si>
  <si>
    <t>%of Eachbucket</t>
  </si>
  <si>
    <t>COVID_Period1</t>
  </si>
  <si>
    <t>Date 1</t>
  </si>
  <si>
    <t>monthnumber1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</si>
</sst>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0" applyFont="1" applyFill="1"/>
    <xf numFmtId="2" fontId="0" fillId="0" borderId="0" xfId="0" applyNumberFormat="1"/>
    <xf numFmtId="0" fontId="1" fillId="3" borderId="0" xfId="0" applyFont="1" applyFill="1"/>
    <xf numFmtId="1" fontId="0" fillId="0" borderId="0" xfId="0" applyNumberFormat="1"/>
    <xf numFmtId="0" fontId="0" fillId="3" borderId="0" xfId="0" applyFill="1" applyBorder="1"/>
    <xf numFmtId="0" fontId="0" fillId="0" borderId="1" xfId="0" applyBorder="1"/>
    <xf numFmtId="0" fontId="0" fillId="0" borderId="0" xfId="0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0" xfId="0" applyNumberFormat="1" applyAlignment="1">
      <alignment horizontal="left"/>
    </xf>
    <xf numFmtId="10" fontId="0" fillId="0" borderId="1" xfId="0" applyNumberFormat="1" applyBorder="1"/>
    <xf numFmtId="0" fontId="3" fillId="3" borderId="0" xfId="0" applyFont="1" applyFill="1" applyBorder="1"/>
    <xf numFmtId="164" fontId="0" fillId="0" borderId="0" xfId="0" applyNumberFormat="1"/>
    <xf numFmtId="0" fontId="0" fillId="3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4" borderId="0" xfId="0" applyFill="1" applyBorder="1"/>
    <xf numFmtId="0" fontId="7" fillId="3" borderId="11" xfId="0" applyFont="1" applyFill="1" applyBorder="1"/>
    <xf numFmtId="0" fontId="6" fillId="3" borderId="11" xfId="0" applyFont="1" applyFill="1" applyBorder="1"/>
    <xf numFmtId="2" fontId="6" fillId="3" borderId="11" xfId="0" applyNumberFormat="1" applyFont="1" applyFill="1" applyBorder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" xfId="0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</cellXfs>
  <cellStyles count="1">
    <cellStyle name="Normal" xfId="0" builtinId="0"/>
  </cellStyles>
  <dxfs count="1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>
                    <a:lumMod val="50000"/>
                  </a:schemeClr>
                </a:solidFill>
                <a:effectLst/>
              </a:rPr>
              <a:t>Contribution</a:t>
            </a:r>
            <a:r>
              <a:rPr lang="en-IN" b="1" baseline="0">
                <a:solidFill>
                  <a:schemeClr val="accent1">
                    <a:lumMod val="50000"/>
                  </a:schemeClr>
                </a:solidFill>
                <a:effectLst/>
              </a:rPr>
              <a:t> of Different  Buckets Lowest to Highest </a:t>
            </a:r>
            <a:endParaRPr lang="en-IN" b="1">
              <a:solidFill>
                <a:schemeClr val="accent1">
                  <a:lumMod val="50000"/>
                </a:schemeClr>
              </a:solidFill>
              <a:effectLst/>
            </a:endParaRPr>
          </a:p>
        </c:rich>
      </c:tx>
      <c:layout>
        <c:manualLayout>
          <c:xMode val="edge"/>
          <c:yMode val="edge"/>
          <c:x val="0.40136922364342464"/>
          <c:y val="6.7505852286347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79705405676748"/>
          <c:y val="4.4000483879965297E-4"/>
          <c:w val="0.85430438673675824"/>
          <c:h val="0.943346556460706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'1Bucket Details'!$B$4</c:f>
              <c:strCache>
                <c:ptCount val="1"/>
                <c:pt idx="0">
                  <c:v>Sum of Buckets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'1Bucket Details'!$A$5:$A$10</c:f>
              <c:strCache>
                <c:ptCount val="6"/>
                <c:pt idx="0">
                  <c:v>FoodBucket</c:v>
                </c:pt>
                <c:pt idx="1">
                  <c:v>MiscellaneousBucket</c:v>
                </c:pt>
                <c:pt idx="2">
                  <c:v>Clothing and footwearbucket</c:v>
                </c:pt>
                <c:pt idx="3">
                  <c:v>Pantobaccobuckets</c:v>
                </c:pt>
                <c:pt idx="4">
                  <c:v>Oils and fatsBuckets</c:v>
                </c:pt>
                <c:pt idx="5">
                  <c:v>Housingbucket</c:v>
                </c:pt>
              </c:strCache>
            </c:strRef>
          </c:cat>
          <c:val>
            <c:numRef>
              <c:f>'1Bucket Details'!$B$5:$B$10</c:f>
              <c:numCache>
                <c:formatCode>General</c:formatCode>
                <c:ptCount val="6"/>
                <c:pt idx="0">
                  <c:v>623887.49999999988</c:v>
                </c:pt>
                <c:pt idx="1">
                  <c:v>396619.39999999985</c:v>
                </c:pt>
                <c:pt idx="2">
                  <c:v>153835.40000000005</c:v>
                </c:pt>
                <c:pt idx="3">
                  <c:v>56871.200000000012</c:v>
                </c:pt>
                <c:pt idx="4">
                  <c:v>48754.599999999991</c:v>
                </c:pt>
                <c:pt idx="5">
                  <c:v>34256.999999999985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D-437E-8932-A8E12AC1BD21}"/>
            </c:ext>
          </c:extLst>
        </c:ser>
        <c:ser>
          <c:idx val="1"/>
          <c:order val="1"/>
          <c:tx>
            <c:strRef>
              <c:f>'1Bucket Details'!$C$4</c:f>
              <c:strCache>
                <c:ptCount val="1"/>
                <c:pt idx="0">
                  <c:v>%of Each bucket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'1Bucket Details'!$A$5:$A$10</c:f>
              <c:strCache>
                <c:ptCount val="6"/>
                <c:pt idx="0">
                  <c:v>FoodBucket</c:v>
                </c:pt>
                <c:pt idx="1">
                  <c:v>MiscellaneousBucket</c:v>
                </c:pt>
                <c:pt idx="2">
                  <c:v>Clothing and footwearbucket</c:v>
                </c:pt>
                <c:pt idx="3">
                  <c:v>Pantobaccobuckets</c:v>
                </c:pt>
                <c:pt idx="4">
                  <c:v>Oils and fatsBuckets</c:v>
                </c:pt>
                <c:pt idx="5">
                  <c:v>Housingbucket</c:v>
                </c:pt>
              </c:strCache>
            </c:strRef>
          </c:cat>
          <c:val>
            <c:numRef>
              <c:f>'1Bucket Details'!$C$5:$C$10</c:f>
              <c:numCache>
                <c:formatCode>0.00</c:formatCode>
                <c:ptCount val="6"/>
                <c:pt idx="0">
                  <c:v>47.471890469905034</c:v>
                </c:pt>
                <c:pt idx="1">
                  <c:v>30.178954883756209</c:v>
                </c:pt>
                <c:pt idx="2">
                  <c:v>11.705407239596937</c:v>
                </c:pt>
                <c:pt idx="3">
                  <c:v>4.32735609752089</c:v>
                </c:pt>
                <c:pt idx="4">
                  <c:v>3.7097602229633262</c:v>
                </c:pt>
                <c:pt idx="5">
                  <c:v>2.6066310862575968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D-437E-8932-A8E12AC1BD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0885024"/>
        <c:axId val="910886008"/>
      </c:barChart>
      <c:catAx>
        <c:axId val="91088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886008"/>
        <c:crosses val="autoZero"/>
        <c:auto val="1"/>
        <c:lblAlgn val="ctr"/>
        <c:lblOffset val="100"/>
        <c:noMultiLvlLbl val="0"/>
      </c:catAx>
      <c:valAx>
        <c:axId val="910886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088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Study.xlsx]4.Covid Trend!PivotTable8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>
                    <a:lumMod val="50000"/>
                  </a:schemeClr>
                </a:solidFill>
              </a:rPr>
              <a:t>COVID-19 Impact on CPI Inflation in 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7.9661438884739665E-3"/>
              <c:y val="-6.7030957700505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1.3940751804829492E-2"/>
              <c:y val="-9.03460734224203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5.3771471247199401E-2"/>
              <c:y val="-3.7887063048111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1.9915359721184964E-3"/>
              <c:y val="-6.9945347165744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4.1822255414488425E-2"/>
              <c:y val="-0.128233136470532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.10156833457804332"/>
              <c:y val="-8.7431683957180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0"/>
              <c:y val="-8.7431683957180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7.4682598954443541E-2"/>
              <c:y val="8.45172944919416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9.2108577913944473E-2"/>
              <c:y val="-0.109289490206733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4398805078416719E-2"/>
                  <c:h val="6.6987356598269529E-2"/>
                </c:manualLayout>
              </c15:layout>
            </c:ext>
          </c:extLst>
        </c:dLbl>
      </c:pivotFmt>
      <c:pivotFmt>
        <c:idx val="20"/>
        <c:dLbl>
          <c:idx val="0"/>
          <c:layout>
            <c:manualLayout>
              <c:x val="-1.3940751804829548E-2"/>
              <c:y val="3.20582841176330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9.9576798605924086E-3"/>
              <c:y val="-6.41165682352660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3.4851879512073684E-2"/>
              <c:y val="-5.24590103743086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-3.8834951456310718E-2"/>
              <c:y val="-0.148633862727207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-5.7754543191436435E-2"/>
              <c:y val="-0.116575578609574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1.9915359721184964E-3"/>
              <c:y val="-0.16320581005340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3.0868807567836692E-2"/>
              <c:y val="-0.21566482042771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2.9873039581777446E-2"/>
              <c:y val="-0.104918020748617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3.1864575553895942E-2"/>
              <c:y val="-0.238979936149628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6.8707991038088126E-2"/>
              <c:y val="-7.28597366309841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4.4809559372666168E-2"/>
              <c:y val="-2.914389465239365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5.0784167289021583E-2"/>
              <c:y val="-0.139890694331489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layout>
            <c:manualLayout>
              <c:x val="5.57630072193179E-2"/>
              <c:y val="-0.227322378288670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1.7923823749066432E-2"/>
              <c:y val="-0.31183967278061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-1.6928055763007255E-2"/>
              <c:y val="-0.349726735828723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3.08688075678366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6397809310430669E-2"/>
                  <c:h val="4.3672240876354615E-2"/>
                </c:manualLayout>
              </c15:layout>
            </c:ext>
          </c:extLst>
        </c:dLbl>
      </c:pivotFmt>
      <c:pivotFmt>
        <c:idx val="36"/>
        <c:dLbl>
          <c:idx val="0"/>
          <c:layout>
            <c:manualLayout>
              <c:x val="3.2860343539955116E-2"/>
              <c:y val="-6.41165682352660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layout>
            <c:manualLayout>
              <c:x val="5.9746079163554896E-3"/>
              <c:y val="-0.122404357540053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layout>
            <c:manualLayout>
              <c:x val="-2.3898431665421958E-2"/>
              <c:y val="-0.169034588983883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layout>
            <c:manualLayout>
              <c:x val="-3.8834951456310676E-2"/>
              <c:y val="-0.116575578609574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3.584764749813301E-2"/>
              <c:y val="-0.21566482042771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layout>
            <c:manualLayout>
              <c:x val="-5.57630072193179E-2"/>
              <c:y val="-5.82877893047874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layout>
            <c:manualLayout>
              <c:x val="-4.5805327358725487E-2"/>
              <c:y val="8.7431683957180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layout>
            <c:manualLayout>
              <c:x val="-2.788150360965895E-2"/>
              <c:y val="-0.192349704705798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layout>
            <c:manualLayout>
              <c:x val="1.9915359721184964E-3"/>
              <c:y val="-0.198178483636276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-1.7923823749066467E-2"/>
              <c:y val="-0.157377031122925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layout>
            <c:manualLayout>
              <c:x val="2.98730395817773E-2"/>
              <c:y val="-9.32604628876597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layout>
            <c:manualLayout>
              <c:x val="-4.3813791386606918E-2"/>
              <c:y val="-0.273952609732500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layout>
            <c:manualLayout>
              <c:x val="2.8877271595718051E-2"/>
              <c:y val="-0.297267725454415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layout>
            <c:manualLayout>
              <c:x val="-7.9661438884741313E-3"/>
              <c:y val="-0.306010893850133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layout>
            <c:manualLayout>
              <c:x val="1.9915359721184963E-2"/>
              <c:y val="-0.387613798876835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layout>
            <c:manualLayout>
              <c:x val="-3.2860343539955192E-2"/>
              <c:y val="-0.32349723064156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layout>
            <c:manualLayout>
              <c:x val="-9.9576798605924819E-4"/>
              <c:y val="-0.428415251390186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layout>
            <c:manualLayout>
              <c:x val="-4.2818023400547675E-2"/>
              <c:y val="-0.39344257780731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layout>
            <c:manualLayout>
              <c:x val="-3.1864575553896088E-2"/>
              <c:y val="-0.294353335989175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layout>
            <c:manualLayout>
              <c:x val="-2.58899676375406E-2"/>
              <c:y val="-0.198178483636276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layout>
            <c:manualLayout>
              <c:x val="-2.8877271595718196E-2"/>
              <c:y val="-9.90892418181384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layout>
            <c:manualLayout>
              <c:x val="-4.8792631316903305E-2"/>
              <c:y val="-0.139890694331489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layout>
            <c:manualLayout>
              <c:x val="2.3898431665421958E-2"/>
              <c:y val="-0.36429868315492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layout>
            <c:manualLayout>
              <c:x val="-1.8919591735125717E-2"/>
              <c:y val="-0.402185746203032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layout>
            <c:manualLayout>
              <c:x val="-5.476723923325879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layout>
            <c:manualLayout>
              <c:x val="-4.1822255414488571E-2"/>
              <c:y val="-5.24590103743086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layout>
            <c:manualLayout>
              <c:x val="2.3898470868885975E-2"/>
              <c:y val="0.139890694331489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0938511326860835E-2"/>
                  <c:h val="4.6586630341593986E-2"/>
                </c:manualLayout>
              </c15:layout>
            </c:ext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0"/>
        <c:dLbl>
          <c:idx val="0"/>
          <c:layout>
            <c:manualLayout>
              <c:x val="4.3431053203041234E-3"/>
              <c:y val="-0.1535353535353535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layout>
            <c:manualLayout>
              <c:x val="-4.3431053203040176E-3"/>
              <c:y val="-0.22895622895622897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layout>
            <c:manualLayout>
              <c:x val="1.0857763300760043E-2"/>
              <c:y val="-0.11313131313131314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layout>
            <c:manualLayout>
              <c:x val="1.194353963083594E-2"/>
              <c:y val="-7.272727272727277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6120672212390387E-2"/>
                  <c:h val="8.6522760412524186E-2"/>
                </c:manualLayout>
              </c15:layout>
            </c:ext>
          </c:extLst>
        </c:dLbl>
      </c:pivotFmt>
      <c:pivotFmt>
        <c:idx val="84"/>
        <c:dLbl>
          <c:idx val="0"/>
          <c:layout>
            <c:manualLayout>
              <c:x val="7.2385088671732562E-3"/>
              <c:y val="-8.8888888888888892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layout>
            <c:manualLayout>
              <c:x val="2.1715526601520088E-3"/>
              <c:y val="-0.11043771043771043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layout>
            <c:manualLayout>
              <c:x val="7.2385088671733622E-4"/>
              <c:y val="-9.4276094276094277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layout>
            <c:manualLayout>
              <c:x val="0"/>
              <c:y val="-0.12121212121212131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layout>
            <c:manualLayout>
              <c:x val="1.9543973941368076E-2"/>
              <c:y val="-8.3501683501683549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layout>
            <c:manualLayout>
              <c:x val="2.8954035468693449E-3"/>
              <c:y val="-0.11043771043771043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layout>
            <c:manualLayout>
              <c:x val="3.0763662685486783E-2"/>
              <c:y val="-0.121212121212121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037745688955003"/>
                  <c:h val="2.7263501153264931E-2"/>
                </c:manualLayout>
              </c15:layout>
            </c:ext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8888888888888948E-2"/>
              <c:y val="-8.64864864864864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7426900584795322E-2"/>
              <c:y val="-9.00900900900901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3567251461988306E-3"/>
              <c:y val="-0.108108108108108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783783783783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8070175438596492E-2"/>
              <c:y val="-8.64864864864865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435865292817959E-16"/>
              <c:y val="-0.108108108108108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2105263157894791E-2"/>
              <c:y val="-7.927927927927941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8713450292397661E-2"/>
              <c:y val="-6.1261261261261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5594541910331413E-2"/>
              <c:y val="-8.64864864864864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5594541910331413E-2"/>
              <c:y val="-8.64864864864864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7426900584795322E-2"/>
              <c:y val="-9.00900900900901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2105263157894791E-2"/>
              <c:y val="-7.927927927927941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8070175438596492E-2"/>
              <c:y val="-8.64864864864865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8713450292397661E-2"/>
              <c:y val="-6.1261261261261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8888888888888948E-2"/>
              <c:y val="-8.64864864864864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3567251461988306E-3"/>
              <c:y val="-0.108108108108108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783783783783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1435865292817959E-16"/>
              <c:y val="-0.108108108108108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5594541910331413E-2"/>
              <c:y val="-8.64864864864864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7426900584795322E-2"/>
              <c:y val="-9.00900900900901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2105263157894791E-2"/>
              <c:y val="-7.927927927927941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8070175438596492E-2"/>
              <c:y val="-8.64864864864865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8713450292397661E-2"/>
              <c:y val="-6.1261261261261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8888888888888948E-2"/>
              <c:y val="-8.64864864864864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3567251461988306E-3"/>
              <c:y val="-0.108108108108108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783783783783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435865292817959E-16"/>
              <c:y val="-0.108108108108108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6703298767164607E-2"/>
          <c:y val="3.8102893191866256E-3"/>
          <c:w val="0.86773413739949168"/>
          <c:h val="0.761508122295523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'4.Covid Trend'!$B$7:$B$8</c:f>
              <c:strCache>
                <c:ptCount val="1"/>
                <c:pt idx="0">
                  <c:v>Post-COVID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'4.Covid Trend'!$A$9:$A$14</c:f>
              <c:strCache>
                <c:ptCount val="6"/>
                <c:pt idx="0">
                  <c:v>Average of FoodBucket</c:v>
                </c:pt>
                <c:pt idx="1">
                  <c:v>Average of Housingbucket</c:v>
                </c:pt>
                <c:pt idx="2">
                  <c:v>Average of MiscellaneousBucket</c:v>
                </c:pt>
                <c:pt idx="3">
                  <c:v>Average of Oils and fatsBuckets</c:v>
                </c:pt>
                <c:pt idx="4">
                  <c:v>Average of Pantobaccobuckets</c:v>
                </c:pt>
                <c:pt idx="5">
                  <c:v>Average of Clothing and footwearbucket</c:v>
                </c:pt>
              </c:strCache>
            </c:strRef>
          </c:cat>
          <c:val>
            <c:numRef>
              <c:f>'4.Covid Trend'!$B$9:$B$14</c:f>
              <c:numCache>
                <c:formatCode>0.00</c:formatCode>
                <c:ptCount val="6"/>
                <c:pt idx="0">
                  <c:v>1976.8254385964913</c:v>
                </c:pt>
                <c:pt idx="1">
                  <c:v>106.47008547008546</c:v>
                </c:pt>
                <c:pt idx="2">
                  <c:v>1230.2478632478628</c:v>
                </c:pt>
                <c:pt idx="3">
                  <c:v>167.31538461538463</c:v>
                </c:pt>
                <c:pt idx="4">
                  <c:v>182.44102564102562</c:v>
                </c:pt>
                <c:pt idx="5">
                  <c:v>467.89572649572648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C0-4343-B95B-D44498AF78A2}"/>
            </c:ext>
          </c:extLst>
        </c:ser>
        <c:ser>
          <c:idx val="1"/>
          <c:order val="1"/>
          <c:tx>
            <c:strRef>
              <c:f>'4.Covid Trend'!$C$7:$C$8</c:f>
              <c:strCache>
                <c:ptCount val="1"/>
                <c:pt idx="0">
                  <c:v>Pre-COVID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'4.Covid Trend'!$A$9:$A$14</c:f>
              <c:strCache>
                <c:ptCount val="6"/>
                <c:pt idx="0">
                  <c:v>Average of FoodBucket</c:v>
                </c:pt>
                <c:pt idx="1">
                  <c:v>Average of Housingbucket</c:v>
                </c:pt>
                <c:pt idx="2">
                  <c:v>Average of MiscellaneousBucket</c:v>
                </c:pt>
                <c:pt idx="3">
                  <c:v>Average of Oils and fatsBuckets</c:v>
                </c:pt>
                <c:pt idx="4">
                  <c:v>Average of Pantobaccobuckets</c:v>
                </c:pt>
                <c:pt idx="5">
                  <c:v>Average of Clothing and footwearbucket</c:v>
                </c:pt>
              </c:strCache>
            </c:strRef>
          </c:cat>
          <c:val>
            <c:numRef>
              <c:f>'4.Covid Trend'!$C$9:$C$14</c:f>
              <c:numCache>
                <c:formatCode>0.00</c:formatCode>
                <c:ptCount val="6"/>
                <c:pt idx="0">
                  <c:v>1562.8603921568629</c:v>
                </c:pt>
                <c:pt idx="1">
                  <c:v>85.490196078431367</c:v>
                </c:pt>
                <c:pt idx="2">
                  <c:v>990.90352941176491</c:v>
                </c:pt>
                <c:pt idx="3">
                  <c:v>114.42627450980392</c:v>
                </c:pt>
                <c:pt idx="4">
                  <c:v>139.31607843137255</c:v>
                </c:pt>
                <c:pt idx="5">
                  <c:v>388.59450980392182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C0-4343-B95B-D44498AF7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487159"/>
        <c:axId val="85482895"/>
      </c:barChart>
      <c:catAx>
        <c:axId val="8548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2895"/>
        <c:crosses val="autoZero"/>
        <c:auto val="1"/>
        <c:lblAlgn val="ctr"/>
        <c:lblOffset val="100"/>
        <c:noMultiLvlLbl val="0"/>
      </c:catAx>
      <c:valAx>
        <c:axId val="85482895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5487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36128967070938"/>
          <c:y val="0.1100630623612225"/>
          <c:w val="7.7164596227523127E-2"/>
          <c:h val="0.161815836747463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Study.xlsx]5.oiland Gas!PivotTable10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5">
                    <a:lumMod val="50000"/>
                  </a:schemeClr>
                </a:solidFill>
              </a:rPr>
              <a:t>Correlation of Imported Oil Price Fluctuations with CPI Buckets (2021–2023)</a:t>
            </a:r>
            <a:endParaRPr lang="en-US" sz="1400" b="1">
              <a:solidFill>
                <a:schemeClr val="accent5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8231777289963044E-3"/>
              <c:y val="-0.1481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7789721612453803E-2"/>
              <c:y val="-0.162036854768154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3104010904786622E-2"/>
                  <c:h val="0.13881962671332748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1315177630602602"/>
              <c:y val="0.208333697871099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1315177630602602"/>
              <c:y val="0.208333697871099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8231777289963044E-3"/>
              <c:y val="-0.1481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7789721612453803E-2"/>
              <c:y val="-0.162036854768154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3104010904786622E-2"/>
                  <c:h val="0.13881962671332748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1315177630602602"/>
              <c:y val="0.208333697871099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8231777289963044E-3"/>
              <c:y val="-0.1481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7789721612453803E-2"/>
              <c:y val="-0.162036854768154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3104010904786622E-2"/>
                  <c:h val="0.13881962671332748"/>
                </c:manualLayout>
              </c15:layout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053372765247254E-2"/>
          <c:y val="0.24939596092155147"/>
          <c:w val="0.91483073858977126"/>
          <c:h val="0.71458770778652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'5.oiland Gas'!$C$45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'5.oiland Gas'!$B$46:$B$50</c:f>
              <c:strCache>
                <c:ptCount val="5"/>
                <c:pt idx="0">
                  <c:v> oil Vs Clothing footwear</c:v>
                </c:pt>
                <c:pt idx="1">
                  <c:v> oil Vs Pantobaco</c:v>
                </c:pt>
                <c:pt idx="2">
                  <c:v>oil Vs Food</c:v>
                </c:pt>
                <c:pt idx="3">
                  <c:v>oil Vs Housing</c:v>
                </c:pt>
                <c:pt idx="4">
                  <c:v> oil Vs  MiscellaneousBucket</c:v>
                </c:pt>
              </c:strCache>
            </c:strRef>
          </c:cat>
          <c:val>
            <c:numRef>
              <c:f>'5.oiland Gas'!$C$46:$C$50</c:f>
              <c:numCache>
                <c:formatCode>0.00</c:formatCode>
                <c:ptCount val="5"/>
                <c:pt idx="0">
                  <c:v>0.35336705746394509</c:v>
                </c:pt>
                <c:pt idx="1">
                  <c:v>0.26289498647314413</c:v>
                </c:pt>
                <c:pt idx="2">
                  <c:v>-1.9465137464796493E-2</c:v>
                </c:pt>
                <c:pt idx="3">
                  <c:v>-6.3133423425657961E-2</c:v>
                </c:pt>
                <c:pt idx="4">
                  <c:v>-0.69187506008530797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D-445C-9277-31A8EDFA8A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440384"/>
        <c:axId val="1235440712"/>
      </c:barChart>
      <c:catAx>
        <c:axId val="123544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280000" spcFirstLastPara="1" vertOverflow="ellipsis" wrap="square" anchor="b" anchorCtr="0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440712"/>
        <c:crosses val="autoZero"/>
        <c:auto val="1"/>
        <c:lblAlgn val="ctr"/>
        <c:lblOffset val="100"/>
        <c:noMultiLvlLbl val="0"/>
      </c:catAx>
      <c:valAx>
        <c:axId val="12354407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23544038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 3.1.1Months Ending May 2023!PivotTable1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Month-on-Month % Change in Food Prices (Jun’22 – May’23)</a:t>
            </a:r>
            <a:endParaRPr lang="en-IN" b="1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18069763851338008"/>
          <c:y val="1.19732300343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443490701001431E-2"/>
              <c:y val="-0.349181352330958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1274817136886103E-2"/>
              <c:y val="-0.349181352330958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2978056426332271E-3"/>
              <c:y val="0.123667436307303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437826541274817E-2"/>
                  <c:h val="7.6808819950137802E-2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7256847596244832E-3"/>
              <c:y val="-1.5012202422065662E-2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10724129703"/>
                  <c:h val="7.3467132397923934E-2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442549305161308E-2"/>
              <c:y val="-0.13531334898927108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1522967936218002E-2"/>
              <c:y val="-0.20214710003354844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1274817136886103E-2"/>
              <c:y val="-0.349181352330958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7256847596244832E-3"/>
              <c:y val="-1.5012202422065662E-2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10724129703"/>
                  <c:h val="7.3467132397923934E-2"/>
                </c:manualLayout>
              </c15:layout>
            </c:ext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442549305161308E-2"/>
              <c:y val="-0.13531334898927108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2978056426332271E-3"/>
              <c:y val="0.123667436307303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437826541274817E-2"/>
                  <c:h val="7.6808819950137802E-2"/>
                </c:manualLayout>
              </c15:layout>
            </c:ext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1522967936218002E-2"/>
              <c:y val="-0.20214710003354844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443490701001431E-2"/>
              <c:y val="-0.349181352330958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674684303312975E-2"/>
              <c:y val="0.203470980918381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1313799411437207"/>
              <c:y val="0.65165455604223099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0978991853"/>
                  <c:h val="0.10347790127520233"/>
                </c:manualLayout>
              </c15:layout>
            </c:ext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1146902091783984E-4"/>
              <c:y val="-5.762159151327948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8233987992880225E-3"/>
              <c:y val="0.12795470755696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680235425117317E-2"/>
                  <c:h val="8.538336244946873E-2"/>
                </c:manualLayout>
              </c15:layout>
            </c:ext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20018699440955653"/>
              <c:y val="0.33375868209399862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266714779667655E-2"/>
              <c:y val="0.40678296241908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674684303312975E-2"/>
              <c:y val="0.203470980918381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1313799411437207"/>
              <c:y val="0.65165455604223099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0978991853"/>
                  <c:h val="0.10347790127520233"/>
                </c:manualLayout>
              </c15:layout>
            </c:ext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1146902091783984E-4"/>
              <c:y val="-5.762159151327948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8233987992880225E-3"/>
              <c:y val="0.12795470755696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680235425117317E-2"/>
                  <c:h val="8.538336244946873E-2"/>
                </c:manualLayout>
              </c15:layout>
            </c:ext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20018699440955653"/>
              <c:y val="0.33375868209399862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266714779667655E-2"/>
              <c:y val="0.40678296241908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674684303312975E-2"/>
              <c:y val="0.203470980918381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1313799411437207"/>
              <c:y val="0.65165455604223099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0978991853"/>
                  <c:h val="0.10347790127520233"/>
                </c:manualLayout>
              </c15:layout>
            </c:ext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1146902091783984E-4"/>
              <c:y val="-5.762159151327948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8233987992880225E-3"/>
              <c:y val="0.12795470755696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680235425117317E-2"/>
                  <c:h val="8.538336244946873E-2"/>
                </c:manualLayout>
              </c15:layout>
            </c:ext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20018699440955653"/>
              <c:y val="0.33375868209399862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266714779667655E-2"/>
              <c:y val="0.40678296241908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674684303312975E-2"/>
              <c:y val="0.203470980918381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1313799411437207"/>
              <c:y val="0.65165455604223099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0978991853"/>
                  <c:h val="0.10347790127520233"/>
                </c:manualLayout>
              </c15:layout>
            </c:ext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1146902091783984E-4"/>
              <c:y val="-5.762159151327948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8233987992880225E-3"/>
              <c:y val="0.12795470755696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680235425117317E-2"/>
                  <c:h val="8.538336244946873E-2"/>
                </c:manualLayout>
              </c15:layout>
            </c:ext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20018699440955653"/>
              <c:y val="0.33375868209399862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266714779667655E-2"/>
              <c:y val="0.40678296241908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674684303312975E-2"/>
              <c:y val="0.203470980918381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1313799411437207"/>
              <c:y val="0.65165455604223099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0978991853"/>
                  <c:h val="0.10347790127520233"/>
                </c:manualLayout>
              </c15:layout>
            </c:ext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1146902091783984E-4"/>
              <c:y val="-5.762159151327948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8233987992880225E-3"/>
              <c:y val="0.12795470755696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680235425117317E-2"/>
                  <c:h val="8.538336244946873E-2"/>
                </c:manualLayout>
              </c15:layout>
            </c:ext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20018699440955653"/>
              <c:y val="0.33375868209399862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266714779667655E-2"/>
              <c:y val="0.40678296241908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674684303312975E-2"/>
              <c:y val="0.203470980918381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1313799411437207"/>
              <c:y val="0.65165455604223099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0978991853"/>
                  <c:h val="0.10347790127520233"/>
                </c:manualLayout>
              </c15:layout>
            </c:ext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1146902091783984E-4"/>
              <c:y val="-5.762159151327948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8233987992880225E-3"/>
              <c:y val="0.12795470755696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680235425117317E-2"/>
                  <c:h val="8.538336244946873E-2"/>
                </c:manualLayout>
              </c15:layout>
            </c:ext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20018699440955653"/>
              <c:y val="0.33375868209399862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266714779667655E-2"/>
              <c:y val="0.40678296241908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1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1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1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674684303312975E-2"/>
              <c:y val="0.203470980918381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1313799411437207"/>
              <c:y val="0.65165455604223099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0978991853"/>
                  <c:h val="0.10347790127520233"/>
                </c:manualLayout>
              </c15:layout>
            </c:ext>
          </c:extLst>
        </c:dLbl>
      </c:pivotFmt>
      <c:pivotFmt>
        <c:idx val="1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1146902091783984E-4"/>
              <c:y val="-5.7621591513279488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1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1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8233987992880225E-3"/>
              <c:y val="0.12795470755696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7680235425117317E-2"/>
                  <c:h val="8.538336244946873E-2"/>
                </c:manualLayout>
              </c15:layout>
            </c:ext>
          </c:extLst>
        </c:dLbl>
      </c:pivotFmt>
      <c:pivotFmt>
        <c:idx val="2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20018699440955653"/>
              <c:y val="0.33375868209399862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266714779667655E-2"/>
              <c:y val="0.406782962419086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988505747126436E-2"/>
          <c:y val="5.3467000835421885E-2"/>
          <c:w val="0.97701149425287359"/>
          <c:h val="0.88572007446437617"/>
        </c:manualLayout>
      </c:layout>
      <c:lineChart>
        <c:grouping val="standard"/>
        <c:varyColors val="0"/>
        <c:ser>
          <c:idx val="0"/>
          <c:order val="0"/>
          <c:tx>
            <c:strRef>
              <c:f>' 3.1.1Months Ending May 2023'!$B$6</c:f>
              <c:strCache>
                <c:ptCount val="1"/>
                <c:pt idx="0">
                  <c:v>Mom% Fruits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BB1E-4A4E-81B5-75398948790F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BB1E-4A4E-81B5-75398948790F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BB1E-4A4E-81B5-75398948790F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BB1E-4A4E-81B5-75398948790F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BB1E-4A4E-81B5-75398948790F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BB1E-4A4E-81B5-75398948790F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BB1E-4A4E-81B5-75398948790F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BB1E-4A4E-81B5-75398948790F}"/>
              </c:ext>
            </c:extLst>
          </c:dPt>
          <c:dLbls>
            <c:dLbl>
              <c:idx val="2"/>
              <c:layout>
                <c:manualLayout>
                  <c:x val="-4.605015673981195E-2"/>
                  <c:y val="0.1487300929489077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1E-4A4E-81B5-75398948790F}"/>
                </c:ext>
              </c:extLst>
            </c:dLbl>
            <c:dLbl>
              <c:idx val="3"/>
              <c:layout>
                <c:manualLayout>
                  <c:x val="-1.72674687123337E-2"/>
                  <c:y val="0.185489050710766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467811158798286E-2"/>
                      <c:h val="0.113567383024490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B1E-4A4E-81B5-75398948790F}"/>
                </c:ext>
              </c:extLst>
            </c:dLbl>
            <c:dLbl>
              <c:idx val="4"/>
              <c:layout>
                <c:manualLayout>
                  <c:x val="-4.1870428422152557E-2"/>
                  <c:y val="0.1520719120636236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887147335423194E-2"/>
                      <c:h val="0.100200632815634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B1E-4A4E-81B5-75398948790F}"/>
                </c:ext>
              </c:extLst>
            </c:dLbl>
            <c:dLbl>
              <c:idx val="5"/>
              <c:layout>
                <c:manualLayout>
                  <c:x val="2.18704695612108E-2"/>
                  <c:y val="0.127009123859517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516196447230915E-2"/>
                      <c:h val="9.01755701589932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B1E-4A4E-81B5-75398948790F}"/>
                </c:ext>
              </c:extLst>
            </c:dLbl>
            <c:dLbl>
              <c:idx val="6"/>
              <c:layout>
                <c:manualLayout>
                  <c:x val="3.674684303312975E-2"/>
                  <c:y val="0.2034709809183819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1E-4A4E-81B5-75398948790F}"/>
                </c:ext>
              </c:extLst>
            </c:dLbl>
            <c:dLbl>
              <c:idx val="7"/>
              <c:layout>
                <c:manualLayout>
                  <c:x val="-6.2374628719999339E-2"/>
                  <c:y val="-4.50877850794966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1E-4A4E-81B5-75398948790F}"/>
                </c:ext>
              </c:extLst>
            </c:dLbl>
            <c:dLbl>
              <c:idx val="8"/>
              <c:layout>
                <c:manualLayout>
                  <c:x val="0.11313799411437207"/>
                  <c:y val="0.65165455604223099"/>
                </c:manualLayout>
              </c:layout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57940978991853"/>
                      <c:h val="0.103477901275202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BB1E-4A4E-81B5-75398948790F}"/>
                </c:ext>
              </c:extLst>
            </c:dLbl>
            <c:dLbl>
              <c:idx val="11"/>
              <c:layout>
                <c:manualLayout>
                  <c:x val="-5.0229885057471266E-2"/>
                  <c:y val="0.145388405396693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1E-4A4E-81B5-7539894879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3.1.1Months Ending May 2023'!$A$7:$A$18</c:f>
              <c:strCache>
                <c:ptCount val="12"/>
                <c:pt idx="0">
                  <c:v>01-06-2022</c:v>
                </c:pt>
                <c:pt idx="1">
                  <c:v>01-07-2022</c:v>
                </c:pt>
                <c:pt idx="2">
                  <c:v>01-08-2022</c:v>
                </c:pt>
                <c:pt idx="3">
                  <c:v>01-09-2022</c:v>
                </c:pt>
                <c:pt idx="4">
                  <c:v>01-10-2022</c:v>
                </c:pt>
                <c:pt idx="5">
                  <c:v>01-11-2022</c:v>
                </c:pt>
                <c:pt idx="6">
                  <c:v>01-12-2022</c:v>
                </c:pt>
                <c:pt idx="7">
                  <c:v>01-01-2023</c:v>
                </c:pt>
                <c:pt idx="8">
                  <c:v>01-02-2023</c:v>
                </c:pt>
                <c:pt idx="9">
                  <c:v>01-03-2023</c:v>
                </c:pt>
                <c:pt idx="10">
                  <c:v>01-04-2023</c:v>
                </c:pt>
                <c:pt idx="11">
                  <c:v>01-05-2023</c:v>
                </c:pt>
              </c:strCache>
            </c:strRef>
          </c:cat>
          <c:val>
            <c:numRef>
              <c:f>' 3.1.1Months Ending May 2023'!$B$7:$B$18</c:f>
              <c:numCache>
                <c:formatCode>0.00%</c:formatCode>
                <c:ptCount val="12"/>
                <c:pt idx="1">
                  <c:v>2.6883830455258891E-2</c:v>
                </c:pt>
                <c:pt idx="2">
                  <c:v>-7.834893942289145E-3</c:v>
                </c:pt>
                <c:pt idx="3">
                  <c:v>-4.2180277349768938E-2</c:v>
                </c:pt>
                <c:pt idx="4">
                  <c:v>-1.1260808365171973E-2</c:v>
                </c:pt>
                <c:pt idx="5">
                  <c:v>-1.8913971934106186E-2</c:v>
                </c:pt>
                <c:pt idx="6">
                  <c:v>-1.6998341625207275E-2</c:v>
                </c:pt>
                <c:pt idx="7">
                  <c:v>1.8979333614509365E-3</c:v>
                </c:pt>
                <c:pt idx="8">
                  <c:v>7.0932435276783806E-2</c:v>
                </c:pt>
                <c:pt idx="9">
                  <c:v>0</c:v>
                </c:pt>
                <c:pt idx="10">
                  <c:v>4.0094339622641577E-2</c:v>
                </c:pt>
                <c:pt idx="11">
                  <c:v>-2.3053665910808853E-2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1E-4A4E-81B5-75398948790F}"/>
            </c:ext>
          </c:extLst>
        </c:ser>
        <c:ser>
          <c:idx val="1"/>
          <c:order val="1"/>
          <c:tx>
            <c:strRef>
              <c:f>' 3.1.1Months Ending May 2023'!$C$6</c:f>
              <c:strCache>
                <c:ptCount val="1"/>
                <c:pt idx="0">
                  <c:v>Mom%Vegetables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BB1E-4A4E-81B5-75398948790F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BB1E-4A4E-81B5-75398948790F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BB1E-4A4E-81B5-75398948790F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BB1E-4A4E-81B5-75398948790F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BB1E-4A4E-81B5-75398948790F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BB1E-4A4E-81B5-75398948790F}"/>
              </c:ext>
            </c:extLst>
          </c:dPt>
          <c:dLbls>
            <c:dLbl>
              <c:idx val="1"/>
              <c:layout>
                <c:manualLayout>
                  <c:x val="-9.8812589413447782E-2"/>
                  <c:y val="-9.5213098362704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B1E-4A4E-81B5-75398948790F}"/>
                </c:ext>
              </c:extLst>
            </c:dLbl>
            <c:dLbl>
              <c:idx val="4"/>
              <c:layout>
                <c:manualLayout>
                  <c:x val="6.1146902091783984E-4"/>
                  <c:y val="-5.7621591513279488E-2"/>
                </c:manualLayout>
              </c:layout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B1E-4A4E-81B5-75398948790F}"/>
                </c:ext>
              </c:extLst>
            </c:dLbl>
            <c:dLbl>
              <c:idx val="5"/>
              <c:layout>
                <c:manualLayout>
                  <c:x val="-0.16247485158775754"/>
                  <c:y val="0.147059380735302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40057224606581"/>
                      <c:h val="7.68088199501378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B1E-4A4E-81B5-75398948790F}"/>
                </c:ext>
              </c:extLst>
            </c:dLbl>
            <c:dLbl>
              <c:idx val="6"/>
              <c:layout>
                <c:manualLayout>
                  <c:x val="7.3824451410658382E-2"/>
                  <c:y val="-2.16959722139995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B1E-4A4E-81B5-75398948790F}"/>
                </c:ext>
              </c:extLst>
            </c:dLbl>
            <c:dLbl>
              <c:idx val="7"/>
              <c:layout>
                <c:manualLayout>
                  <c:x val="7.429190181699391E-2"/>
                  <c:y val="0.1420467178444799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466380543633762"/>
                      <c:h val="8.68338826067794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BB1E-4A4E-81B5-75398948790F}"/>
                </c:ext>
              </c:extLst>
            </c:dLbl>
            <c:dLbl>
              <c:idx val="8"/>
              <c:layout>
                <c:manualLayout>
                  <c:x val="6.8233987992880225E-3"/>
                  <c:y val="0.127954707556969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680235425117317E-2"/>
                      <c:h val="8.5383362449468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BB1E-4A4E-81B5-7539894879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3.1.1Months Ending May 2023'!$A$7:$A$18</c:f>
              <c:strCache>
                <c:ptCount val="12"/>
                <c:pt idx="0">
                  <c:v>01-06-2022</c:v>
                </c:pt>
                <c:pt idx="1">
                  <c:v>01-07-2022</c:v>
                </c:pt>
                <c:pt idx="2">
                  <c:v>01-08-2022</c:v>
                </c:pt>
                <c:pt idx="3">
                  <c:v>01-09-2022</c:v>
                </c:pt>
                <c:pt idx="4">
                  <c:v>01-10-2022</c:v>
                </c:pt>
                <c:pt idx="5">
                  <c:v>01-11-2022</c:v>
                </c:pt>
                <c:pt idx="6">
                  <c:v>01-12-2022</c:v>
                </c:pt>
                <c:pt idx="7">
                  <c:v>01-01-2023</c:v>
                </c:pt>
                <c:pt idx="8">
                  <c:v>01-02-2023</c:v>
                </c:pt>
                <c:pt idx="9">
                  <c:v>01-03-2023</c:v>
                </c:pt>
                <c:pt idx="10">
                  <c:v>01-04-2023</c:v>
                </c:pt>
                <c:pt idx="11">
                  <c:v>01-05-2023</c:v>
                </c:pt>
              </c:strCache>
            </c:strRef>
          </c:cat>
          <c:val>
            <c:numRef>
              <c:f>' 3.1.1Months Ending May 2023'!$C$7:$C$18</c:f>
              <c:numCache>
                <c:formatCode>0.00%</c:formatCode>
                <c:ptCount val="12"/>
                <c:pt idx="1">
                  <c:v>-3.3862056674389186E-3</c:v>
                </c:pt>
                <c:pt idx="2">
                  <c:v>2.4499284692417616E-2</c:v>
                </c:pt>
                <c:pt idx="3">
                  <c:v>2.8975388374934585E-2</c:v>
                </c:pt>
                <c:pt idx="4">
                  <c:v>4.0033927056827859E-2</c:v>
                </c:pt>
                <c:pt idx="5">
                  <c:v>-8.6282824987767043E-2</c:v>
                </c:pt>
                <c:pt idx="6">
                  <c:v>-0.1274544805426634</c:v>
                </c:pt>
                <c:pt idx="7">
                  <c:v>-3.4165302782324034E-2</c:v>
                </c:pt>
                <c:pt idx="8">
                  <c:v>-5.7191273035374825E-3</c:v>
                </c:pt>
                <c:pt idx="9">
                  <c:v>4.2607584149988387E-4</c:v>
                </c:pt>
                <c:pt idx="10">
                  <c:v>1.8100511073253833E-2</c:v>
                </c:pt>
                <c:pt idx="11">
                  <c:v>3.4720769713448993E-2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B1E-4A4E-81B5-75398948790F}"/>
            </c:ext>
          </c:extLst>
        </c:ser>
        <c:ser>
          <c:idx val="2"/>
          <c:order val="2"/>
          <c:tx>
            <c:strRef>
              <c:f>' 3.1.1Months Ending May 2023'!$D$6</c:f>
              <c:strCache>
                <c:ptCount val="1"/>
                <c:pt idx="0">
                  <c:v>Mom%Food and beverages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BB1E-4A4E-81B5-75398948790F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BB1E-4A4E-81B5-75398948790F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BB1E-4A4E-81B5-75398948790F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BB1E-4A4E-81B5-75398948790F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BB1E-4A4E-81B5-75398948790F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BB1E-4A4E-81B5-75398948790F}"/>
              </c:ext>
            </c:extLst>
          </c:dPt>
          <c:dLbls>
            <c:dLbl>
              <c:idx val="1"/>
              <c:layout>
                <c:manualLayout>
                  <c:x val="-3.6756108276165052E-2"/>
                  <c:y val="0.165438530709977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B1E-4A4E-81B5-75398948790F}"/>
                </c:ext>
              </c:extLst>
            </c:dLbl>
            <c:dLbl>
              <c:idx val="4"/>
              <c:layout>
                <c:manualLayout>
                  <c:x val="-0.20018699440955653"/>
                  <c:y val="0.33375868209399862"/>
                </c:manualLayout>
              </c:layout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B1E-4A4E-81B5-75398948790F}"/>
                </c:ext>
              </c:extLst>
            </c:dLbl>
            <c:dLbl>
              <c:idx val="5"/>
              <c:layout>
                <c:manualLayout>
                  <c:x val="-3.0143061516452074E-2"/>
                  <c:y val="-0.125288286332629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B1E-4A4E-81B5-75398948790F}"/>
                </c:ext>
              </c:extLst>
            </c:dLbl>
            <c:dLbl>
              <c:idx val="6"/>
              <c:layout>
                <c:manualLayout>
                  <c:x val="-6.7266714779667655E-2"/>
                  <c:y val="0.4067829624190866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B1E-4A4E-81B5-75398948790F}"/>
                </c:ext>
              </c:extLst>
            </c:dLbl>
            <c:dLbl>
              <c:idx val="7"/>
              <c:layout>
                <c:manualLayout>
                  <c:x val="-2.0577345543405821E-2"/>
                  <c:y val="-0.152021786750340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B1E-4A4E-81B5-75398948790F}"/>
                </c:ext>
              </c:extLst>
            </c:dLbl>
            <c:dLbl>
              <c:idx val="8"/>
              <c:layout>
                <c:manualLayout>
                  <c:x val="-2.1622277622820658E-2"/>
                  <c:y val="-0.125288286332629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B1E-4A4E-81B5-7539894879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3.1.1Months Ending May 2023'!$A$7:$A$18</c:f>
              <c:strCache>
                <c:ptCount val="12"/>
                <c:pt idx="0">
                  <c:v>01-06-2022</c:v>
                </c:pt>
                <c:pt idx="1">
                  <c:v>01-07-2022</c:v>
                </c:pt>
                <c:pt idx="2">
                  <c:v>01-08-2022</c:v>
                </c:pt>
                <c:pt idx="3">
                  <c:v>01-09-2022</c:v>
                </c:pt>
                <c:pt idx="4">
                  <c:v>01-10-2022</c:v>
                </c:pt>
                <c:pt idx="5">
                  <c:v>01-11-2022</c:v>
                </c:pt>
                <c:pt idx="6">
                  <c:v>01-12-2022</c:v>
                </c:pt>
                <c:pt idx="7">
                  <c:v>01-01-2023</c:v>
                </c:pt>
                <c:pt idx="8">
                  <c:v>01-02-2023</c:v>
                </c:pt>
                <c:pt idx="9">
                  <c:v>01-03-2023</c:v>
                </c:pt>
                <c:pt idx="10">
                  <c:v>01-04-2023</c:v>
                </c:pt>
                <c:pt idx="11">
                  <c:v>01-05-2023</c:v>
                </c:pt>
              </c:strCache>
            </c:strRef>
          </c:cat>
          <c:val>
            <c:numRef>
              <c:f>' 3.1.1Months Ending May 2023'!$D$7:$D$18</c:f>
              <c:numCache>
                <c:formatCode>0.00%</c:formatCode>
                <c:ptCount val="12"/>
                <c:pt idx="1">
                  <c:v>5.6969236612220754E-4</c:v>
                </c:pt>
                <c:pt idx="2">
                  <c:v>7.0222053520593011E-3</c:v>
                </c:pt>
                <c:pt idx="3">
                  <c:v>8.4809649453448915E-3</c:v>
                </c:pt>
                <c:pt idx="4">
                  <c:v>9.7178097551858193E-3</c:v>
                </c:pt>
                <c:pt idx="5">
                  <c:v>-7.5883768276881532E-3</c:v>
                </c:pt>
                <c:pt idx="6">
                  <c:v>-1.3614323013800946E-2</c:v>
                </c:pt>
                <c:pt idx="7">
                  <c:v>4.3486481376442962E-3</c:v>
                </c:pt>
                <c:pt idx="8">
                  <c:v>2.4472891566264202E-3</c:v>
                </c:pt>
                <c:pt idx="9">
                  <c:v>1.8779342723008964E-4</c:v>
                </c:pt>
                <c:pt idx="10">
                  <c:v>5.4449868569282339E-3</c:v>
                </c:pt>
                <c:pt idx="11">
                  <c:v>6.5359477124183009E-3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B1E-4A4E-81B5-75398948790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42416464"/>
        <c:axId val="1242417776"/>
      </c:lineChart>
      <c:catAx>
        <c:axId val="124241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417776"/>
        <c:crosses val="autoZero"/>
        <c:auto val="1"/>
        <c:lblAlgn val="ctr"/>
        <c:lblOffset val="100"/>
        <c:noMultiLvlLbl val="0"/>
      </c:catAx>
      <c:valAx>
        <c:axId val="124241777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4241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Study.xlsx]3.1.2 Same for Food Bucket 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MoM % Change in Food &amp; Beverages (Jun’22 – May’23)</a:t>
            </a:r>
            <a:endParaRPr lang="en-US" b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solidFill>
            <a:srgbClr val="C0000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8637157833430458E-2"/>
              <c:y val="-0.126582278481012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2.3296447291788003E-3"/>
              <c:y val="-8.4388185654008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9807804309842746E-2"/>
                  <c:h val="0.13495797202564869"/>
                </c:manualLayout>
              </c15:layout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8637157833430458E-2"/>
              <c:y val="-0.126582278481012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C0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2.3296447291788003E-3"/>
              <c:y val="-8.4388185654008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9807804309842746E-2"/>
                  <c:h val="0.13495797202564869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8637157833430458E-2"/>
              <c:y val="-0.126582278481012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2.3296447291788003E-3"/>
              <c:y val="-8.4388185654008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9807804309842746E-2"/>
                  <c:h val="0.13495797202564869"/>
                </c:manualLayout>
              </c15:layout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'3.1.2 Same for Food Bucket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8E-41C4-A345-56500DF16605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8E-41C4-A345-56500DF16605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8E-41C4-A345-56500DF16605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28E-41C4-A345-56500DF16605}"/>
              </c:ext>
            </c:extLst>
          </c:dPt>
          <c:dLbls>
            <c:dLbl>
              <c:idx val="5"/>
              <c:layout>
                <c:manualLayout>
                  <c:x val="-1.8637157833430458E-2"/>
                  <c:y val="-0.126582278481012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8E-41C4-A345-56500DF1660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8E-41C4-A345-56500DF16605}"/>
                </c:ext>
              </c:extLst>
            </c:dLbl>
            <c:dLbl>
              <c:idx val="8"/>
              <c:layout>
                <c:manualLayout>
                  <c:x val="-2.3296447291788003E-3"/>
                  <c:y val="-8.43881856540084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807804309842746E-2"/>
                      <c:h val="0.134957972025648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28E-41C4-A345-56500DF16605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8E-41C4-A345-56500DF166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'3.1.2 Same for Food Bucket '!$A$4:$A$15</c:f>
              <c:strCache>
                <c:ptCount val="12"/>
                <c:pt idx="0">
                  <c:v>01-06-2022</c:v>
                </c:pt>
                <c:pt idx="1">
                  <c:v>01-07-2022</c:v>
                </c:pt>
                <c:pt idx="2">
                  <c:v>01-08-2022</c:v>
                </c:pt>
                <c:pt idx="3">
                  <c:v>01-09-2022</c:v>
                </c:pt>
                <c:pt idx="4">
                  <c:v>01-10-2022</c:v>
                </c:pt>
                <c:pt idx="5">
                  <c:v>01-11-2022</c:v>
                </c:pt>
                <c:pt idx="6">
                  <c:v>01-12-2022</c:v>
                </c:pt>
                <c:pt idx="7">
                  <c:v>01-01-2023</c:v>
                </c:pt>
                <c:pt idx="8">
                  <c:v>01-02-2023</c:v>
                </c:pt>
                <c:pt idx="9">
                  <c:v>01-03-2023</c:v>
                </c:pt>
                <c:pt idx="10">
                  <c:v>01-04-2023</c:v>
                </c:pt>
                <c:pt idx="11">
                  <c:v>01-05-2023</c:v>
                </c:pt>
              </c:strCache>
            </c:strRef>
          </c:cat>
          <c:val>
            <c:numRef>
              <c:f>'3.1.2 Same for Food Bucket '!$B$4:$B$15</c:f>
              <c:numCache>
                <c:formatCode>0.00%</c:formatCode>
                <c:ptCount val="12"/>
                <c:pt idx="1">
                  <c:v>4.4354123320591602E-3</c:v>
                </c:pt>
                <c:pt idx="2">
                  <c:v>2.9064165970838613E-3</c:v>
                </c:pt>
                <c:pt idx="3">
                  <c:v>7.5732103687335727E-3</c:v>
                </c:pt>
                <c:pt idx="4">
                  <c:v>8.7875417130146346E-3</c:v>
                </c:pt>
                <c:pt idx="5">
                  <c:v>-1.9375265819195975E-3</c:v>
                </c:pt>
                <c:pt idx="6">
                  <c:v>-6.5025252525253673E-3</c:v>
                </c:pt>
                <c:pt idx="7">
                  <c:v>5.3218529579973665E-3</c:v>
                </c:pt>
                <c:pt idx="8">
                  <c:v>-2.4019088854827877E-3</c:v>
                </c:pt>
                <c:pt idx="9">
                  <c:v>9.504047140079577E-5</c:v>
                </c:pt>
                <c:pt idx="10">
                  <c:v>7.23822798042335E-3</c:v>
                </c:pt>
                <c:pt idx="11">
                  <c:v>1.031543856338654E-2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8E-41C4-A345-56500DF166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2372184"/>
        <c:axId val="1242372512"/>
      </c:barChart>
      <c:catAx>
        <c:axId val="124237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72512"/>
        <c:crosses val="autoZero"/>
        <c:auto val="1"/>
        <c:lblAlgn val="ctr"/>
        <c:lblOffset val="100"/>
        <c:noMultiLvlLbl val="0"/>
      </c:catAx>
      <c:valAx>
        <c:axId val="124237251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423721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Study.xlsx]2.YOY FOR GENERAL INDEX!PivotTable5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Year-on-Year CPI Inflation (Rural + Urban), 2017–2023</a:t>
            </a:r>
            <a:endParaRPr lang="en-US" b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723009189608182E-2"/>
              <c:y val="-8.4138853966759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688237171346136E-2"/>
              <c:y val="5.331817417621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76023003328064E-2"/>
              <c:y val="0.10830098543340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723009189608182E-2"/>
              <c:y val="-8.4138853966759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76023003328064E-2"/>
              <c:y val="0.10830098543340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688237171346136E-2"/>
              <c:y val="5.331817417621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723009189608182E-2"/>
              <c:y val="-8.4138853966759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76023003328064E-2"/>
              <c:y val="0.10830098543340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688237171346136E-2"/>
              <c:y val="5.331817417621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723009189608182E-2"/>
              <c:y val="-8.4138853966759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76023003328064E-2"/>
              <c:y val="0.10830098543340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688237171346136E-2"/>
              <c:y val="5.331817417621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723009189608182E-2"/>
              <c:y val="-8.4138853966759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76023003328064E-2"/>
              <c:y val="0.10830098543340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688237171346136E-2"/>
              <c:y val="5.331817417621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723009189608182E-2"/>
              <c:y val="-8.4138853966759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76023003328064E-2"/>
              <c:y val="0.10830098543340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688237171346136E-2"/>
              <c:y val="5.331817417621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723009189608182E-2"/>
              <c:y val="-8.4138853966759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76023003328064E-2"/>
              <c:y val="0.10830098543340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688237171346136E-2"/>
              <c:y val="5.331817417621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93631100082713E-2"/>
          <c:y val="0.18287749632425712"/>
          <c:w val="0.8709343962277668"/>
          <c:h val="0.73226714142055283"/>
        </c:manualLayout>
      </c:layout>
      <c:lineChart>
        <c:grouping val="standard"/>
        <c:varyColors val="0"/>
        <c:ser>
          <c:idx val="0"/>
          <c:order val="0"/>
          <c:tx>
            <c:strRef>
              <c:f>'2.YOY FOR GENERAL INDEX'!$B$7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DFF7-4B40-A1C6-3DD0B0D85399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DFF7-4B40-A1C6-3DD0B0D85399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DFF7-4B40-A1C6-3DD0B0D85399}"/>
              </c:ext>
            </c:extLst>
          </c:dPt>
          <c:dLbls>
            <c:dLbl>
              <c:idx val="2"/>
              <c:layout>
                <c:manualLayout>
                  <c:x val="-4.9723009189608182E-2"/>
                  <c:y val="-8.41388539667597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F7-4B40-A1C6-3DD0B0D85399}"/>
                </c:ext>
              </c:extLst>
            </c:dLbl>
            <c:dLbl>
              <c:idx val="3"/>
              <c:layout>
                <c:manualLayout>
                  <c:x val="-4.476023003328064E-2"/>
                  <c:y val="0.1083009854334032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F7-4B40-A1C6-3DD0B0D85399}"/>
                </c:ext>
              </c:extLst>
            </c:dLbl>
            <c:dLbl>
              <c:idx val="6"/>
              <c:layout>
                <c:manualLayout>
                  <c:x val="-4.2688237171346136E-2"/>
                  <c:y val="5.33181741762139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F7-4B40-A1C6-3DD0B0D853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'2.YOY FOR GENERAL INDEX'!$A$8:$A$14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'2.YOY FOR GENERAL INDEX'!$B$8:$B$14</c:f>
              <c:numCache>
                <c:formatCode>0.00%</c:formatCode>
                <c:ptCount val="7"/>
                <c:pt idx="1">
                  <c:v>3.9609321310314818E-2</c:v>
                </c:pt>
                <c:pt idx="2">
                  <c:v>-4.7254662366539239E-2</c:v>
                </c:pt>
                <c:pt idx="3">
                  <c:v>-3.2862369118203651E-2</c:v>
                </c:pt>
                <c:pt idx="4">
                  <c:v>0.26328833235505128</c:v>
                </c:pt>
                <c:pt idx="5">
                  <c:v>6.6029943211151229E-2</c:v>
                </c:pt>
                <c:pt idx="6">
                  <c:v>-0.57001953282644846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F7-4B40-A1C6-3DD0B0D853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6433288"/>
        <c:axId val="486428368"/>
      </c:lineChart>
      <c:catAx>
        <c:axId val="48643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28368"/>
        <c:crosses val="autoZero"/>
        <c:auto val="1"/>
        <c:lblAlgn val="ctr"/>
        <c:lblOffset val="100"/>
        <c:noMultiLvlLbl val="0"/>
      </c:catAx>
      <c:valAx>
        <c:axId val="48642836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864332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Study.xlsx]1Bucket Details!PivotTable1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</a:t>
            </a:r>
            <a:r>
              <a:rPr lang="en-US" baseline="0"/>
              <a:t> of Each Buckets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'1Bucket Details'!$H$14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'1Bucket Details'!$G$15:$G$20</c:f>
              <c:strCache>
                <c:ptCount val="6"/>
                <c:pt idx="0">
                  <c:v>Housingbucket</c:v>
                </c:pt>
                <c:pt idx="1">
                  <c:v>Oils and fatsBuckets</c:v>
                </c:pt>
                <c:pt idx="2">
                  <c:v>Pantobaccobuckets</c:v>
                </c:pt>
                <c:pt idx="3">
                  <c:v>Clothing and footwearbucket</c:v>
                </c:pt>
                <c:pt idx="4">
                  <c:v>MiscellaneousBucket</c:v>
                </c:pt>
                <c:pt idx="5">
                  <c:v>FoodBucket</c:v>
                </c:pt>
              </c:strCache>
            </c:strRef>
          </c:cat>
          <c:val>
            <c:numRef>
              <c:f>'1Bucket Details'!$H$15:$H$20</c:f>
              <c:numCache>
                <c:formatCode>0.00</c:formatCode>
                <c:ptCount val="6"/>
                <c:pt idx="0">
                  <c:v>2.6066310862575968</c:v>
                </c:pt>
                <c:pt idx="1">
                  <c:v>3.7097602229633262</c:v>
                </c:pt>
                <c:pt idx="2">
                  <c:v>4.32735609752089</c:v>
                </c:pt>
                <c:pt idx="3">
                  <c:v>11.705407239596937</c:v>
                </c:pt>
                <c:pt idx="4">
                  <c:v>30.178954883756209</c:v>
                </c:pt>
                <c:pt idx="5">
                  <c:v>47.471890469905034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D-499F-A64C-EE177364A1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6211296"/>
        <c:axId val="746220152"/>
      </c:barChart>
      <c:catAx>
        <c:axId val="74621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220152"/>
        <c:crosses val="autoZero"/>
        <c:auto val="1"/>
        <c:lblAlgn val="ctr"/>
        <c:lblOffset val="100"/>
        <c:noMultiLvlLbl val="0"/>
      </c:catAx>
      <c:valAx>
        <c:axId val="746220152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74621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Study.xlsx]2.YOY FOR GENERAL INDEX!PivotTable5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Year-on-Year CPI Inflation (Rural + Urban), 2017–2023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723009189608182E-2"/>
              <c:y val="-8.4138853966759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688237171346136E-2"/>
              <c:y val="5.331817417621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76023003328064E-2"/>
              <c:y val="0.10830098543340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553349875930521E-2"/>
          <c:y val="0.18287749632425712"/>
          <c:w val="0.8709343962277668"/>
          <c:h val="0.78419535205234292"/>
        </c:manualLayout>
      </c:layout>
      <c:lineChart>
        <c:grouping val="standard"/>
        <c:varyColors val="0"/>
        <c:ser>
          <c:idx val="0"/>
          <c:order val="0"/>
          <c:tx>
            <c:strRef>
              <c:f>'2.YOY FOR GENERAL INDEX'!$B$7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CC1A-4D4A-9634-149700ABDA49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CC1A-4D4A-9634-149700ABDA49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CC1A-4D4A-9634-149700ABDA49}"/>
              </c:ext>
            </c:extLst>
          </c:dPt>
          <c:dLbls>
            <c:dLbl>
              <c:idx val="2"/>
              <c:layout>
                <c:manualLayout>
                  <c:x val="-4.9723009189608182E-2"/>
                  <c:y val="-8.41388539667597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1A-4D4A-9634-149700ABDA49}"/>
                </c:ext>
              </c:extLst>
            </c:dLbl>
            <c:dLbl>
              <c:idx val="3"/>
              <c:layout>
                <c:manualLayout>
                  <c:x val="-4.476023003328064E-2"/>
                  <c:y val="0.1083009854334032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1A-4D4A-9634-149700ABDA49}"/>
                </c:ext>
              </c:extLst>
            </c:dLbl>
            <c:dLbl>
              <c:idx val="6"/>
              <c:layout>
                <c:manualLayout>
                  <c:x val="-4.2688237171346136E-2"/>
                  <c:y val="5.33181741762139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1A-4D4A-9634-149700ABD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'2.YOY FOR GENERAL INDEX'!$A$8:$A$14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'2.YOY FOR GENERAL INDEX'!$B$8:$B$14</c:f>
              <c:numCache>
                <c:formatCode>0.00%</c:formatCode>
                <c:ptCount val="7"/>
                <c:pt idx="1">
                  <c:v>3.9609321310314818E-2</c:v>
                </c:pt>
                <c:pt idx="2">
                  <c:v>-4.7254662366539239E-2</c:v>
                </c:pt>
                <c:pt idx="3">
                  <c:v>-3.2862369118203651E-2</c:v>
                </c:pt>
                <c:pt idx="4">
                  <c:v>0.26328833235505128</c:v>
                </c:pt>
                <c:pt idx="5">
                  <c:v>6.6029943211151229E-2</c:v>
                </c:pt>
                <c:pt idx="6">
                  <c:v>-0.57001953282644846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A-4D4A-9634-149700ABDA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6433288"/>
        <c:axId val="486428368"/>
      </c:lineChart>
      <c:catAx>
        <c:axId val="486433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28368"/>
        <c:crosses val="autoZero"/>
        <c:auto val="1"/>
        <c:lblAlgn val="ctr"/>
        <c:lblOffset val="100"/>
        <c:noMultiLvlLbl val="0"/>
      </c:catAx>
      <c:valAx>
        <c:axId val="486428368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486433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 3.1.1Months Ending May 2023!PivotTable1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Month-on-Month % Change in Food Prices (Jun’22 – May’23)</a:t>
            </a:r>
            <a:endParaRPr lang="en-IN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3.443490701001431E-2"/>
              <c:y val="-0.349181352330958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3.0143061516452074E-2"/>
              <c:y val="-0.125288286332629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1.72674687123337E-2"/>
              <c:y val="0.18548905071076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7467811158798286E-2"/>
                  <c:h val="0.11356738302449036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3.6756108276165052E-2"/>
              <c:y val="0.165438530709977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9.8812589413447782E-2"/>
              <c:y val="-9.5213098362704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0.16247485158775754"/>
              <c:y val="0.14705938073530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40057224606581"/>
                  <c:h val="7.6808819950137802E-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7.429190181699391E-2"/>
              <c:y val="0.142046717844479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66380543633762"/>
                  <c:h val="8.6833882606779419E-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2.18704695612108E-2"/>
              <c:y val="0.127009123859517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8516196447230915E-2"/>
                  <c:h val="9.0175570158993287E-2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4.1870428422152557E-2"/>
              <c:y val="0.15207191206362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887147335423194E-2"/>
                  <c:h val="0.10020063281563488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4.605015673981195E-2"/>
              <c:y val="0.148730092948907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3.1274817136886103E-2"/>
              <c:y val="-0.349181352330958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2.0577345543405821E-2"/>
              <c:y val="-0.15202178675034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6.2374628719999339E-2"/>
              <c:y val="-4.50877850794966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2.1622277622820658E-2"/>
              <c:y val="-0.12528828633262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2978056426332271E-3"/>
              <c:y val="0.123667436307303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437826541274817E-2"/>
                  <c:h val="7.6808819950137802E-2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7.3824451410658382E-2"/>
              <c:y val="-2.1695972213999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5.0229885057471266E-2"/>
              <c:y val="0.14538840539669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9.7256847596244832E-3"/>
              <c:y val="-1.5012202422065662E-2"/>
            </c:manualLayout>
          </c:layout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79410724129703"/>
                  <c:h val="7.3467132397923934E-2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-1.7442549305161308E-2"/>
              <c:y val="-0.13531334898927108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>
            <c:manualLayout>
              <c:x val="5.1522967936218002E-2"/>
              <c:y val="-0.20214710003354844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1.2356079752878323E-2"/>
              <c:y val="0.1050788091068301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3.0328559393428812E-2"/>
              <c:y val="0.17046117921774656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0219039595619208E-2"/>
              <c:y val="5.60420315236427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7287278854254421E-2"/>
              <c:y val="-0.10507880910683016"/>
            </c:manualLayout>
          </c:layout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3698399326032012E-3"/>
              <c:y val="-5.60420315236427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232799775344829E-3"/>
              <c:y val="-0.19381202568593114"/>
            </c:manualLayout>
          </c:layout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5944959281100732E-2"/>
              <c:y val="-5.37069468768243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2372913440264145E-17"/>
              <c:y val="-3.73613543490951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8480741718574143E-2"/>
              <c:y val="5.7104586970411535E-2"/>
            </c:manualLayout>
          </c:layout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903678741926428E-2"/>
              <c:y val="-2.8021015761821408E-2"/>
            </c:manualLayout>
          </c:layout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919382549801406E-2"/>
              <c:y val="1.23410142909019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5501307913595889E-2"/>
              <c:y val="4.7764248383137746E-2"/>
            </c:manualLayout>
          </c:layout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4788025127861627E-2"/>
              <c:y val="5.97548161120840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7177759056444821E-2"/>
              <c:y val="4.90367775831873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1232799775343839E-2"/>
              <c:y val="7.00525394045534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4931199101375602E-3"/>
              <c:y val="5.13718622300057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5.60420315236427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741939692247819E-2"/>
          <c:y val="5.3467003139493728E-2"/>
          <c:w val="0.97701149425287359"/>
          <c:h val="0.88572007446437617"/>
        </c:manualLayout>
      </c:layout>
      <c:lineChart>
        <c:grouping val="standard"/>
        <c:varyColors val="0"/>
        <c:ser>
          <c:idx val="0"/>
          <c:order val="0"/>
          <c:tx>
            <c:strRef>
              <c:f>' 3.1.1Months Ending May 2023'!$B$6</c:f>
              <c:strCache>
                <c:ptCount val="1"/>
                <c:pt idx="0">
                  <c:v>Mom% Fruits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F72-4793-8639-B62C95167D8D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CF72-4793-8639-B62C95167D8D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F72-4793-8639-B62C95167D8D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F72-4793-8639-B62C95167D8D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F72-4793-8639-B62C95167D8D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CF72-4793-8639-B62C95167D8D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CF72-4793-8639-B62C95167D8D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BAE6-4136-A9B6-F13F9160ADC5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CF72-4793-8639-B62C95167D8D}"/>
              </c:ext>
            </c:extLst>
          </c:dPt>
          <c:dLbls>
            <c:dLbl>
              <c:idx val="3"/>
              <c:layout>
                <c:manualLayout>
                  <c:x val="-3.8480741718574143E-2"/>
                  <c:y val="5.7104586970411535E-2"/>
                </c:manualLayout>
              </c:layout>
              <c:spPr>
                <a:solidFill>
                  <a:schemeClr val="bg1">
                    <a:lumMod val="8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72-4793-8639-B62C95167D8D}"/>
                </c:ext>
              </c:extLst>
            </c:dLbl>
            <c:dLbl>
              <c:idx val="8"/>
              <c:spPr>
                <a:solidFill>
                  <a:schemeClr val="bg1">
                    <a:lumMod val="8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F72-4793-8639-B62C95167D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3.1.1Months Ending May 2023'!$A$7:$A$18</c:f>
              <c:strCache>
                <c:ptCount val="12"/>
                <c:pt idx="0">
                  <c:v>01-06-2022</c:v>
                </c:pt>
                <c:pt idx="1">
                  <c:v>01-07-2022</c:v>
                </c:pt>
                <c:pt idx="2">
                  <c:v>01-08-2022</c:v>
                </c:pt>
                <c:pt idx="3">
                  <c:v>01-09-2022</c:v>
                </c:pt>
                <c:pt idx="4">
                  <c:v>01-10-2022</c:v>
                </c:pt>
                <c:pt idx="5">
                  <c:v>01-11-2022</c:v>
                </c:pt>
                <c:pt idx="6">
                  <c:v>01-12-2022</c:v>
                </c:pt>
                <c:pt idx="7">
                  <c:v>01-01-2023</c:v>
                </c:pt>
                <c:pt idx="8">
                  <c:v>01-02-2023</c:v>
                </c:pt>
                <c:pt idx="9">
                  <c:v>01-03-2023</c:v>
                </c:pt>
                <c:pt idx="10">
                  <c:v>01-04-2023</c:v>
                </c:pt>
                <c:pt idx="11">
                  <c:v>01-05-2023</c:v>
                </c:pt>
              </c:strCache>
            </c:strRef>
          </c:cat>
          <c:val>
            <c:numRef>
              <c:f>' 3.1.1Months Ending May 2023'!$B$7:$B$18</c:f>
              <c:numCache>
                <c:formatCode>0.00%</c:formatCode>
                <c:ptCount val="12"/>
                <c:pt idx="1">
                  <c:v>2.6883830455258891E-2</c:v>
                </c:pt>
                <c:pt idx="2">
                  <c:v>-7.834893942289145E-3</c:v>
                </c:pt>
                <c:pt idx="3">
                  <c:v>-4.2180277349768938E-2</c:v>
                </c:pt>
                <c:pt idx="4">
                  <c:v>-1.1260808365171973E-2</c:v>
                </c:pt>
                <c:pt idx="5">
                  <c:v>-1.8913971934106186E-2</c:v>
                </c:pt>
                <c:pt idx="6">
                  <c:v>-1.6998341625207275E-2</c:v>
                </c:pt>
                <c:pt idx="7">
                  <c:v>1.8979333614509365E-3</c:v>
                </c:pt>
                <c:pt idx="8">
                  <c:v>7.0932435276783806E-2</c:v>
                </c:pt>
                <c:pt idx="9">
                  <c:v>0</c:v>
                </c:pt>
                <c:pt idx="10">
                  <c:v>4.0094339622641577E-2</c:v>
                </c:pt>
                <c:pt idx="11">
                  <c:v>-2.3053665910808853E-2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2-4793-8639-B62C95167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089800"/>
        <c:axId val="826096032"/>
      </c:lineChart>
      <c:lineChart>
        <c:grouping val="standard"/>
        <c:varyColors val="0"/>
        <c:ser>
          <c:idx val="1"/>
          <c:order val="1"/>
          <c:tx>
            <c:strRef>
              <c:f>' 3.1.1Months Ending May 2023'!$C$6</c:f>
              <c:strCache>
                <c:ptCount val="1"/>
                <c:pt idx="0">
                  <c:v>Mom%Vegetables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CF72-4793-8639-B62C95167D8D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CF72-4793-8639-B62C95167D8D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CF72-4793-8639-B62C95167D8D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CF72-4793-8639-B62C95167D8D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CF72-4793-8639-B62C95167D8D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CF72-4793-8639-B62C95167D8D}"/>
              </c:ext>
            </c:extLst>
          </c:dPt>
          <c:dLbls>
            <c:dLbl>
              <c:idx val="4"/>
              <c:layout>
                <c:manualLayout>
                  <c:x val="-6.2903678741926428E-2"/>
                  <c:y val="-2.8021015761821408E-2"/>
                </c:manualLayout>
              </c:layout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F72-4793-8639-B62C95167D8D}"/>
                </c:ext>
              </c:extLst>
            </c:dLbl>
            <c:dLbl>
              <c:idx val="5"/>
              <c:layout>
                <c:manualLayout>
                  <c:x val="-3.6919382549801406E-2"/>
                  <c:y val="1.2341014290901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F72-4793-8639-B62C95167D8D}"/>
                </c:ext>
              </c:extLst>
            </c:dLbl>
            <c:dLbl>
              <c:idx val="6"/>
              <c:layout>
                <c:manualLayout>
                  <c:x val="-3.5501307913595889E-2"/>
                  <c:y val="4.7764248383137746E-2"/>
                </c:manualLayout>
              </c:layout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F72-4793-8639-B62C95167D8D}"/>
                </c:ext>
              </c:extLst>
            </c:dLbl>
            <c:dLbl>
              <c:idx val="8"/>
              <c:layout>
                <c:manualLayout>
                  <c:x val="-1.4788025127861627E-2"/>
                  <c:y val="5.9754816112084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F72-4793-8639-B62C95167D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3.1.1Months Ending May 2023'!$A$7:$A$18</c:f>
              <c:strCache>
                <c:ptCount val="12"/>
                <c:pt idx="0">
                  <c:v>01-06-2022</c:v>
                </c:pt>
                <c:pt idx="1">
                  <c:v>01-07-2022</c:v>
                </c:pt>
                <c:pt idx="2">
                  <c:v>01-08-2022</c:v>
                </c:pt>
                <c:pt idx="3">
                  <c:v>01-09-2022</c:v>
                </c:pt>
                <c:pt idx="4">
                  <c:v>01-10-2022</c:v>
                </c:pt>
                <c:pt idx="5">
                  <c:v>01-11-2022</c:v>
                </c:pt>
                <c:pt idx="6">
                  <c:v>01-12-2022</c:v>
                </c:pt>
                <c:pt idx="7">
                  <c:v>01-01-2023</c:v>
                </c:pt>
                <c:pt idx="8">
                  <c:v>01-02-2023</c:v>
                </c:pt>
                <c:pt idx="9">
                  <c:v>01-03-2023</c:v>
                </c:pt>
                <c:pt idx="10">
                  <c:v>01-04-2023</c:v>
                </c:pt>
                <c:pt idx="11">
                  <c:v>01-05-2023</c:v>
                </c:pt>
              </c:strCache>
            </c:strRef>
          </c:cat>
          <c:val>
            <c:numRef>
              <c:f>' 3.1.1Months Ending May 2023'!$C$7:$C$18</c:f>
              <c:numCache>
                <c:formatCode>0.00%</c:formatCode>
                <c:ptCount val="12"/>
                <c:pt idx="1">
                  <c:v>-3.3862056674389186E-3</c:v>
                </c:pt>
                <c:pt idx="2">
                  <c:v>2.4499284692417616E-2</c:v>
                </c:pt>
                <c:pt idx="3">
                  <c:v>2.8975388374934585E-2</c:v>
                </c:pt>
                <c:pt idx="4">
                  <c:v>4.0033927056827859E-2</c:v>
                </c:pt>
                <c:pt idx="5">
                  <c:v>-8.6282824987767043E-2</c:v>
                </c:pt>
                <c:pt idx="6">
                  <c:v>-0.1274544805426634</c:v>
                </c:pt>
                <c:pt idx="7">
                  <c:v>-3.4165302782324034E-2</c:v>
                </c:pt>
                <c:pt idx="8">
                  <c:v>-5.7191273035374825E-3</c:v>
                </c:pt>
                <c:pt idx="9">
                  <c:v>4.2607584149988387E-4</c:v>
                </c:pt>
                <c:pt idx="10">
                  <c:v>1.8100511073253833E-2</c:v>
                </c:pt>
                <c:pt idx="11">
                  <c:v>3.4720769713448993E-2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2-4793-8639-B62C95167D8D}"/>
            </c:ext>
          </c:extLst>
        </c:ser>
        <c:ser>
          <c:idx val="2"/>
          <c:order val="2"/>
          <c:tx>
            <c:strRef>
              <c:f>' 3.1.1Months Ending May 2023'!$D$6</c:f>
              <c:strCache>
                <c:ptCount val="1"/>
                <c:pt idx="0">
                  <c:v>Mom%Food and beverages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CF72-4793-8639-B62C95167D8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A040-4F7D-A0BB-96DBA3F86E02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A040-4F7D-A0BB-96DBA3F86E02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CF72-4793-8639-B62C95167D8D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CF72-4793-8639-B62C95167D8D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CF72-4793-8639-B62C95167D8D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CF72-4793-8639-B62C95167D8D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CF72-4793-8639-B62C95167D8D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BAE6-4136-A9B6-F13F9160ADC5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BAE6-4136-A9B6-F13F9160ADC5}"/>
              </c:ext>
            </c:extLst>
          </c:dPt>
          <c:dLbls>
            <c:dLbl>
              <c:idx val="1"/>
              <c:layout>
                <c:manualLayout>
                  <c:x val="2.0219039595619208E-2"/>
                  <c:y val="5.6042031523642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F72-4793-8639-B62C95167D8D}"/>
                </c:ext>
              </c:extLst>
            </c:dLbl>
            <c:dLbl>
              <c:idx val="2"/>
              <c:layout>
                <c:manualLayout>
                  <c:x val="4.4931199101375602E-3"/>
                  <c:y val="5.13718622300057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040-4F7D-A0BB-96DBA3F86E02}"/>
                </c:ext>
              </c:extLst>
            </c:dLbl>
            <c:dLbl>
              <c:idx val="3"/>
              <c:layout>
                <c:manualLayout>
                  <c:x val="0"/>
                  <c:y val="5.6042031523642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040-4F7D-A0BB-96DBA3F86E02}"/>
                </c:ext>
              </c:extLst>
            </c:dLbl>
            <c:dLbl>
              <c:idx val="4"/>
              <c:layout>
                <c:manualLayout>
                  <c:x val="5.7287278854254421E-2"/>
                  <c:y val="-0.10507880910683016"/>
                </c:manualLayout>
              </c:layout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F72-4793-8639-B62C95167D8D}"/>
                </c:ext>
              </c:extLst>
            </c:dLbl>
            <c:dLbl>
              <c:idx val="5"/>
              <c:layout>
                <c:manualLayout>
                  <c:x val="3.3698399326032012E-3"/>
                  <c:y val="-5.60420315236427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72-4793-8639-B62C95167D8D}"/>
                </c:ext>
              </c:extLst>
            </c:dLbl>
            <c:dLbl>
              <c:idx val="6"/>
              <c:layout>
                <c:manualLayout>
                  <c:x val="-1.1232799775344829E-3"/>
                  <c:y val="-0.19381202568593114"/>
                </c:manualLayout>
              </c:layout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72-4793-8639-B62C95167D8D}"/>
                </c:ext>
              </c:extLst>
            </c:dLbl>
            <c:dLbl>
              <c:idx val="7"/>
              <c:layout>
                <c:manualLayout>
                  <c:x val="3.5944959281100732E-2"/>
                  <c:y val="-5.37069468768243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F72-4793-8639-B62C95167D8D}"/>
                </c:ext>
              </c:extLst>
            </c:dLbl>
            <c:dLbl>
              <c:idx val="8"/>
              <c:layout>
                <c:manualLayout>
                  <c:x val="-8.2372913440264145E-17"/>
                  <c:y val="-3.73613543490951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F72-4793-8639-B62C95167D8D}"/>
                </c:ext>
              </c:extLst>
            </c:dLbl>
            <c:dLbl>
              <c:idx val="9"/>
              <c:layout>
                <c:manualLayout>
                  <c:x val="4.7177759056444821E-2"/>
                  <c:y val="4.9036777583187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AE6-4136-A9B6-F13F9160ADC5}"/>
                </c:ext>
              </c:extLst>
            </c:dLbl>
            <c:dLbl>
              <c:idx val="10"/>
              <c:layout>
                <c:manualLayout>
                  <c:x val="1.1232799775343839E-2"/>
                  <c:y val="7.00525394045534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AE6-4136-A9B6-F13F9160A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3.1.1Months Ending May 2023'!$A$7:$A$18</c:f>
              <c:strCache>
                <c:ptCount val="12"/>
                <c:pt idx="0">
                  <c:v>01-06-2022</c:v>
                </c:pt>
                <c:pt idx="1">
                  <c:v>01-07-2022</c:v>
                </c:pt>
                <c:pt idx="2">
                  <c:v>01-08-2022</c:v>
                </c:pt>
                <c:pt idx="3">
                  <c:v>01-09-2022</c:v>
                </c:pt>
                <c:pt idx="4">
                  <c:v>01-10-2022</c:v>
                </c:pt>
                <c:pt idx="5">
                  <c:v>01-11-2022</c:v>
                </c:pt>
                <c:pt idx="6">
                  <c:v>01-12-2022</c:v>
                </c:pt>
                <c:pt idx="7">
                  <c:v>01-01-2023</c:v>
                </c:pt>
                <c:pt idx="8">
                  <c:v>01-02-2023</c:v>
                </c:pt>
                <c:pt idx="9">
                  <c:v>01-03-2023</c:v>
                </c:pt>
                <c:pt idx="10">
                  <c:v>01-04-2023</c:v>
                </c:pt>
                <c:pt idx="11">
                  <c:v>01-05-2023</c:v>
                </c:pt>
              </c:strCache>
            </c:strRef>
          </c:cat>
          <c:val>
            <c:numRef>
              <c:f>' 3.1.1Months Ending May 2023'!$D$7:$D$18</c:f>
              <c:numCache>
                <c:formatCode>0.00%</c:formatCode>
                <c:ptCount val="12"/>
                <c:pt idx="1">
                  <c:v>5.6969236612220754E-4</c:v>
                </c:pt>
                <c:pt idx="2">
                  <c:v>7.0222053520593011E-3</c:v>
                </c:pt>
                <c:pt idx="3">
                  <c:v>8.4809649453448915E-3</c:v>
                </c:pt>
                <c:pt idx="4">
                  <c:v>9.7178097551858193E-3</c:v>
                </c:pt>
                <c:pt idx="5">
                  <c:v>-7.5883768276881532E-3</c:v>
                </c:pt>
                <c:pt idx="6">
                  <c:v>-1.3614323013800946E-2</c:v>
                </c:pt>
                <c:pt idx="7">
                  <c:v>4.3486481376442962E-3</c:v>
                </c:pt>
                <c:pt idx="8">
                  <c:v>2.4472891566264202E-3</c:v>
                </c:pt>
                <c:pt idx="9">
                  <c:v>1.8779342723008964E-4</c:v>
                </c:pt>
                <c:pt idx="10">
                  <c:v>5.4449868569282339E-3</c:v>
                </c:pt>
                <c:pt idx="11">
                  <c:v>6.5359477124183009E-3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72-4793-8639-B62C95167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698888"/>
        <c:axId val="834693312"/>
      </c:lineChart>
      <c:valAx>
        <c:axId val="826096032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826089800"/>
        <c:crosses val="autoZero"/>
        <c:crossBetween val="between"/>
      </c:valAx>
      <c:catAx>
        <c:axId val="826089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6096032"/>
        <c:crosses val="autoZero"/>
        <c:auto val="1"/>
        <c:lblAlgn val="ctr"/>
        <c:lblOffset val="100"/>
        <c:noMultiLvlLbl val="0"/>
      </c:catAx>
      <c:valAx>
        <c:axId val="834693312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834698888"/>
        <c:crosses val="max"/>
        <c:crossBetween val="between"/>
      </c:valAx>
      <c:catAx>
        <c:axId val="83469888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3469331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8717293868173782E-2"/>
          <c:y val="0.7749149394854542"/>
          <c:w val="0.24553432084679394"/>
          <c:h val="0.11821448763738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Study.xlsx]3.1.2 Same for Food Bucket 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MoM % Change in Food &amp; Beverages (Jun’22 – May’23)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'3.1.2 Same for Food Bucket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F0-4D7E-ABCD-4018BB407F37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F0-4D7E-ABCD-4018BB407F37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F0-4D7E-ABCD-4018BB407F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'3.1.2 Same for Food Bucket '!$A$4:$A$15</c:f>
              <c:strCache>
                <c:ptCount val="12"/>
                <c:pt idx="0">
                  <c:v>01-06-2022</c:v>
                </c:pt>
                <c:pt idx="1">
                  <c:v>01-07-2022</c:v>
                </c:pt>
                <c:pt idx="2">
                  <c:v>01-08-2022</c:v>
                </c:pt>
                <c:pt idx="3">
                  <c:v>01-09-2022</c:v>
                </c:pt>
                <c:pt idx="4">
                  <c:v>01-10-2022</c:v>
                </c:pt>
                <c:pt idx="5">
                  <c:v>01-11-2022</c:v>
                </c:pt>
                <c:pt idx="6">
                  <c:v>01-12-2022</c:v>
                </c:pt>
                <c:pt idx="7">
                  <c:v>01-01-2023</c:v>
                </c:pt>
                <c:pt idx="8">
                  <c:v>01-02-2023</c:v>
                </c:pt>
                <c:pt idx="9">
                  <c:v>01-03-2023</c:v>
                </c:pt>
                <c:pt idx="10">
                  <c:v>01-04-2023</c:v>
                </c:pt>
                <c:pt idx="11">
                  <c:v>01-05-2023</c:v>
                </c:pt>
              </c:strCache>
            </c:strRef>
          </c:cat>
          <c:val>
            <c:numRef>
              <c:f>'3.1.2 Same for Food Bucket '!$B$4:$B$15</c:f>
              <c:numCache>
                <c:formatCode>0.00%</c:formatCode>
                <c:ptCount val="12"/>
                <c:pt idx="1">
                  <c:v>4.4354123320591602E-3</c:v>
                </c:pt>
                <c:pt idx="2">
                  <c:v>2.9064165970838613E-3</c:v>
                </c:pt>
                <c:pt idx="3">
                  <c:v>7.5732103687335727E-3</c:v>
                </c:pt>
                <c:pt idx="4">
                  <c:v>8.7875417130146346E-3</c:v>
                </c:pt>
                <c:pt idx="5">
                  <c:v>-1.9375265819195975E-3</c:v>
                </c:pt>
                <c:pt idx="6">
                  <c:v>-6.5025252525253673E-3</c:v>
                </c:pt>
                <c:pt idx="7">
                  <c:v>5.3218529579973665E-3</c:v>
                </c:pt>
                <c:pt idx="8">
                  <c:v>-2.4019088854827877E-3</c:v>
                </c:pt>
                <c:pt idx="9">
                  <c:v>9.504047140079577E-5</c:v>
                </c:pt>
                <c:pt idx="10">
                  <c:v>7.23822798042335E-3</c:v>
                </c:pt>
                <c:pt idx="11">
                  <c:v>1.031543856338654E-2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0-4D7E-ABCD-4018BB407F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2372184"/>
        <c:axId val="1242372512"/>
      </c:barChart>
      <c:catAx>
        <c:axId val="124237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72512"/>
        <c:crosses val="autoZero"/>
        <c:auto val="1"/>
        <c:lblAlgn val="ctr"/>
        <c:lblOffset val="1000"/>
        <c:noMultiLvlLbl val="0"/>
      </c:catAx>
      <c:valAx>
        <c:axId val="124237251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4237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Study.xlsx]4.Covid Trend!PivotTable8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COVID-19 Impact on CPI Inflation in 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7.9661438884739665E-3"/>
              <c:y val="-6.7030957700505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1.3940751804829492E-2"/>
              <c:y val="-9.03460734224203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5.3771471247199401E-2"/>
              <c:y val="-3.7887063048111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1.9915359721184964E-3"/>
              <c:y val="-6.9945347165744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4.1822255414488425E-2"/>
              <c:y val="-0.128233136470532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.10156833457804332"/>
              <c:y val="-8.7431683957180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0"/>
              <c:y val="-8.7431683957180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7.4682598954443541E-2"/>
              <c:y val="8.45172944919416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9.2108577913944473E-2"/>
              <c:y val="-0.109289490206733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4398805078416719E-2"/>
                  <c:h val="6.6987356598269529E-2"/>
                </c:manualLayout>
              </c15:layout>
            </c:ext>
          </c:extLst>
        </c:dLbl>
      </c:pivotFmt>
      <c:pivotFmt>
        <c:idx val="20"/>
        <c:dLbl>
          <c:idx val="0"/>
          <c:layout>
            <c:manualLayout>
              <c:x val="-1.3940751804829548E-2"/>
              <c:y val="3.20582841176330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9.9576798605924086E-3"/>
              <c:y val="-6.41165682352660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3.4851879512073684E-2"/>
              <c:y val="-5.24590103743086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-3.8834951456310718E-2"/>
              <c:y val="-0.148633862727207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-5.7754543191436435E-2"/>
              <c:y val="-0.116575578609574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1.9915359721184964E-3"/>
              <c:y val="-0.16320581005340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3.0868807567836692E-2"/>
              <c:y val="-0.21566482042771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2.9873039581777446E-2"/>
              <c:y val="-0.104918020748617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3.1864575553895942E-2"/>
              <c:y val="-0.238979936149628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6.8707991038088126E-2"/>
              <c:y val="-7.28597366309841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4.4809559372666168E-2"/>
              <c:y val="-2.914389465239365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5.0784167289021583E-2"/>
              <c:y val="-0.139890694331489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layout>
            <c:manualLayout>
              <c:x val="5.57630072193179E-2"/>
              <c:y val="-0.227322378288670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1.7923823749066432E-2"/>
              <c:y val="-0.31183967278061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-1.6928055763007255E-2"/>
              <c:y val="-0.349726735828723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3.08688075678366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6397809310430669E-2"/>
                  <c:h val="4.3672240876354615E-2"/>
                </c:manualLayout>
              </c15:layout>
            </c:ext>
          </c:extLst>
        </c:dLbl>
      </c:pivotFmt>
      <c:pivotFmt>
        <c:idx val="36"/>
        <c:dLbl>
          <c:idx val="0"/>
          <c:layout>
            <c:manualLayout>
              <c:x val="3.2860343539955116E-2"/>
              <c:y val="-6.41165682352660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layout>
            <c:manualLayout>
              <c:x val="5.9746079163554896E-3"/>
              <c:y val="-0.122404357540053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layout>
            <c:manualLayout>
              <c:x val="-2.3898431665421958E-2"/>
              <c:y val="-0.169034588983883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layout>
            <c:manualLayout>
              <c:x val="-3.8834951456310676E-2"/>
              <c:y val="-0.116575578609574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layout>
            <c:manualLayout>
              <c:x val="3.584764749813301E-2"/>
              <c:y val="-0.21566482042771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layout>
            <c:manualLayout>
              <c:x val="-5.57630072193179E-2"/>
              <c:y val="-5.82877893047874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layout>
            <c:manualLayout>
              <c:x val="-4.5805327358725487E-2"/>
              <c:y val="8.7431683957180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layout>
            <c:manualLayout>
              <c:x val="-2.788150360965895E-2"/>
              <c:y val="-0.192349704705798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layout>
            <c:manualLayout>
              <c:x val="1.9915359721184964E-3"/>
              <c:y val="-0.198178483636276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-1.7923823749066467E-2"/>
              <c:y val="-0.157377031122925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layout>
            <c:manualLayout>
              <c:x val="2.98730395817773E-2"/>
              <c:y val="-9.32604628876597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layout>
            <c:manualLayout>
              <c:x val="-4.3813791386606918E-2"/>
              <c:y val="-0.273952609732500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layout>
            <c:manualLayout>
              <c:x val="2.8877271595718051E-2"/>
              <c:y val="-0.297267725454415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layout>
            <c:manualLayout>
              <c:x val="-7.9661438884741313E-3"/>
              <c:y val="-0.306010893850133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layout>
            <c:manualLayout>
              <c:x val="1.9915359721184963E-2"/>
              <c:y val="-0.387613798876835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layout>
            <c:manualLayout>
              <c:x val="-3.2860343539955192E-2"/>
              <c:y val="-0.32349723064156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layout>
            <c:manualLayout>
              <c:x val="-9.9576798605924819E-4"/>
              <c:y val="-0.428415251390186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layout>
            <c:manualLayout>
              <c:x val="-4.2818023400547675E-2"/>
              <c:y val="-0.39344257780731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layout>
            <c:manualLayout>
              <c:x val="-3.1864575553896088E-2"/>
              <c:y val="-0.294353335989175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layout>
            <c:manualLayout>
              <c:x val="-2.58899676375406E-2"/>
              <c:y val="-0.198178483636276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layout>
            <c:manualLayout>
              <c:x val="-2.8877271595718196E-2"/>
              <c:y val="-9.90892418181384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layout>
            <c:manualLayout>
              <c:x val="-4.8792631316903305E-2"/>
              <c:y val="-0.139890694331489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layout>
            <c:manualLayout>
              <c:x val="2.3898431665421958E-2"/>
              <c:y val="-0.36429868315492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layout>
            <c:manualLayout>
              <c:x val="-1.8919591735125717E-2"/>
              <c:y val="-0.402185746203032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layout>
            <c:manualLayout>
              <c:x val="-5.476723923325879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layout>
            <c:manualLayout>
              <c:x val="-4.1822255414488571E-2"/>
              <c:y val="-5.24590103743086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layout>
            <c:manualLayout>
              <c:x val="2.3898470868885975E-2"/>
              <c:y val="0.139890694331489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0938511326860835E-2"/>
                  <c:h val="4.6586630341593986E-2"/>
                </c:manualLayout>
              </c15:layout>
            </c:ext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0"/>
        <c:dLbl>
          <c:idx val="0"/>
          <c:layout>
            <c:manualLayout>
              <c:x val="4.3431053203041234E-3"/>
              <c:y val="-0.1535353535353535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layout>
            <c:manualLayout>
              <c:x val="-4.3431053203040176E-3"/>
              <c:y val="-0.22895622895622897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layout>
            <c:manualLayout>
              <c:x val="1.0857763300760043E-2"/>
              <c:y val="-0.11313131313131314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layout>
            <c:manualLayout>
              <c:x val="1.194353963083594E-2"/>
              <c:y val="-7.272727272727277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6120672212390387E-2"/>
                  <c:h val="8.6522760412524186E-2"/>
                </c:manualLayout>
              </c15:layout>
            </c:ext>
          </c:extLst>
        </c:dLbl>
      </c:pivotFmt>
      <c:pivotFmt>
        <c:idx val="84"/>
        <c:dLbl>
          <c:idx val="0"/>
          <c:layout>
            <c:manualLayout>
              <c:x val="7.2385088671732562E-3"/>
              <c:y val="-8.8888888888888892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layout>
            <c:manualLayout>
              <c:x val="2.1715526601520088E-3"/>
              <c:y val="-0.11043771043771043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layout>
            <c:manualLayout>
              <c:x val="7.2385088671733622E-4"/>
              <c:y val="-9.4276094276094277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layout>
            <c:manualLayout>
              <c:x val="0"/>
              <c:y val="-0.12121212121212131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layout>
            <c:manualLayout>
              <c:x val="1.9543973941368076E-2"/>
              <c:y val="-8.3501683501683549E-2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layout>
            <c:manualLayout>
              <c:x val="2.8954035468693449E-3"/>
              <c:y val="-0.11043771043771043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layout>
            <c:manualLayout>
              <c:x val="3.0763662685486783E-2"/>
              <c:y val="-0.1212121212121212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037745688955003"/>
                  <c:h val="2.7263501153264931E-2"/>
                </c:manualLayout>
              </c15:layout>
            </c:ext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8888888888888948E-2"/>
              <c:y val="-8.64864864864864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7426900584795322E-2"/>
              <c:y val="-9.00900900900901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3567251461988306E-3"/>
              <c:y val="-0.108108108108108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7837837837837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8070175438596492E-2"/>
              <c:y val="-8.64864864864865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435865292817959E-16"/>
              <c:y val="-0.108108108108108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2105263157894791E-2"/>
              <c:y val="-7.927927927927941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8713450292397661E-2"/>
              <c:y val="-6.1261261261261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5594541910331413E-2"/>
              <c:y val="-8.64864864864864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372058755813421E-2"/>
          <c:y val="4.9787330637724336E-2"/>
          <c:w val="0.86773413739949168"/>
          <c:h val="0.761508122295523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'4.Covid Trend'!$B$7:$B$8</c:f>
              <c:strCache>
                <c:ptCount val="1"/>
                <c:pt idx="0">
                  <c:v>Post-COVID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'4.Covid Trend'!$A$9:$A$14</c:f>
              <c:strCache>
                <c:ptCount val="6"/>
                <c:pt idx="0">
                  <c:v>Average of FoodBucket</c:v>
                </c:pt>
                <c:pt idx="1">
                  <c:v>Average of Housingbucket</c:v>
                </c:pt>
                <c:pt idx="2">
                  <c:v>Average of MiscellaneousBucket</c:v>
                </c:pt>
                <c:pt idx="3">
                  <c:v>Average of Oils and fatsBuckets</c:v>
                </c:pt>
                <c:pt idx="4">
                  <c:v>Average of Pantobaccobuckets</c:v>
                </c:pt>
                <c:pt idx="5">
                  <c:v>Average of Clothing and footwearbucket</c:v>
                </c:pt>
              </c:strCache>
            </c:strRef>
          </c:cat>
          <c:val>
            <c:numRef>
              <c:f>'4.Covid Trend'!$B$9:$B$14</c:f>
              <c:numCache>
                <c:formatCode>0.00</c:formatCode>
                <c:ptCount val="6"/>
                <c:pt idx="0">
                  <c:v>1976.8254385964913</c:v>
                </c:pt>
                <c:pt idx="1">
                  <c:v>106.47008547008546</c:v>
                </c:pt>
                <c:pt idx="2">
                  <c:v>1230.2478632478628</c:v>
                </c:pt>
                <c:pt idx="3">
                  <c:v>167.31538461538463</c:v>
                </c:pt>
                <c:pt idx="4">
                  <c:v>182.44102564102562</c:v>
                </c:pt>
                <c:pt idx="5">
                  <c:v>467.89572649572648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A0-4831-9721-071A57FD45C8}"/>
            </c:ext>
          </c:extLst>
        </c:ser>
        <c:ser>
          <c:idx val="1"/>
          <c:order val="1"/>
          <c:tx>
            <c:strRef>
              <c:f>'4.Covid Trend'!$C$7:$C$8</c:f>
              <c:strCache>
                <c:ptCount val="1"/>
                <c:pt idx="0">
                  <c:v>Pre-COVID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'4.Covid Trend'!$A$9:$A$14</c:f>
              <c:strCache>
                <c:ptCount val="6"/>
                <c:pt idx="0">
                  <c:v>Average of FoodBucket</c:v>
                </c:pt>
                <c:pt idx="1">
                  <c:v>Average of Housingbucket</c:v>
                </c:pt>
                <c:pt idx="2">
                  <c:v>Average of MiscellaneousBucket</c:v>
                </c:pt>
                <c:pt idx="3">
                  <c:v>Average of Oils and fatsBuckets</c:v>
                </c:pt>
                <c:pt idx="4">
                  <c:v>Average of Pantobaccobuckets</c:v>
                </c:pt>
                <c:pt idx="5">
                  <c:v>Average of Clothing and footwearbucket</c:v>
                </c:pt>
              </c:strCache>
            </c:strRef>
          </c:cat>
          <c:val>
            <c:numRef>
              <c:f>'4.Covid Trend'!$C$9:$C$14</c:f>
              <c:numCache>
                <c:formatCode>0.00</c:formatCode>
                <c:ptCount val="6"/>
                <c:pt idx="0">
                  <c:v>1562.8603921568629</c:v>
                </c:pt>
                <c:pt idx="1">
                  <c:v>85.490196078431367</c:v>
                </c:pt>
                <c:pt idx="2">
                  <c:v>990.90352941176491</c:v>
                </c:pt>
                <c:pt idx="3">
                  <c:v>114.42627450980392</c:v>
                </c:pt>
                <c:pt idx="4">
                  <c:v>139.31607843137255</c:v>
                </c:pt>
                <c:pt idx="5">
                  <c:v>388.59450980392182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A0-4831-9721-071A57FD45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487159"/>
        <c:axId val="85482895"/>
      </c:barChart>
      <c:catAx>
        <c:axId val="8548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2895"/>
        <c:crosses val="autoZero"/>
        <c:auto val="1"/>
        <c:lblAlgn val="ctr"/>
        <c:lblOffset val="100"/>
        <c:noMultiLvlLbl val="0"/>
      </c:catAx>
      <c:valAx>
        <c:axId val="85482895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5487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Study.xlsx]5.oiland Gas!PivotTable10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5">
                    <a:lumMod val="50000"/>
                  </a:schemeClr>
                </a:solidFill>
              </a:rPr>
              <a:t>Correlation of Imported Oil Price Fluctuations with CPI Buckets (2021–2023)</a:t>
            </a:r>
            <a:endParaRPr lang="en-US" sz="1400" b="1">
              <a:solidFill>
                <a:schemeClr val="accent5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8231777289963044E-3"/>
              <c:y val="-0.1481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7789721612453803E-2"/>
              <c:y val="-0.162036854768154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3104010904786622E-2"/>
                  <c:h val="0.13881962671332748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1315177630602602"/>
              <c:y val="0.208333697871099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1315177630602602"/>
              <c:y val="0.208333697871099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8231777289963044E-3"/>
              <c:y val="-0.1481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7789721612453803E-2"/>
              <c:y val="-0.162036854768154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3104010904786622E-2"/>
                  <c:h val="0.13881962671332748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5574301339975826E-2"/>
              <c:y val="-0.220779220779220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9219117066559224E-3"/>
              <c:y val="-0.272727272727272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053372765247254E-2"/>
          <c:y val="0.24939596092155147"/>
          <c:w val="0.91483073858977126"/>
          <c:h val="0.71458770778652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'5.oiland Gas'!$C$45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39D-4D2F-9EBF-FFB7048A0D3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39D-4D2F-9EBF-FFB7048A0D3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9E2-4A32-A5E3-CF1F0BF5195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90B-42D6-B0CB-A3B8D76779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9D-4D2F-9EBF-FFB7048A0D3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9D-4D2F-9EBF-FFB7048A0D32}"/>
                </c:ext>
              </c:extLst>
            </c:dLbl>
            <c:dLbl>
              <c:idx val="2"/>
              <c:layout>
                <c:manualLayout>
                  <c:x val="6.9219117066559224E-3"/>
                  <c:y val="-0.2727272727272727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E2-4A32-A5E3-CF1F0BF51951}"/>
                </c:ext>
              </c:extLst>
            </c:dLbl>
            <c:dLbl>
              <c:idx val="3"/>
              <c:layout>
                <c:manualLayout>
                  <c:x val="1.5574301339975826E-2"/>
                  <c:y val="-0.220779220779220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0B-42D6-B0CB-A3B8D7677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'5.oiland Gas'!$B$46:$B$50</c:f>
              <c:strCache>
                <c:ptCount val="5"/>
                <c:pt idx="0">
                  <c:v> oil Vs Clothing footwear</c:v>
                </c:pt>
                <c:pt idx="1">
                  <c:v> oil Vs Pantobaco</c:v>
                </c:pt>
                <c:pt idx="2">
                  <c:v>oil Vs Food</c:v>
                </c:pt>
                <c:pt idx="3">
                  <c:v>oil Vs Housing</c:v>
                </c:pt>
                <c:pt idx="4">
                  <c:v> oil Vs  MiscellaneousBucket</c:v>
                </c:pt>
              </c:strCache>
            </c:strRef>
          </c:cat>
          <c:val>
            <c:numRef>
              <c:f>'5.oiland Gas'!$C$46:$C$50</c:f>
              <c:numCache>
                <c:formatCode>0.00</c:formatCode>
                <c:ptCount val="5"/>
                <c:pt idx="0">
                  <c:v>0.35336705746394509</c:v>
                </c:pt>
                <c:pt idx="1">
                  <c:v>0.26289498647314413</c:v>
                </c:pt>
                <c:pt idx="2">
                  <c:v>-1.9465137464796493E-2</c:v>
                </c:pt>
                <c:pt idx="3">
                  <c:v>-6.3133423425657961E-2</c:v>
                </c:pt>
                <c:pt idx="4">
                  <c:v>-0.69187506008530797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0B-42D6-B0CB-A3B8D76779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440384"/>
        <c:axId val="1235440712"/>
      </c:barChart>
      <c:catAx>
        <c:axId val="123544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280000" spcFirstLastPara="1" vertOverflow="ellipsis" wrap="square" anchor="b" anchorCtr="0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440712"/>
        <c:crosses val="autoZero"/>
        <c:auto val="1"/>
        <c:lblAlgn val="ctr"/>
        <c:lblOffset val="100"/>
        <c:noMultiLvlLbl val="0"/>
      </c:catAx>
      <c:valAx>
        <c:axId val="1235440712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23544038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hyperlink" Target="#DASHBOARDMoM!A1"/><Relationship Id="rId4" Type="http://schemas.openxmlformats.org/officeDocument/2006/relationships/hyperlink" Target="#DASHBOARDYoY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YoY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hyperlink" Target="#DashbordMoM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DashbordYoY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5" Type="http://schemas.openxmlformats.org/officeDocument/2006/relationships/chart" Target="../charts/chart6.xml"/><Relationship Id="rId4" Type="http://schemas.openxmlformats.org/officeDocument/2006/relationships/hyperlink" Target="#DASHBOARDMoM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85725</xdr:rowOff>
    </xdr:from>
    <xdr:to>
      <xdr:col>3</xdr:col>
      <xdr:colOff>314325</xdr:colOff>
      <xdr:row>6</xdr:row>
      <xdr:rowOff>57150</xdr:rowOff>
    </xdr:to>
    <xdr:sp macro="" textlink="">
      <xdr:nvSpPr>
        <xdr:cNvPr id="3" name="Rectangle 2"/>
        <xdr:cNvSpPr/>
      </xdr:nvSpPr>
      <xdr:spPr>
        <a:xfrm>
          <a:off x="57150" y="85725"/>
          <a:ext cx="2085975" cy="1114425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228600</xdr:colOff>
      <xdr:row>0</xdr:row>
      <xdr:rowOff>142875</xdr:rowOff>
    </xdr:from>
    <xdr:to>
      <xdr:col>3</xdr:col>
      <xdr:colOff>161925</xdr:colOff>
      <xdr:row>5</xdr:row>
      <xdr:rowOff>104775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875"/>
          <a:ext cx="1762125" cy="914400"/>
        </a:xfrm>
        <a:prstGeom prst="rect">
          <a:avLst/>
        </a:prstGeom>
      </xdr:spPr>
    </xdr:pic>
    <xdr:clientData/>
  </xdr:twoCellAnchor>
  <xdr:twoCellAnchor>
    <xdr:from>
      <xdr:col>3</xdr:col>
      <xdr:colOff>361950</xdr:colOff>
      <xdr:row>0</xdr:row>
      <xdr:rowOff>85725</xdr:rowOff>
    </xdr:from>
    <xdr:to>
      <xdr:col>29</xdr:col>
      <xdr:colOff>57150</xdr:colOff>
      <xdr:row>6</xdr:row>
      <xdr:rowOff>57150</xdr:rowOff>
    </xdr:to>
    <xdr:sp macro="" textlink="">
      <xdr:nvSpPr>
        <xdr:cNvPr id="5" name="Rectangle 4"/>
        <xdr:cNvSpPr/>
      </xdr:nvSpPr>
      <xdr:spPr>
        <a:xfrm>
          <a:off x="2190750" y="85725"/>
          <a:ext cx="15544800" cy="1114425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219075</xdr:colOff>
      <xdr:row>9</xdr:row>
      <xdr:rowOff>161925</xdr:rowOff>
    </xdr:from>
    <xdr:to>
      <xdr:col>7</xdr:col>
      <xdr:colOff>342900</xdr:colOff>
      <xdr:row>12</xdr:row>
      <xdr:rowOff>123825</xdr:rowOff>
    </xdr:to>
    <xdr:sp macro="" textlink="">
      <xdr:nvSpPr>
        <xdr:cNvPr id="6" name="TextBox 5"/>
        <xdr:cNvSpPr txBox="1"/>
      </xdr:nvSpPr>
      <xdr:spPr>
        <a:xfrm>
          <a:off x="3267075" y="1876425"/>
          <a:ext cx="13430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</xdr:col>
      <xdr:colOff>476251</xdr:colOff>
      <xdr:row>1</xdr:row>
      <xdr:rowOff>85724</xdr:rowOff>
    </xdr:from>
    <xdr:to>
      <xdr:col>6</xdr:col>
      <xdr:colOff>57151</xdr:colOff>
      <xdr:row>5</xdr:row>
      <xdr:rowOff>66675</xdr:rowOff>
    </xdr:to>
    <xdr:sp macro="" textlink="">
      <xdr:nvSpPr>
        <xdr:cNvPr id="7" name="Rectangle 6"/>
        <xdr:cNvSpPr/>
      </xdr:nvSpPr>
      <xdr:spPr>
        <a:xfrm>
          <a:off x="2305051" y="276224"/>
          <a:ext cx="14097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497416</xdr:colOff>
      <xdr:row>1</xdr:row>
      <xdr:rowOff>133349</xdr:rowOff>
    </xdr:from>
    <xdr:to>
      <xdr:col>6</xdr:col>
      <xdr:colOff>83609</xdr:colOff>
      <xdr:row>3</xdr:row>
      <xdr:rowOff>127000</xdr:rowOff>
    </xdr:to>
    <xdr:sp macro="" textlink="">
      <xdr:nvSpPr>
        <xdr:cNvPr id="8" name="TextBox 7"/>
        <xdr:cNvSpPr txBox="1"/>
      </xdr:nvSpPr>
      <xdr:spPr>
        <a:xfrm>
          <a:off x="2338916" y="323849"/>
          <a:ext cx="1427693" cy="374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Avg.Food Bucket</a:t>
          </a:r>
        </a:p>
      </xdr:txBody>
    </xdr:sp>
    <xdr:clientData/>
  </xdr:twoCellAnchor>
  <xdr:twoCellAnchor>
    <xdr:from>
      <xdr:col>3</xdr:col>
      <xdr:colOff>542926</xdr:colOff>
      <xdr:row>3</xdr:row>
      <xdr:rowOff>57149</xdr:rowOff>
    </xdr:from>
    <xdr:to>
      <xdr:col>6</xdr:col>
      <xdr:colOff>9526</xdr:colOff>
      <xdr:row>4</xdr:row>
      <xdr:rowOff>171450</xdr:rowOff>
    </xdr:to>
    <xdr:sp macro="" textlink="'PIVOT GENERAL'!$A$4">
      <xdr:nvSpPr>
        <xdr:cNvPr id="9" name="TextBox 8"/>
        <xdr:cNvSpPr txBox="1"/>
      </xdr:nvSpPr>
      <xdr:spPr>
        <a:xfrm>
          <a:off x="2371726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4B51BF3-3583-4733-8E0F-CE1FAD5F74F0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1690.75</a:t>
          </a:fld>
          <a:endParaRPr lang="en-IN" sz="1400"/>
        </a:p>
      </xdr:txBody>
    </xdr:sp>
    <xdr:clientData/>
  </xdr:twoCellAnchor>
  <xdr:twoCellAnchor>
    <xdr:from>
      <xdr:col>6</xdr:col>
      <xdr:colOff>104776</xdr:colOff>
      <xdr:row>1</xdr:row>
      <xdr:rowOff>85724</xdr:rowOff>
    </xdr:from>
    <xdr:to>
      <xdr:col>8</xdr:col>
      <xdr:colOff>295276</xdr:colOff>
      <xdr:row>5</xdr:row>
      <xdr:rowOff>66675</xdr:rowOff>
    </xdr:to>
    <xdr:sp macro="" textlink="">
      <xdr:nvSpPr>
        <xdr:cNvPr id="10" name="Rectangle 9"/>
        <xdr:cNvSpPr/>
      </xdr:nvSpPr>
      <xdr:spPr>
        <a:xfrm>
          <a:off x="3762376" y="276224"/>
          <a:ext cx="14097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179917</xdr:colOff>
      <xdr:row>1</xdr:row>
      <xdr:rowOff>133349</xdr:rowOff>
    </xdr:from>
    <xdr:to>
      <xdr:col>8</xdr:col>
      <xdr:colOff>391583</xdr:colOff>
      <xdr:row>3</xdr:row>
      <xdr:rowOff>57150</xdr:rowOff>
    </xdr:to>
    <xdr:sp macro="" textlink="">
      <xdr:nvSpPr>
        <xdr:cNvPr id="11" name="TextBox 10"/>
        <xdr:cNvSpPr txBox="1"/>
      </xdr:nvSpPr>
      <xdr:spPr>
        <a:xfrm>
          <a:off x="3862917" y="323849"/>
          <a:ext cx="1439333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Avg.Gen. index</a:t>
          </a:r>
        </a:p>
      </xdr:txBody>
    </xdr:sp>
    <xdr:clientData/>
  </xdr:twoCellAnchor>
  <xdr:twoCellAnchor>
    <xdr:from>
      <xdr:col>6</xdr:col>
      <xdr:colOff>171451</xdr:colOff>
      <xdr:row>3</xdr:row>
      <xdr:rowOff>57149</xdr:rowOff>
    </xdr:from>
    <xdr:to>
      <xdr:col>8</xdr:col>
      <xdr:colOff>247651</xdr:colOff>
      <xdr:row>4</xdr:row>
      <xdr:rowOff>171450</xdr:rowOff>
    </xdr:to>
    <xdr:sp macro="" textlink="'PIVOT GENERAL'!$B$4">
      <xdr:nvSpPr>
        <xdr:cNvPr id="12" name="TextBox 11"/>
        <xdr:cNvSpPr txBox="1"/>
      </xdr:nvSpPr>
      <xdr:spPr>
        <a:xfrm>
          <a:off x="3829051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E4E2A8C-331D-45CF-8E68-2FCA90D33865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137.31</a:t>
          </a:fld>
          <a:endParaRPr lang="en-IN" sz="1100"/>
        </a:p>
      </xdr:txBody>
    </xdr:sp>
    <xdr:clientData/>
  </xdr:twoCellAnchor>
  <xdr:twoCellAnchor>
    <xdr:from>
      <xdr:col>8</xdr:col>
      <xdr:colOff>333376</xdr:colOff>
      <xdr:row>1</xdr:row>
      <xdr:rowOff>85724</xdr:rowOff>
    </xdr:from>
    <xdr:to>
      <xdr:col>10</xdr:col>
      <xdr:colOff>523876</xdr:colOff>
      <xdr:row>5</xdr:row>
      <xdr:rowOff>66675</xdr:rowOff>
    </xdr:to>
    <xdr:sp macro="" textlink="">
      <xdr:nvSpPr>
        <xdr:cNvPr id="14" name="Rectangle 13"/>
        <xdr:cNvSpPr/>
      </xdr:nvSpPr>
      <xdr:spPr>
        <a:xfrm>
          <a:off x="5210176" y="276224"/>
          <a:ext cx="14097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349248</xdr:colOff>
      <xdr:row>1</xdr:row>
      <xdr:rowOff>133349</xdr:rowOff>
    </xdr:from>
    <xdr:to>
      <xdr:col>11</xdr:col>
      <xdr:colOff>84665</xdr:colOff>
      <xdr:row>3</xdr:row>
      <xdr:rowOff>57150</xdr:rowOff>
    </xdr:to>
    <xdr:sp macro="" textlink="">
      <xdr:nvSpPr>
        <xdr:cNvPr id="15" name="TextBox 14"/>
        <xdr:cNvSpPr txBox="1"/>
      </xdr:nvSpPr>
      <xdr:spPr>
        <a:xfrm>
          <a:off x="5259915" y="323849"/>
          <a:ext cx="1576917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Avg.House</a:t>
          </a:r>
          <a:r>
            <a:rPr lang="en-IN" sz="1400" baseline="0">
              <a:solidFill>
                <a:schemeClr val="accent1">
                  <a:lumMod val="50000"/>
                </a:schemeClr>
              </a:solidFill>
            </a:rPr>
            <a:t> B</a:t>
          </a:r>
          <a:r>
            <a:rPr lang="en-IN" sz="1400">
              <a:solidFill>
                <a:schemeClr val="accent1">
                  <a:lumMod val="50000"/>
                </a:schemeClr>
              </a:solidFill>
            </a:rPr>
            <a:t>ucket</a:t>
          </a:r>
        </a:p>
      </xdr:txBody>
    </xdr:sp>
    <xdr:clientData/>
  </xdr:twoCellAnchor>
  <xdr:twoCellAnchor>
    <xdr:from>
      <xdr:col>8</xdr:col>
      <xdr:colOff>400051</xdr:colOff>
      <xdr:row>3</xdr:row>
      <xdr:rowOff>57149</xdr:rowOff>
    </xdr:from>
    <xdr:to>
      <xdr:col>10</xdr:col>
      <xdr:colOff>476251</xdr:colOff>
      <xdr:row>4</xdr:row>
      <xdr:rowOff>171450</xdr:rowOff>
    </xdr:to>
    <xdr:sp macro="" textlink="'PIVOT GENERAL'!$C$4">
      <xdr:nvSpPr>
        <xdr:cNvPr id="16" name="TextBox 15"/>
        <xdr:cNvSpPr txBox="1"/>
      </xdr:nvSpPr>
      <xdr:spPr>
        <a:xfrm>
          <a:off x="5276851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F50B41D-6D76-49C8-AAC6-DB98185F02C0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92.09</a:t>
          </a:fld>
          <a:endParaRPr lang="en-IN" sz="1600"/>
        </a:p>
      </xdr:txBody>
    </xdr:sp>
    <xdr:clientData/>
  </xdr:twoCellAnchor>
  <xdr:twoCellAnchor>
    <xdr:from>
      <xdr:col>10</xdr:col>
      <xdr:colOff>571501</xdr:colOff>
      <xdr:row>1</xdr:row>
      <xdr:rowOff>85724</xdr:rowOff>
    </xdr:from>
    <xdr:to>
      <xdr:col>13</xdr:col>
      <xdr:colOff>275167</xdr:colOff>
      <xdr:row>5</xdr:row>
      <xdr:rowOff>66675</xdr:rowOff>
    </xdr:to>
    <xdr:sp macro="" textlink="">
      <xdr:nvSpPr>
        <xdr:cNvPr id="17" name="Rectangle 16"/>
        <xdr:cNvSpPr/>
      </xdr:nvSpPr>
      <xdr:spPr>
        <a:xfrm>
          <a:off x="6709834" y="276224"/>
          <a:ext cx="1545166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28576</xdr:colOff>
      <xdr:row>1</xdr:row>
      <xdr:rowOff>133349</xdr:rowOff>
    </xdr:from>
    <xdr:to>
      <xdr:col>13</xdr:col>
      <xdr:colOff>317500</xdr:colOff>
      <xdr:row>3</xdr:row>
      <xdr:rowOff>57150</xdr:rowOff>
    </xdr:to>
    <xdr:sp macro="" textlink="">
      <xdr:nvSpPr>
        <xdr:cNvPr id="18" name="TextBox 17"/>
        <xdr:cNvSpPr txBox="1"/>
      </xdr:nvSpPr>
      <xdr:spPr>
        <a:xfrm>
          <a:off x="6780743" y="323849"/>
          <a:ext cx="151659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Avg.Miscell</a:t>
          </a:r>
          <a:r>
            <a:rPr lang="en-IN" sz="1400" baseline="0">
              <a:solidFill>
                <a:schemeClr val="accent1">
                  <a:lumMod val="50000"/>
                </a:schemeClr>
              </a:solidFill>
            </a:rPr>
            <a:t>.</a:t>
          </a:r>
          <a:r>
            <a:rPr lang="en-IN" sz="1400">
              <a:solidFill>
                <a:schemeClr val="accent1">
                  <a:lumMod val="50000"/>
                </a:schemeClr>
              </a:solidFill>
            </a:rPr>
            <a:t>Bucket</a:t>
          </a:r>
        </a:p>
      </xdr:txBody>
    </xdr:sp>
    <xdr:clientData/>
  </xdr:twoCellAnchor>
  <xdr:twoCellAnchor>
    <xdr:from>
      <xdr:col>11</xdr:col>
      <xdr:colOff>28576</xdr:colOff>
      <xdr:row>3</xdr:row>
      <xdr:rowOff>57149</xdr:rowOff>
    </xdr:from>
    <xdr:to>
      <xdr:col>13</xdr:col>
      <xdr:colOff>104776</xdr:colOff>
      <xdr:row>4</xdr:row>
      <xdr:rowOff>171450</xdr:rowOff>
    </xdr:to>
    <xdr:sp macro="" textlink="'PIVOT GENERAL'!$D$4">
      <xdr:nvSpPr>
        <xdr:cNvPr id="19" name="TextBox 18"/>
        <xdr:cNvSpPr txBox="1"/>
      </xdr:nvSpPr>
      <xdr:spPr>
        <a:xfrm>
          <a:off x="6734176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942EAD8-28B8-477F-B713-2617B04CD484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1066.18</a:t>
          </a:fld>
          <a:endParaRPr lang="en-IN" sz="1400"/>
        </a:p>
      </xdr:txBody>
    </xdr:sp>
    <xdr:clientData/>
  </xdr:twoCellAnchor>
  <xdr:twoCellAnchor>
    <xdr:from>
      <xdr:col>13</xdr:col>
      <xdr:colOff>317500</xdr:colOff>
      <xdr:row>1</xdr:row>
      <xdr:rowOff>74084</xdr:rowOff>
    </xdr:from>
    <xdr:to>
      <xdr:col>17</xdr:col>
      <xdr:colOff>211666</xdr:colOff>
      <xdr:row>5</xdr:row>
      <xdr:rowOff>55035</xdr:rowOff>
    </xdr:to>
    <xdr:sp macro="" textlink="">
      <xdr:nvSpPr>
        <xdr:cNvPr id="20" name="Rectangle 19"/>
        <xdr:cNvSpPr/>
      </xdr:nvSpPr>
      <xdr:spPr>
        <a:xfrm>
          <a:off x="8297333" y="264584"/>
          <a:ext cx="23495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384175</xdr:colOff>
      <xdr:row>1</xdr:row>
      <xdr:rowOff>121710</xdr:rowOff>
    </xdr:from>
    <xdr:to>
      <xdr:col>17</xdr:col>
      <xdr:colOff>201083</xdr:colOff>
      <xdr:row>3</xdr:row>
      <xdr:rowOff>31752</xdr:rowOff>
    </xdr:to>
    <xdr:sp macro="" textlink="">
      <xdr:nvSpPr>
        <xdr:cNvPr id="21" name="TextBox 20"/>
        <xdr:cNvSpPr txBox="1"/>
      </xdr:nvSpPr>
      <xdr:spPr>
        <a:xfrm>
          <a:off x="8364008" y="312210"/>
          <a:ext cx="2272242" cy="291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Avg.of Oils and fats Buckets</a:t>
          </a:r>
        </a:p>
      </xdr:txBody>
    </xdr:sp>
    <xdr:clientData/>
  </xdr:twoCellAnchor>
  <xdr:twoCellAnchor>
    <xdr:from>
      <xdr:col>14</xdr:col>
      <xdr:colOff>222249</xdr:colOff>
      <xdr:row>3</xdr:row>
      <xdr:rowOff>15876</xdr:rowOff>
    </xdr:from>
    <xdr:to>
      <xdr:col>16</xdr:col>
      <xdr:colOff>298450</xdr:colOff>
      <xdr:row>4</xdr:row>
      <xdr:rowOff>116417</xdr:rowOff>
    </xdr:to>
    <xdr:sp macro="" textlink="'PIVOT GENERAL'!$E$4">
      <xdr:nvSpPr>
        <xdr:cNvPr id="22" name="TextBox 21"/>
        <xdr:cNvSpPr txBox="1"/>
      </xdr:nvSpPr>
      <xdr:spPr>
        <a:xfrm>
          <a:off x="8815916" y="587376"/>
          <a:ext cx="1303867" cy="291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DECBB31-2992-4D29-B5F9-EFF71D88D279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131.06</a:t>
          </a:fld>
          <a:endParaRPr lang="en-IN" sz="1400"/>
        </a:p>
      </xdr:txBody>
    </xdr:sp>
    <xdr:clientData/>
  </xdr:twoCellAnchor>
  <xdr:twoCellAnchor>
    <xdr:from>
      <xdr:col>17</xdr:col>
      <xdr:colOff>211666</xdr:colOff>
      <xdr:row>1</xdr:row>
      <xdr:rowOff>73025</xdr:rowOff>
    </xdr:from>
    <xdr:to>
      <xdr:col>21</xdr:col>
      <xdr:colOff>510116</xdr:colOff>
      <xdr:row>5</xdr:row>
      <xdr:rowOff>53976</xdr:rowOff>
    </xdr:to>
    <xdr:sp macro="" textlink="">
      <xdr:nvSpPr>
        <xdr:cNvPr id="23" name="Rectangle 22"/>
        <xdr:cNvSpPr/>
      </xdr:nvSpPr>
      <xdr:spPr>
        <a:xfrm>
          <a:off x="10646833" y="263525"/>
          <a:ext cx="2753783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285750</xdr:colOff>
      <xdr:row>1</xdr:row>
      <xdr:rowOff>89957</xdr:rowOff>
    </xdr:from>
    <xdr:to>
      <xdr:col>21</xdr:col>
      <xdr:colOff>497416</xdr:colOff>
      <xdr:row>3</xdr:row>
      <xdr:rowOff>52917</xdr:rowOff>
    </xdr:to>
    <xdr:sp macro="" textlink="">
      <xdr:nvSpPr>
        <xdr:cNvPr id="24" name="TextBox 23"/>
        <xdr:cNvSpPr txBox="1"/>
      </xdr:nvSpPr>
      <xdr:spPr>
        <a:xfrm>
          <a:off x="10720917" y="280457"/>
          <a:ext cx="2666999" cy="343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 Clothing </a:t>
          </a:r>
          <a:r>
            <a:rPr lang="en-IN" sz="1400" baseline="0">
              <a:solidFill>
                <a:schemeClr val="accent1">
                  <a:lumMod val="50000"/>
                </a:schemeClr>
              </a:solidFill>
            </a:rPr>
            <a:t> &amp; </a:t>
          </a:r>
          <a:r>
            <a:rPr lang="en-IN" sz="1400">
              <a:solidFill>
                <a:schemeClr val="accent1">
                  <a:lumMod val="50000"/>
                </a:schemeClr>
              </a:solidFill>
            </a:rPr>
            <a:t>footwear Bucket</a:t>
          </a:r>
          <a:endParaRPr lang="en-IN" sz="16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18</xdr:col>
      <xdr:colOff>168274</xdr:colOff>
      <xdr:row>3</xdr:row>
      <xdr:rowOff>33867</xdr:rowOff>
    </xdr:from>
    <xdr:to>
      <xdr:col>20</xdr:col>
      <xdr:colOff>244474</xdr:colOff>
      <xdr:row>4</xdr:row>
      <xdr:rowOff>148168</xdr:rowOff>
    </xdr:to>
    <xdr:sp macro="" textlink="'PIVOT GENERAL'!$F$4">
      <xdr:nvSpPr>
        <xdr:cNvPr id="25" name="TextBox 24"/>
        <xdr:cNvSpPr txBox="1"/>
      </xdr:nvSpPr>
      <xdr:spPr>
        <a:xfrm>
          <a:off x="11217274" y="605367"/>
          <a:ext cx="1303867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45C10BF-C6B5-4994-83E4-8B37A9D81DEA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413.54</a:t>
          </a:fld>
          <a:endParaRPr lang="en-IN" sz="1600"/>
        </a:p>
      </xdr:txBody>
    </xdr:sp>
    <xdr:clientData/>
  </xdr:twoCellAnchor>
  <xdr:twoCellAnchor>
    <xdr:from>
      <xdr:col>21</xdr:col>
      <xdr:colOff>550333</xdr:colOff>
      <xdr:row>1</xdr:row>
      <xdr:rowOff>82550</xdr:rowOff>
    </xdr:from>
    <xdr:to>
      <xdr:col>25</xdr:col>
      <xdr:colOff>436034</xdr:colOff>
      <xdr:row>5</xdr:row>
      <xdr:rowOff>63501</xdr:rowOff>
    </xdr:to>
    <xdr:sp macro="" textlink="">
      <xdr:nvSpPr>
        <xdr:cNvPr id="26" name="Rectangle 25"/>
        <xdr:cNvSpPr/>
      </xdr:nvSpPr>
      <xdr:spPr>
        <a:xfrm>
          <a:off x="13440833" y="273050"/>
          <a:ext cx="2341034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42334</xdr:colOff>
      <xdr:row>1</xdr:row>
      <xdr:rowOff>98425</xdr:rowOff>
    </xdr:from>
    <xdr:to>
      <xdr:col>25</xdr:col>
      <xdr:colOff>415925</xdr:colOff>
      <xdr:row>2</xdr:row>
      <xdr:rowOff>179917</xdr:rowOff>
    </xdr:to>
    <xdr:sp macro="" textlink="">
      <xdr:nvSpPr>
        <xdr:cNvPr id="27" name="TextBox 26"/>
        <xdr:cNvSpPr txBox="1"/>
      </xdr:nvSpPr>
      <xdr:spPr>
        <a:xfrm>
          <a:off x="13546667" y="288925"/>
          <a:ext cx="2215091" cy="271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Avg.Pantobacco</a:t>
          </a:r>
          <a:r>
            <a:rPr lang="en-IN" sz="1600">
              <a:solidFill>
                <a:schemeClr val="accent1">
                  <a:lumMod val="50000"/>
                </a:schemeClr>
              </a:solidFill>
            </a:rPr>
            <a:t> buckets</a:t>
          </a:r>
        </a:p>
      </xdr:txBody>
    </xdr:sp>
    <xdr:clientData/>
  </xdr:twoCellAnchor>
  <xdr:twoCellAnchor>
    <xdr:from>
      <xdr:col>22</xdr:col>
      <xdr:colOff>466726</xdr:colOff>
      <xdr:row>3</xdr:row>
      <xdr:rowOff>75143</xdr:rowOff>
    </xdr:from>
    <xdr:to>
      <xdr:col>24</xdr:col>
      <xdr:colOff>547159</xdr:colOff>
      <xdr:row>4</xdr:row>
      <xdr:rowOff>189444</xdr:rowOff>
    </xdr:to>
    <xdr:sp macro="" textlink="'PIVOT GENERAL'!$G$4">
      <xdr:nvSpPr>
        <xdr:cNvPr id="28" name="TextBox 27"/>
        <xdr:cNvSpPr txBox="1"/>
      </xdr:nvSpPr>
      <xdr:spPr>
        <a:xfrm>
          <a:off x="13971059" y="646643"/>
          <a:ext cx="13081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18125B3-68B9-4F7F-89DE-79AD00341D18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152.88</a:t>
          </a:fld>
          <a:endParaRPr lang="en-IN" sz="1600"/>
        </a:p>
      </xdr:txBody>
    </xdr:sp>
    <xdr:clientData/>
  </xdr:twoCellAnchor>
  <xdr:twoCellAnchor>
    <xdr:from>
      <xdr:col>0</xdr:col>
      <xdr:colOff>76200</xdr:colOff>
      <xdr:row>6</xdr:row>
      <xdr:rowOff>114300</xdr:rowOff>
    </xdr:from>
    <xdr:to>
      <xdr:col>11</xdr:col>
      <xdr:colOff>209550</xdr:colOff>
      <xdr:row>23</xdr:row>
      <xdr:rowOff>9525</xdr:rowOff>
    </xdr:to>
    <xdr:sp macro="" textlink="">
      <xdr:nvSpPr>
        <xdr:cNvPr id="29" name="Rectangle 28"/>
        <xdr:cNvSpPr/>
      </xdr:nvSpPr>
      <xdr:spPr>
        <a:xfrm>
          <a:off x="76200" y="1257300"/>
          <a:ext cx="6838950" cy="3133725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38101</xdr:colOff>
      <xdr:row>23</xdr:row>
      <xdr:rowOff>47626</xdr:rowOff>
    </xdr:from>
    <xdr:to>
      <xdr:col>29</xdr:col>
      <xdr:colOff>9525</xdr:colOff>
      <xdr:row>40</xdr:row>
      <xdr:rowOff>95250</xdr:rowOff>
    </xdr:to>
    <xdr:sp macro="" textlink="">
      <xdr:nvSpPr>
        <xdr:cNvPr id="31" name="Rectangle 30"/>
        <xdr:cNvSpPr/>
      </xdr:nvSpPr>
      <xdr:spPr>
        <a:xfrm>
          <a:off x="38101" y="4429126"/>
          <a:ext cx="17772591" cy="3286124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438150</xdr:colOff>
      <xdr:row>24</xdr:row>
      <xdr:rowOff>19051</xdr:rowOff>
    </xdr:from>
    <xdr:to>
      <xdr:col>28</xdr:col>
      <xdr:colOff>209550</xdr:colOff>
      <xdr:row>38</xdr:row>
      <xdr:rowOff>76200</xdr:rowOff>
    </xdr:to>
    <xdr:graphicFrame macro="">
      <xdr:nvGraphicFramePr>
        <xdr:cNvPr id="3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276226</xdr:colOff>
      <xdr:row>6</xdr:row>
      <xdr:rowOff>123825</xdr:rowOff>
    </xdr:from>
    <xdr:to>
      <xdr:col>29</xdr:col>
      <xdr:colOff>66675</xdr:colOff>
      <xdr:row>23</xdr:row>
      <xdr:rowOff>9524</xdr:rowOff>
    </xdr:to>
    <xdr:sp macro="" textlink="">
      <xdr:nvSpPr>
        <xdr:cNvPr id="35" name="Rectangle 34"/>
        <xdr:cNvSpPr/>
      </xdr:nvSpPr>
      <xdr:spPr>
        <a:xfrm>
          <a:off x="6981826" y="1266825"/>
          <a:ext cx="10763249" cy="3124199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266702</xdr:colOff>
      <xdr:row>7</xdr:row>
      <xdr:rowOff>76201</xdr:rowOff>
    </xdr:from>
    <xdr:to>
      <xdr:col>28</xdr:col>
      <xdr:colOff>552450</xdr:colOff>
      <xdr:row>22</xdr:row>
      <xdr:rowOff>57150</xdr:rowOff>
    </xdr:to>
    <xdr:graphicFrame macro="">
      <xdr:nvGraphicFramePr>
        <xdr:cNvPr id="36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508000</xdr:colOff>
      <xdr:row>1</xdr:row>
      <xdr:rowOff>82549</xdr:rowOff>
    </xdr:from>
    <xdr:to>
      <xdr:col>27</xdr:col>
      <xdr:colOff>52917</xdr:colOff>
      <xdr:row>5</xdr:row>
      <xdr:rowOff>63500</xdr:rowOff>
    </xdr:to>
    <xdr:sp macro="" textlink="">
      <xdr:nvSpPr>
        <xdr:cNvPr id="37" name="Rectangle 36">
          <a:hlinkClick xmlns:r="http://schemas.openxmlformats.org/officeDocument/2006/relationships" r:id="rId4"/>
        </xdr:cNvPr>
        <xdr:cNvSpPr/>
      </xdr:nvSpPr>
      <xdr:spPr>
        <a:xfrm>
          <a:off x="15853833" y="273049"/>
          <a:ext cx="772584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45509</xdr:colOff>
      <xdr:row>2</xdr:row>
      <xdr:rowOff>65615</xdr:rowOff>
    </xdr:from>
    <xdr:to>
      <xdr:col>27</xdr:col>
      <xdr:colOff>140758</xdr:colOff>
      <xdr:row>3</xdr:row>
      <xdr:rowOff>179916</xdr:rowOff>
    </xdr:to>
    <xdr:sp macro="" textlink="">
      <xdr:nvSpPr>
        <xdr:cNvPr id="39" name="TextBox 38"/>
        <xdr:cNvSpPr txBox="1"/>
      </xdr:nvSpPr>
      <xdr:spPr>
        <a:xfrm>
          <a:off x="16005176" y="446615"/>
          <a:ext cx="709082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1">
                  <a:lumMod val="50000"/>
                </a:schemeClr>
              </a:solidFill>
            </a:rPr>
            <a:t>YoY</a:t>
          </a:r>
        </a:p>
      </xdr:txBody>
    </xdr:sp>
    <xdr:clientData/>
  </xdr:twoCellAnchor>
  <xdr:twoCellAnchor>
    <xdr:from>
      <xdr:col>27</xdr:col>
      <xdr:colOff>95251</xdr:colOff>
      <xdr:row>1</xdr:row>
      <xdr:rowOff>93132</xdr:rowOff>
    </xdr:from>
    <xdr:to>
      <xdr:col>28</xdr:col>
      <xdr:colOff>232834</xdr:colOff>
      <xdr:row>5</xdr:row>
      <xdr:rowOff>74083</xdr:rowOff>
    </xdr:to>
    <xdr:sp macro="" textlink="">
      <xdr:nvSpPr>
        <xdr:cNvPr id="40" name="Rectangle 39">
          <a:hlinkClick xmlns:r="http://schemas.openxmlformats.org/officeDocument/2006/relationships" r:id="rId5"/>
        </xdr:cNvPr>
        <xdr:cNvSpPr/>
      </xdr:nvSpPr>
      <xdr:spPr>
        <a:xfrm>
          <a:off x="16668751" y="283632"/>
          <a:ext cx="751416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109009</xdr:colOff>
      <xdr:row>2</xdr:row>
      <xdr:rowOff>63499</xdr:rowOff>
    </xdr:from>
    <xdr:to>
      <xdr:col>28</xdr:col>
      <xdr:colOff>427567</xdr:colOff>
      <xdr:row>3</xdr:row>
      <xdr:rowOff>177800</xdr:rowOff>
    </xdr:to>
    <xdr:sp macro="" textlink="">
      <xdr:nvSpPr>
        <xdr:cNvPr id="41" name="TextBox 40"/>
        <xdr:cNvSpPr txBox="1"/>
      </xdr:nvSpPr>
      <xdr:spPr>
        <a:xfrm>
          <a:off x="16682509" y="444499"/>
          <a:ext cx="932391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1">
                  <a:lumMod val="50000"/>
                </a:schemeClr>
              </a:solidFill>
            </a:rPr>
            <a:t>MoM</a:t>
          </a:r>
        </a:p>
      </xdr:txBody>
    </xdr:sp>
    <xdr:clientData/>
  </xdr:twoCellAnchor>
  <xdr:twoCellAnchor>
    <xdr:from>
      <xdr:col>0</xdr:col>
      <xdr:colOff>333375</xdr:colOff>
      <xdr:row>7</xdr:row>
      <xdr:rowOff>66674</xdr:rowOff>
    </xdr:from>
    <xdr:to>
      <xdr:col>11</xdr:col>
      <xdr:colOff>19050</xdr:colOff>
      <xdr:row>22</xdr:row>
      <xdr:rowOff>76199</xdr:rowOff>
    </xdr:to>
    <xdr:graphicFrame macro="">
      <xdr:nvGraphicFramePr>
        <xdr:cNvPr id="44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85725</xdr:rowOff>
    </xdr:from>
    <xdr:to>
      <xdr:col>3</xdr:col>
      <xdr:colOff>314325</xdr:colOff>
      <xdr:row>6</xdr:row>
      <xdr:rowOff>57150</xdr:rowOff>
    </xdr:to>
    <xdr:sp macro="" textlink="">
      <xdr:nvSpPr>
        <xdr:cNvPr id="2" name="Rectangle 1">
          <a:hlinkClick xmlns:r="http://schemas.openxmlformats.org/officeDocument/2006/relationships" r:id="rId1"/>
        </xdr:cNvPr>
        <xdr:cNvSpPr/>
      </xdr:nvSpPr>
      <xdr:spPr>
        <a:xfrm>
          <a:off x="57150" y="85725"/>
          <a:ext cx="2085975" cy="1114425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228600</xdr:colOff>
      <xdr:row>0</xdr:row>
      <xdr:rowOff>142875</xdr:rowOff>
    </xdr:from>
    <xdr:to>
      <xdr:col>3</xdr:col>
      <xdr:colOff>161925</xdr:colOff>
      <xdr:row>5</xdr:row>
      <xdr:rowOff>104775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875"/>
          <a:ext cx="1762125" cy="914400"/>
        </a:xfrm>
        <a:prstGeom prst="rect">
          <a:avLst/>
        </a:prstGeom>
      </xdr:spPr>
    </xdr:pic>
    <xdr:clientData/>
  </xdr:twoCellAnchor>
  <xdr:twoCellAnchor>
    <xdr:from>
      <xdr:col>3</xdr:col>
      <xdr:colOff>361950</xdr:colOff>
      <xdr:row>0</xdr:row>
      <xdr:rowOff>85725</xdr:rowOff>
    </xdr:from>
    <xdr:to>
      <xdr:col>29</xdr:col>
      <xdr:colOff>57150</xdr:colOff>
      <xdr:row>6</xdr:row>
      <xdr:rowOff>57150</xdr:rowOff>
    </xdr:to>
    <xdr:sp macro="" textlink="">
      <xdr:nvSpPr>
        <xdr:cNvPr id="4" name="Rectangle 3"/>
        <xdr:cNvSpPr/>
      </xdr:nvSpPr>
      <xdr:spPr>
        <a:xfrm>
          <a:off x="2190750" y="85725"/>
          <a:ext cx="15544800" cy="1114425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219075</xdr:colOff>
      <xdr:row>9</xdr:row>
      <xdr:rowOff>161925</xdr:rowOff>
    </xdr:from>
    <xdr:to>
      <xdr:col>7</xdr:col>
      <xdr:colOff>342900</xdr:colOff>
      <xdr:row>12</xdr:row>
      <xdr:rowOff>123825</xdr:rowOff>
    </xdr:to>
    <xdr:sp macro="" textlink="">
      <xdr:nvSpPr>
        <xdr:cNvPr id="5" name="TextBox 4"/>
        <xdr:cNvSpPr txBox="1"/>
      </xdr:nvSpPr>
      <xdr:spPr>
        <a:xfrm>
          <a:off x="3267075" y="1876425"/>
          <a:ext cx="13430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</xdr:col>
      <xdr:colOff>476251</xdr:colOff>
      <xdr:row>1</xdr:row>
      <xdr:rowOff>85724</xdr:rowOff>
    </xdr:from>
    <xdr:to>
      <xdr:col>6</xdr:col>
      <xdr:colOff>57151</xdr:colOff>
      <xdr:row>5</xdr:row>
      <xdr:rowOff>66675</xdr:rowOff>
    </xdr:to>
    <xdr:sp macro="" textlink="">
      <xdr:nvSpPr>
        <xdr:cNvPr id="6" name="Rectangle 5"/>
        <xdr:cNvSpPr/>
      </xdr:nvSpPr>
      <xdr:spPr>
        <a:xfrm>
          <a:off x="2305051" y="276224"/>
          <a:ext cx="14097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497416</xdr:colOff>
      <xdr:row>1</xdr:row>
      <xdr:rowOff>133349</xdr:rowOff>
    </xdr:from>
    <xdr:to>
      <xdr:col>6</xdr:col>
      <xdr:colOff>83609</xdr:colOff>
      <xdr:row>3</xdr:row>
      <xdr:rowOff>127000</xdr:rowOff>
    </xdr:to>
    <xdr:sp macro="" textlink="">
      <xdr:nvSpPr>
        <xdr:cNvPr id="7" name="TextBox 6"/>
        <xdr:cNvSpPr txBox="1"/>
      </xdr:nvSpPr>
      <xdr:spPr>
        <a:xfrm>
          <a:off x="2326216" y="323849"/>
          <a:ext cx="1414993" cy="374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Avg.Food Bucket</a:t>
          </a:r>
        </a:p>
      </xdr:txBody>
    </xdr:sp>
    <xdr:clientData/>
  </xdr:twoCellAnchor>
  <xdr:twoCellAnchor>
    <xdr:from>
      <xdr:col>3</xdr:col>
      <xdr:colOff>542926</xdr:colOff>
      <xdr:row>3</xdr:row>
      <xdr:rowOff>57149</xdr:rowOff>
    </xdr:from>
    <xdr:to>
      <xdr:col>6</xdr:col>
      <xdr:colOff>9526</xdr:colOff>
      <xdr:row>4</xdr:row>
      <xdr:rowOff>171450</xdr:rowOff>
    </xdr:to>
    <xdr:sp macro="" textlink="'PIVOT GENERAL'!$A$4">
      <xdr:nvSpPr>
        <xdr:cNvPr id="8" name="TextBox 7"/>
        <xdr:cNvSpPr txBox="1"/>
      </xdr:nvSpPr>
      <xdr:spPr>
        <a:xfrm>
          <a:off x="2371726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4B51BF3-3583-4733-8E0F-CE1FAD5F74F0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1690.75</a:t>
          </a:fld>
          <a:endParaRPr lang="en-IN" sz="1400"/>
        </a:p>
      </xdr:txBody>
    </xdr:sp>
    <xdr:clientData/>
  </xdr:twoCellAnchor>
  <xdr:twoCellAnchor>
    <xdr:from>
      <xdr:col>6</xdr:col>
      <xdr:colOff>104776</xdr:colOff>
      <xdr:row>1</xdr:row>
      <xdr:rowOff>85724</xdr:rowOff>
    </xdr:from>
    <xdr:to>
      <xdr:col>8</xdr:col>
      <xdr:colOff>295276</xdr:colOff>
      <xdr:row>5</xdr:row>
      <xdr:rowOff>66675</xdr:rowOff>
    </xdr:to>
    <xdr:sp macro="" textlink="">
      <xdr:nvSpPr>
        <xdr:cNvPr id="9" name="Rectangle 8"/>
        <xdr:cNvSpPr/>
      </xdr:nvSpPr>
      <xdr:spPr>
        <a:xfrm>
          <a:off x="3762376" y="276224"/>
          <a:ext cx="14097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179917</xdr:colOff>
      <xdr:row>1</xdr:row>
      <xdr:rowOff>133349</xdr:rowOff>
    </xdr:from>
    <xdr:to>
      <xdr:col>8</xdr:col>
      <xdr:colOff>391583</xdr:colOff>
      <xdr:row>3</xdr:row>
      <xdr:rowOff>57150</xdr:rowOff>
    </xdr:to>
    <xdr:sp macro="" textlink="">
      <xdr:nvSpPr>
        <xdr:cNvPr id="10" name="TextBox 9"/>
        <xdr:cNvSpPr txBox="1"/>
      </xdr:nvSpPr>
      <xdr:spPr>
        <a:xfrm>
          <a:off x="3837517" y="323849"/>
          <a:ext cx="1430866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Avg.Gen. index</a:t>
          </a:r>
        </a:p>
      </xdr:txBody>
    </xdr:sp>
    <xdr:clientData/>
  </xdr:twoCellAnchor>
  <xdr:twoCellAnchor>
    <xdr:from>
      <xdr:col>6</xdr:col>
      <xdr:colOff>171451</xdr:colOff>
      <xdr:row>3</xdr:row>
      <xdr:rowOff>57149</xdr:rowOff>
    </xdr:from>
    <xdr:to>
      <xdr:col>8</xdr:col>
      <xdr:colOff>247651</xdr:colOff>
      <xdr:row>4</xdr:row>
      <xdr:rowOff>171450</xdr:rowOff>
    </xdr:to>
    <xdr:sp macro="" textlink="'PIVOT GENERAL'!$B$4">
      <xdr:nvSpPr>
        <xdr:cNvPr id="11" name="TextBox 10"/>
        <xdr:cNvSpPr txBox="1"/>
      </xdr:nvSpPr>
      <xdr:spPr>
        <a:xfrm>
          <a:off x="3829051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E4E2A8C-331D-45CF-8E68-2FCA90D33865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137.31</a:t>
          </a:fld>
          <a:endParaRPr lang="en-IN" sz="1100"/>
        </a:p>
      </xdr:txBody>
    </xdr:sp>
    <xdr:clientData/>
  </xdr:twoCellAnchor>
  <xdr:twoCellAnchor>
    <xdr:from>
      <xdr:col>8</xdr:col>
      <xdr:colOff>333376</xdr:colOff>
      <xdr:row>1</xdr:row>
      <xdr:rowOff>85724</xdr:rowOff>
    </xdr:from>
    <xdr:to>
      <xdr:col>10</xdr:col>
      <xdr:colOff>523876</xdr:colOff>
      <xdr:row>5</xdr:row>
      <xdr:rowOff>66675</xdr:rowOff>
    </xdr:to>
    <xdr:sp macro="" textlink="">
      <xdr:nvSpPr>
        <xdr:cNvPr id="12" name="Rectangle 11"/>
        <xdr:cNvSpPr/>
      </xdr:nvSpPr>
      <xdr:spPr>
        <a:xfrm>
          <a:off x="5210176" y="276224"/>
          <a:ext cx="14097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349248</xdr:colOff>
      <xdr:row>1</xdr:row>
      <xdr:rowOff>133349</xdr:rowOff>
    </xdr:from>
    <xdr:to>
      <xdr:col>11</xdr:col>
      <xdr:colOff>84665</xdr:colOff>
      <xdr:row>3</xdr:row>
      <xdr:rowOff>57150</xdr:rowOff>
    </xdr:to>
    <xdr:sp macro="" textlink="">
      <xdr:nvSpPr>
        <xdr:cNvPr id="13" name="TextBox 12"/>
        <xdr:cNvSpPr txBox="1"/>
      </xdr:nvSpPr>
      <xdr:spPr>
        <a:xfrm>
          <a:off x="5226048" y="323849"/>
          <a:ext cx="1564217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Avg.House</a:t>
          </a:r>
          <a:r>
            <a:rPr lang="en-IN" sz="1400" baseline="0">
              <a:solidFill>
                <a:schemeClr val="accent1">
                  <a:lumMod val="50000"/>
                </a:schemeClr>
              </a:solidFill>
            </a:rPr>
            <a:t> B</a:t>
          </a:r>
          <a:r>
            <a:rPr lang="en-IN" sz="1400">
              <a:solidFill>
                <a:schemeClr val="accent1">
                  <a:lumMod val="50000"/>
                </a:schemeClr>
              </a:solidFill>
            </a:rPr>
            <a:t>ucket</a:t>
          </a:r>
        </a:p>
      </xdr:txBody>
    </xdr:sp>
    <xdr:clientData/>
  </xdr:twoCellAnchor>
  <xdr:twoCellAnchor>
    <xdr:from>
      <xdr:col>8</xdr:col>
      <xdr:colOff>400051</xdr:colOff>
      <xdr:row>3</xdr:row>
      <xdr:rowOff>57149</xdr:rowOff>
    </xdr:from>
    <xdr:to>
      <xdr:col>10</xdr:col>
      <xdr:colOff>476251</xdr:colOff>
      <xdr:row>4</xdr:row>
      <xdr:rowOff>171450</xdr:rowOff>
    </xdr:to>
    <xdr:sp macro="" textlink="'PIVOT GENERAL'!$C$4">
      <xdr:nvSpPr>
        <xdr:cNvPr id="14" name="TextBox 13"/>
        <xdr:cNvSpPr txBox="1"/>
      </xdr:nvSpPr>
      <xdr:spPr>
        <a:xfrm>
          <a:off x="5276851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F50B41D-6D76-49C8-AAC6-DB98185F02C0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92.09</a:t>
          </a:fld>
          <a:endParaRPr lang="en-IN" sz="1600"/>
        </a:p>
      </xdr:txBody>
    </xdr:sp>
    <xdr:clientData/>
  </xdr:twoCellAnchor>
  <xdr:twoCellAnchor>
    <xdr:from>
      <xdr:col>10</xdr:col>
      <xdr:colOff>571501</xdr:colOff>
      <xdr:row>1</xdr:row>
      <xdr:rowOff>85724</xdr:rowOff>
    </xdr:from>
    <xdr:to>
      <xdr:col>13</xdr:col>
      <xdr:colOff>275167</xdr:colOff>
      <xdr:row>5</xdr:row>
      <xdr:rowOff>66675</xdr:rowOff>
    </xdr:to>
    <xdr:sp macro="" textlink="">
      <xdr:nvSpPr>
        <xdr:cNvPr id="15" name="Rectangle 14"/>
        <xdr:cNvSpPr/>
      </xdr:nvSpPr>
      <xdr:spPr>
        <a:xfrm>
          <a:off x="6667501" y="276224"/>
          <a:ext cx="1532466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28576</xdr:colOff>
      <xdr:row>1</xdr:row>
      <xdr:rowOff>133349</xdr:rowOff>
    </xdr:from>
    <xdr:to>
      <xdr:col>13</xdr:col>
      <xdr:colOff>317500</xdr:colOff>
      <xdr:row>3</xdr:row>
      <xdr:rowOff>57150</xdr:rowOff>
    </xdr:to>
    <xdr:sp macro="" textlink="">
      <xdr:nvSpPr>
        <xdr:cNvPr id="16" name="TextBox 15"/>
        <xdr:cNvSpPr txBox="1"/>
      </xdr:nvSpPr>
      <xdr:spPr>
        <a:xfrm>
          <a:off x="6734176" y="323849"/>
          <a:ext cx="1508124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Avg.Miscell</a:t>
          </a:r>
          <a:r>
            <a:rPr lang="en-IN" sz="1400" baseline="0">
              <a:solidFill>
                <a:schemeClr val="accent1">
                  <a:lumMod val="50000"/>
                </a:schemeClr>
              </a:solidFill>
            </a:rPr>
            <a:t>.</a:t>
          </a:r>
          <a:r>
            <a:rPr lang="en-IN" sz="1400">
              <a:solidFill>
                <a:schemeClr val="accent1">
                  <a:lumMod val="50000"/>
                </a:schemeClr>
              </a:solidFill>
            </a:rPr>
            <a:t>Bucket</a:t>
          </a:r>
        </a:p>
      </xdr:txBody>
    </xdr:sp>
    <xdr:clientData/>
  </xdr:twoCellAnchor>
  <xdr:twoCellAnchor>
    <xdr:from>
      <xdr:col>11</xdr:col>
      <xdr:colOff>28576</xdr:colOff>
      <xdr:row>3</xdr:row>
      <xdr:rowOff>57149</xdr:rowOff>
    </xdr:from>
    <xdr:to>
      <xdr:col>13</xdr:col>
      <xdr:colOff>104776</xdr:colOff>
      <xdr:row>4</xdr:row>
      <xdr:rowOff>171450</xdr:rowOff>
    </xdr:to>
    <xdr:sp macro="" textlink="'PIVOT GENERAL'!$D$4">
      <xdr:nvSpPr>
        <xdr:cNvPr id="17" name="TextBox 16"/>
        <xdr:cNvSpPr txBox="1"/>
      </xdr:nvSpPr>
      <xdr:spPr>
        <a:xfrm>
          <a:off x="6734176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942EAD8-28B8-477F-B713-2617B04CD484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1066.18</a:t>
          </a:fld>
          <a:endParaRPr lang="en-IN" sz="1400"/>
        </a:p>
      </xdr:txBody>
    </xdr:sp>
    <xdr:clientData/>
  </xdr:twoCellAnchor>
  <xdr:twoCellAnchor>
    <xdr:from>
      <xdr:col>13</xdr:col>
      <xdr:colOff>317500</xdr:colOff>
      <xdr:row>1</xdr:row>
      <xdr:rowOff>74084</xdr:rowOff>
    </xdr:from>
    <xdr:to>
      <xdr:col>17</xdr:col>
      <xdr:colOff>211666</xdr:colOff>
      <xdr:row>5</xdr:row>
      <xdr:rowOff>55035</xdr:rowOff>
    </xdr:to>
    <xdr:sp macro="" textlink="">
      <xdr:nvSpPr>
        <xdr:cNvPr id="18" name="Rectangle 17"/>
        <xdr:cNvSpPr/>
      </xdr:nvSpPr>
      <xdr:spPr>
        <a:xfrm>
          <a:off x="8242300" y="264584"/>
          <a:ext cx="2332566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384175</xdr:colOff>
      <xdr:row>1</xdr:row>
      <xdr:rowOff>121710</xdr:rowOff>
    </xdr:from>
    <xdr:to>
      <xdr:col>17</xdr:col>
      <xdr:colOff>201083</xdr:colOff>
      <xdr:row>3</xdr:row>
      <xdr:rowOff>31752</xdr:rowOff>
    </xdr:to>
    <xdr:sp macro="" textlink="">
      <xdr:nvSpPr>
        <xdr:cNvPr id="19" name="TextBox 18"/>
        <xdr:cNvSpPr txBox="1"/>
      </xdr:nvSpPr>
      <xdr:spPr>
        <a:xfrm>
          <a:off x="8308975" y="312210"/>
          <a:ext cx="2255308" cy="291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Avg.of Oils and fats Buckets</a:t>
          </a:r>
        </a:p>
      </xdr:txBody>
    </xdr:sp>
    <xdr:clientData/>
  </xdr:twoCellAnchor>
  <xdr:twoCellAnchor>
    <xdr:from>
      <xdr:col>14</xdr:col>
      <xdr:colOff>222249</xdr:colOff>
      <xdr:row>3</xdr:row>
      <xdr:rowOff>15876</xdr:rowOff>
    </xdr:from>
    <xdr:to>
      <xdr:col>16</xdr:col>
      <xdr:colOff>298450</xdr:colOff>
      <xdr:row>4</xdr:row>
      <xdr:rowOff>116417</xdr:rowOff>
    </xdr:to>
    <xdr:sp macro="" textlink="'PIVOT GENERAL'!$E$4">
      <xdr:nvSpPr>
        <xdr:cNvPr id="20" name="TextBox 19"/>
        <xdr:cNvSpPr txBox="1"/>
      </xdr:nvSpPr>
      <xdr:spPr>
        <a:xfrm>
          <a:off x="8756649" y="587376"/>
          <a:ext cx="1295401" cy="291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DECBB31-2992-4D29-B5F9-EFF71D88D279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131.06</a:t>
          </a:fld>
          <a:endParaRPr lang="en-IN" sz="1400"/>
        </a:p>
      </xdr:txBody>
    </xdr:sp>
    <xdr:clientData/>
  </xdr:twoCellAnchor>
  <xdr:twoCellAnchor>
    <xdr:from>
      <xdr:col>17</xdr:col>
      <xdr:colOff>211666</xdr:colOff>
      <xdr:row>1</xdr:row>
      <xdr:rowOff>73025</xdr:rowOff>
    </xdr:from>
    <xdr:to>
      <xdr:col>21</xdr:col>
      <xdr:colOff>510116</xdr:colOff>
      <xdr:row>5</xdr:row>
      <xdr:rowOff>53976</xdr:rowOff>
    </xdr:to>
    <xdr:sp macro="" textlink="">
      <xdr:nvSpPr>
        <xdr:cNvPr id="21" name="Rectangle 20"/>
        <xdr:cNvSpPr/>
      </xdr:nvSpPr>
      <xdr:spPr>
        <a:xfrm>
          <a:off x="10574866" y="263525"/>
          <a:ext cx="273685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285750</xdr:colOff>
      <xdr:row>1</xdr:row>
      <xdr:rowOff>89957</xdr:rowOff>
    </xdr:from>
    <xdr:to>
      <xdr:col>21</xdr:col>
      <xdr:colOff>497416</xdr:colOff>
      <xdr:row>3</xdr:row>
      <xdr:rowOff>52917</xdr:rowOff>
    </xdr:to>
    <xdr:sp macro="" textlink="">
      <xdr:nvSpPr>
        <xdr:cNvPr id="22" name="TextBox 21"/>
        <xdr:cNvSpPr txBox="1"/>
      </xdr:nvSpPr>
      <xdr:spPr>
        <a:xfrm>
          <a:off x="10648950" y="280457"/>
          <a:ext cx="2650066" cy="343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 Clothing </a:t>
          </a:r>
          <a:r>
            <a:rPr lang="en-IN" sz="1400" baseline="0">
              <a:solidFill>
                <a:schemeClr val="accent1">
                  <a:lumMod val="50000"/>
                </a:schemeClr>
              </a:solidFill>
            </a:rPr>
            <a:t> &amp; </a:t>
          </a:r>
          <a:r>
            <a:rPr lang="en-IN" sz="1400">
              <a:solidFill>
                <a:schemeClr val="accent1">
                  <a:lumMod val="50000"/>
                </a:schemeClr>
              </a:solidFill>
            </a:rPr>
            <a:t>footwear Bucket</a:t>
          </a:r>
          <a:endParaRPr lang="en-IN" sz="16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18</xdr:col>
      <xdr:colOff>168274</xdr:colOff>
      <xdr:row>3</xdr:row>
      <xdr:rowOff>33867</xdr:rowOff>
    </xdr:from>
    <xdr:to>
      <xdr:col>20</xdr:col>
      <xdr:colOff>244474</xdr:colOff>
      <xdr:row>4</xdr:row>
      <xdr:rowOff>148168</xdr:rowOff>
    </xdr:to>
    <xdr:sp macro="" textlink="'PIVOT GENERAL'!$F$4">
      <xdr:nvSpPr>
        <xdr:cNvPr id="23" name="TextBox 22"/>
        <xdr:cNvSpPr txBox="1"/>
      </xdr:nvSpPr>
      <xdr:spPr>
        <a:xfrm>
          <a:off x="11141074" y="605367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45C10BF-C6B5-4994-83E4-8B37A9D81DEA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413.54</a:t>
          </a:fld>
          <a:endParaRPr lang="en-IN" sz="1600"/>
        </a:p>
      </xdr:txBody>
    </xdr:sp>
    <xdr:clientData/>
  </xdr:twoCellAnchor>
  <xdr:twoCellAnchor>
    <xdr:from>
      <xdr:col>21</xdr:col>
      <xdr:colOff>550333</xdr:colOff>
      <xdr:row>1</xdr:row>
      <xdr:rowOff>82550</xdr:rowOff>
    </xdr:from>
    <xdr:to>
      <xdr:col>25</xdr:col>
      <xdr:colOff>436034</xdr:colOff>
      <xdr:row>5</xdr:row>
      <xdr:rowOff>63501</xdr:rowOff>
    </xdr:to>
    <xdr:sp macro="" textlink="">
      <xdr:nvSpPr>
        <xdr:cNvPr id="24" name="Rectangle 23"/>
        <xdr:cNvSpPr/>
      </xdr:nvSpPr>
      <xdr:spPr>
        <a:xfrm>
          <a:off x="13351933" y="273050"/>
          <a:ext cx="2324101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42334</xdr:colOff>
      <xdr:row>1</xdr:row>
      <xdr:rowOff>98425</xdr:rowOff>
    </xdr:from>
    <xdr:to>
      <xdr:col>25</xdr:col>
      <xdr:colOff>415925</xdr:colOff>
      <xdr:row>2</xdr:row>
      <xdr:rowOff>179917</xdr:rowOff>
    </xdr:to>
    <xdr:sp macro="" textlink="">
      <xdr:nvSpPr>
        <xdr:cNvPr id="25" name="TextBox 24"/>
        <xdr:cNvSpPr txBox="1"/>
      </xdr:nvSpPr>
      <xdr:spPr>
        <a:xfrm>
          <a:off x="13453534" y="288925"/>
          <a:ext cx="2202391" cy="271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Avg.Pantobacco</a:t>
          </a:r>
          <a:r>
            <a:rPr lang="en-IN" sz="1600">
              <a:solidFill>
                <a:schemeClr val="accent1">
                  <a:lumMod val="50000"/>
                </a:schemeClr>
              </a:solidFill>
            </a:rPr>
            <a:t> buckets</a:t>
          </a:r>
        </a:p>
      </xdr:txBody>
    </xdr:sp>
    <xdr:clientData/>
  </xdr:twoCellAnchor>
  <xdr:twoCellAnchor>
    <xdr:from>
      <xdr:col>22</xdr:col>
      <xdr:colOff>466726</xdr:colOff>
      <xdr:row>3</xdr:row>
      <xdr:rowOff>75143</xdr:rowOff>
    </xdr:from>
    <xdr:to>
      <xdr:col>24</xdr:col>
      <xdr:colOff>547159</xdr:colOff>
      <xdr:row>4</xdr:row>
      <xdr:rowOff>189444</xdr:rowOff>
    </xdr:to>
    <xdr:sp macro="" textlink="'PIVOT GENERAL'!$G$4">
      <xdr:nvSpPr>
        <xdr:cNvPr id="26" name="TextBox 25"/>
        <xdr:cNvSpPr txBox="1"/>
      </xdr:nvSpPr>
      <xdr:spPr>
        <a:xfrm>
          <a:off x="13877926" y="646643"/>
          <a:ext cx="1299633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18125B3-68B9-4F7F-89DE-79AD00341D18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152.88</a:t>
          </a:fld>
          <a:endParaRPr lang="en-IN" sz="1600"/>
        </a:p>
      </xdr:txBody>
    </xdr:sp>
    <xdr:clientData/>
  </xdr:twoCellAnchor>
  <xdr:twoCellAnchor>
    <xdr:from>
      <xdr:col>25</xdr:col>
      <xdr:colOff>508000</xdr:colOff>
      <xdr:row>1</xdr:row>
      <xdr:rowOff>82549</xdr:rowOff>
    </xdr:from>
    <xdr:to>
      <xdr:col>27</xdr:col>
      <xdr:colOff>52917</xdr:colOff>
      <xdr:row>5</xdr:row>
      <xdr:rowOff>63500</xdr:rowOff>
    </xdr:to>
    <xdr:sp macro="" textlink="">
      <xdr:nvSpPr>
        <xdr:cNvPr id="32" name="Rectangle 31">
          <a:hlinkClick xmlns:r="http://schemas.openxmlformats.org/officeDocument/2006/relationships" r:id="rId3"/>
        </xdr:cNvPr>
        <xdr:cNvSpPr/>
      </xdr:nvSpPr>
      <xdr:spPr>
        <a:xfrm>
          <a:off x="15748000" y="273049"/>
          <a:ext cx="764117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45509</xdr:colOff>
      <xdr:row>2</xdr:row>
      <xdr:rowOff>65615</xdr:rowOff>
    </xdr:from>
    <xdr:to>
      <xdr:col>27</xdr:col>
      <xdr:colOff>140758</xdr:colOff>
      <xdr:row>3</xdr:row>
      <xdr:rowOff>179916</xdr:rowOff>
    </xdr:to>
    <xdr:sp macro="" textlink="">
      <xdr:nvSpPr>
        <xdr:cNvPr id="33" name="TextBox 32"/>
        <xdr:cNvSpPr txBox="1"/>
      </xdr:nvSpPr>
      <xdr:spPr>
        <a:xfrm>
          <a:off x="15895109" y="446615"/>
          <a:ext cx="704849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1">
                  <a:lumMod val="50000"/>
                </a:schemeClr>
              </a:solidFill>
            </a:rPr>
            <a:t>YoY</a:t>
          </a:r>
        </a:p>
      </xdr:txBody>
    </xdr:sp>
    <xdr:clientData/>
  </xdr:twoCellAnchor>
  <xdr:twoCellAnchor>
    <xdr:from>
      <xdr:col>27</xdr:col>
      <xdr:colOff>95251</xdr:colOff>
      <xdr:row>1</xdr:row>
      <xdr:rowOff>93132</xdr:rowOff>
    </xdr:from>
    <xdr:to>
      <xdr:col>28</xdr:col>
      <xdr:colOff>232834</xdr:colOff>
      <xdr:row>5</xdr:row>
      <xdr:rowOff>74083</xdr:rowOff>
    </xdr:to>
    <xdr:sp macro="" textlink="">
      <xdr:nvSpPr>
        <xdr:cNvPr id="34" name="Rectangle 33">
          <a:hlinkClick xmlns:r="http://schemas.openxmlformats.org/officeDocument/2006/relationships" r:id="rId4"/>
        </xdr:cNvPr>
        <xdr:cNvSpPr/>
      </xdr:nvSpPr>
      <xdr:spPr>
        <a:xfrm>
          <a:off x="16554451" y="283632"/>
          <a:ext cx="747183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109009</xdr:colOff>
      <xdr:row>2</xdr:row>
      <xdr:rowOff>63499</xdr:rowOff>
    </xdr:from>
    <xdr:to>
      <xdr:col>28</xdr:col>
      <xdr:colOff>427567</xdr:colOff>
      <xdr:row>3</xdr:row>
      <xdr:rowOff>177800</xdr:rowOff>
    </xdr:to>
    <xdr:sp macro="" textlink="">
      <xdr:nvSpPr>
        <xdr:cNvPr id="35" name="TextBox 34"/>
        <xdr:cNvSpPr txBox="1"/>
      </xdr:nvSpPr>
      <xdr:spPr>
        <a:xfrm>
          <a:off x="16568209" y="444499"/>
          <a:ext cx="928158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1">
                  <a:lumMod val="50000"/>
                </a:schemeClr>
              </a:solidFill>
            </a:rPr>
            <a:t>MoM</a:t>
          </a:r>
        </a:p>
      </xdr:txBody>
    </xdr:sp>
    <xdr:clientData/>
  </xdr:twoCellAnchor>
  <xdr:twoCellAnchor>
    <xdr:from>
      <xdr:col>0</xdr:col>
      <xdr:colOff>0</xdr:colOff>
      <xdr:row>6</xdr:row>
      <xdr:rowOff>95250</xdr:rowOff>
    </xdr:from>
    <xdr:to>
      <xdr:col>29</xdr:col>
      <xdr:colOff>66675</xdr:colOff>
      <xdr:row>22</xdr:row>
      <xdr:rowOff>180975</xdr:rowOff>
    </xdr:to>
    <xdr:sp macro="" textlink="">
      <xdr:nvSpPr>
        <xdr:cNvPr id="39" name="Rectangle 38"/>
        <xdr:cNvSpPr/>
      </xdr:nvSpPr>
      <xdr:spPr>
        <a:xfrm>
          <a:off x="0" y="1238250"/>
          <a:ext cx="17745075" cy="3133725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76201</xdr:colOff>
      <xdr:row>6</xdr:row>
      <xdr:rowOff>161925</xdr:rowOff>
    </xdr:from>
    <xdr:to>
      <xdr:col>27</xdr:col>
      <xdr:colOff>598589</xdr:colOff>
      <xdr:row>22</xdr:row>
      <xdr:rowOff>76200</xdr:rowOff>
    </xdr:to>
    <xdr:graphicFrame macro="">
      <xdr:nvGraphicFramePr>
        <xdr:cNvPr id="40" name="Chart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23</xdr:row>
      <xdr:rowOff>27942</xdr:rowOff>
    </xdr:from>
    <xdr:to>
      <xdr:col>29</xdr:col>
      <xdr:colOff>44905</xdr:colOff>
      <xdr:row>36</xdr:row>
      <xdr:rowOff>40572</xdr:rowOff>
    </xdr:to>
    <xdr:sp macro="" textlink="">
      <xdr:nvSpPr>
        <xdr:cNvPr id="41" name="Rectangle 40"/>
        <xdr:cNvSpPr/>
      </xdr:nvSpPr>
      <xdr:spPr>
        <a:xfrm>
          <a:off x="0" y="4409442"/>
          <a:ext cx="17723305" cy="2489130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64295</xdr:colOff>
      <xdr:row>24</xdr:row>
      <xdr:rowOff>47626</xdr:rowOff>
    </xdr:from>
    <xdr:to>
      <xdr:col>29</xdr:col>
      <xdr:colOff>9525</xdr:colOff>
      <xdr:row>36</xdr:row>
      <xdr:rowOff>152400</xdr:rowOff>
    </xdr:to>
    <xdr:graphicFrame macro="">
      <xdr:nvGraphicFramePr>
        <xdr:cNvPr id="42" name="Chart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85725</xdr:rowOff>
    </xdr:from>
    <xdr:to>
      <xdr:col>3</xdr:col>
      <xdr:colOff>314325</xdr:colOff>
      <xdr:row>6</xdr:row>
      <xdr:rowOff>57150</xdr:rowOff>
    </xdr:to>
    <xdr:sp macro="" textlink="">
      <xdr:nvSpPr>
        <xdr:cNvPr id="2" name="Rectangle 1">
          <a:hlinkClick xmlns:r="http://schemas.openxmlformats.org/officeDocument/2006/relationships" r:id="rId1"/>
        </xdr:cNvPr>
        <xdr:cNvSpPr/>
      </xdr:nvSpPr>
      <xdr:spPr>
        <a:xfrm>
          <a:off x="57150" y="85725"/>
          <a:ext cx="2085975" cy="1114425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228600</xdr:colOff>
      <xdr:row>0</xdr:row>
      <xdr:rowOff>142875</xdr:rowOff>
    </xdr:from>
    <xdr:to>
      <xdr:col>3</xdr:col>
      <xdr:colOff>161925</xdr:colOff>
      <xdr:row>5</xdr:row>
      <xdr:rowOff>104775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875"/>
          <a:ext cx="1762125" cy="914400"/>
        </a:xfrm>
        <a:prstGeom prst="rect">
          <a:avLst/>
        </a:prstGeom>
      </xdr:spPr>
    </xdr:pic>
    <xdr:clientData/>
  </xdr:twoCellAnchor>
  <xdr:twoCellAnchor>
    <xdr:from>
      <xdr:col>3</xdr:col>
      <xdr:colOff>361950</xdr:colOff>
      <xdr:row>0</xdr:row>
      <xdr:rowOff>85725</xdr:rowOff>
    </xdr:from>
    <xdr:to>
      <xdr:col>29</xdr:col>
      <xdr:colOff>57150</xdr:colOff>
      <xdr:row>6</xdr:row>
      <xdr:rowOff>57150</xdr:rowOff>
    </xdr:to>
    <xdr:sp macro="" textlink="">
      <xdr:nvSpPr>
        <xdr:cNvPr id="4" name="Rectangle 3"/>
        <xdr:cNvSpPr/>
      </xdr:nvSpPr>
      <xdr:spPr>
        <a:xfrm>
          <a:off x="2190750" y="85725"/>
          <a:ext cx="15544800" cy="1114425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219075</xdr:colOff>
      <xdr:row>9</xdr:row>
      <xdr:rowOff>161925</xdr:rowOff>
    </xdr:from>
    <xdr:to>
      <xdr:col>7</xdr:col>
      <xdr:colOff>342900</xdr:colOff>
      <xdr:row>12</xdr:row>
      <xdr:rowOff>123825</xdr:rowOff>
    </xdr:to>
    <xdr:sp macro="" textlink="">
      <xdr:nvSpPr>
        <xdr:cNvPr id="5" name="TextBox 4"/>
        <xdr:cNvSpPr txBox="1"/>
      </xdr:nvSpPr>
      <xdr:spPr>
        <a:xfrm>
          <a:off x="3267075" y="1876425"/>
          <a:ext cx="13430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</xdr:col>
      <xdr:colOff>476251</xdr:colOff>
      <xdr:row>1</xdr:row>
      <xdr:rowOff>85724</xdr:rowOff>
    </xdr:from>
    <xdr:to>
      <xdr:col>6</xdr:col>
      <xdr:colOff>57151</xdr:colOff>
      <xdr:row>5</xdr:row>
      <xdr:rowOff>66675</xdr:rowOff>
    </xdr:to>
    <xdr:sp macro="" textlink="">
      <xdr:nvSpPr>
        <xdr:cNvPr id="6" name="Rectangle 5"/>
        <xdr:cNvSpPr/>
      </xdr:nvSpPr>
      <xdr:spPr>
        <a:xfrm>
          <a:off x="2305051" y="276224"/>
          <a:ext cx="14097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497416</xdr:colOff>
      <xdr:row>1</xdr:row>
      <xdr:rowOff>133349</xdr:rowOff>
    </xdr:from>
    <xdr:to>
      <xdr:col>6</xdr:col>
      <xdr:colOff>83609</xdr:colOff>
      <xdr:row>3</xdr:row>
      <xdr:rowOff>127000</xdr:rowOff>
    </xdr:to>
    <xdr:sp macro="" textlink="">
      <xdr:nvSpPr>
        <xdr:cNvPr id="7" name="TextBox 6"/>
        <xdr:cNvSpPr txBox="1"/>
      </xdr:nvSpPr>
      <xdr:spPr>
        <a:xfrm>
          <a:off x="2326216" y="323849"/>
          <a:ext cx="1414993" cy="374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Avg.Food Bucket</a:t>
          </a:r>
        </a:p>
      </xdr:txBody>
    </xdr:sp>
    <xdr:clientData/>
  </xdr:twoCellAnchor>
  <xdr:twoCellAnchor>
    <xdr:from>
      <xdr:col>3</xdr:col>
      <xdr:colOff>542926</xdr:colOff>
      <xdr:row>3</xdr:row>
      <xdr:rowOff>57149</xdr:rowOff>
    </xdr:from>
    <xdr:to>
      <xdr:col>6</xdr:col>
      <xdr:colOff>9526</xdr:colOff>
      <xdr:row>4</xdr:row>
      <xdr:rowOff>171450</xdr:rowOff>
    </xdr:to>
    <xdr:sp macro="" textlink="'PIVOT GENERAL'!$A$4">
      <xdr:nvSpPr>
        <xdr:cNvPr id="8" name="TextBox 7"/>
        <xdr:cNvSpPr txBox="1"/>
      </xdr:nvSpPr>
      <xdr:spPr>
        <a:xfrm>
          <a:off x="2371726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4B51BF3-3583-4733-8E0F-CE1FAD5F74F0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1690.75</a:t>
          </a:fld>
          <a:endParaRPr lang="en-IN" sz="1400"/>
        </a:p>
      </xdr:txBody>
    </xdr:sp>
    <xdr:clientData/>
  </xdr:twoCellAnchor>
  <xdr:twoCellAnchor>
    <xdr:from>
      <xdr:col>6</xdr:col>
      <xdr:colOff>104776</xdr:colOff>
      <xdr:row>1</xdr:row>
      <xdr:rowOff>85724</xdr:rowOff>
    </xdr:from>
    <xdr:to>
      <xdr:col>8</xdr:col>
      <xdr:colOff>295276</xdr:colOff>
      <xdr:row>5</xdr:row>
      <xdr:rowOff>66675</xdr:rowOff>
    </xdr:to>
    <xdr:sp macro="" textlink="">
      <xdr:nvSpPr>
        <xdr:cNvPr id="9" name="Rectangle 8"/>
        <xdr:cNvSpPr/>
      </xdr:nvSpPr>
      <xdr:spPr>
        <a:xfrm>
          <a:off x="3762376" y="276224"/>
          <a:ext cx="14097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179917</xdr:colOff>
      <xdr:row>1</xdr:row>
      <xdr:rowOff>133349</xdr:rowOff>
    </xdr:from>
    <xdr:to>
      <xdr:col>8</xdr:col>
      <xdr:colOff>391583</xdr:colOff>
      <xdr:row>3</xdr:row>
      <xdr:rowOff>57150</xdr:rowOff>
    </xdr:to>
    <xdr:sp macro="" textlink="">
      <xdr:nvSpPr>
        <xdr:cNvPr id="10" name="TextBox 9"/>
        <xdr:cNvSpPr txBox="1"/>
      </xdr:nvSpPr>
      <xdr:spPr>
        <a:xfrm>
          <a:off x="3837517" y="323849"/>
          <a:ext cx="1430866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Avg.Gen. index</a:t>
          </a:r>
        </a:p>
      </xdr:txBody>
    </xdr:sp>
    <xdr:clientData/>
  </xdr:twoCellAnchor>
  <xdr:twoCellAnchor>
    <xdr:from>
      <xdr:col>6</xdr:col>
      <xdr:colOff>171451</xdr:colOff>
      <xdr:row>3</xdr:row>
      <xdr:rowOff>57149</xdr:rowOff>
    </xdr:from>
    <xdr:to>
      <xdr:col>8</xdr:col>
      <xdr:colOff>247651</xdr:colOff>
      <xdr:row>4</xdr:row>
      <xdr:rowOff>171450</xdr:rowOff>
    </xdr:to>
    <xdr:sp macro="" textlink="'PIVOT GENERAL'!$B$4">
      <xdr:nvSpPr>
        <xdr:cNvPr id="11" name="TextBox 10"/>
        <xdr:cNvSpPr txBox="1"/>
      </xdr:nvSpPr>
      <xdr:spPr>
        <a:xfrm>
          <a:off x="3829051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E4E2A8C-331D-45CF-8E68-2FCA90D33865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137.31</a:t>
          </a:fld>
          <a:endParaRPr lang="en-IN" sz="1100"/>
        </a:p>
      </xdr:txBody>
    </xdr:sp>
    <xdr:clientData/>
  </xdr:twoCellAnchor>
  <xdr:twoCellAnchor>
    <xdr:from>
      <xdr:col>8</xdr:col>
      <xdr:colOff>333376</xdr:colOff>
      <xdr:row>1</xdr:row>
      <xdr:rowOff>85724</xdr:rowOff>
    </xdr:from>
    <xdr:to>
      <xdr:col>10</xdr:col>
      <xdr:colOff>523876</xdr:colOff>
      <xdr:row>5</xdr:row>
      <xdr:rowOff>66675</xdr:rowOff>
    </xdr:to>
    <xdr:sp macro="" textlink="">
      <xdr:nvSpPr>
        <xdr:cNvPr id="12" name="Rectangle 11"/>
        <xdr:cNvSpPr/>
      </xdr:nvSpPr>
      <xdr:spPr>
        <a:xfrm>
          <a:off x="5210176" y="276224"/>
          <a:ext cx="140970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349248</xdr:colOff>
      <xdr:row>1</xdr:row>
      <xdr:rowOff>133349</xdr:rowOff>
    </xdr:from>
    <xdr:to>
      <xdr:col>11</xdr:col>
      <xdr:colOff>84665</xdr:colOff>
      <xdr:row>3</xdr:row>
      <xdr:rowOff>57150</xdr:rowOff>
    </xdr:to>
    <xdr:sp macro="" textlink="">
      <xdr:nvSpPr>
        <xdr:cNvPr id="13" name="TextBox 12"/>
        <xdr:cNvSpPr txBox="1"/>
      </xdr:nvSpPr>
      <xdr:spPr>
        <a:xfrm>
          <a:off x="5226048" y="323849"/>
          <a:ext cx="1564217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Avg.House</a:t>
          </a:r>
          <a:r>
            <a:rPr lang="en-IN" sz="1400" baseline="0">
              <a:solidFill>
                <a:schemeClr val="accent1">
                  <a:lumMod val="50000"/>
                </a:schemeClr>
              </a:solidFill>
            </a:rPr>
            <a:t> B</a:t>
          </a:r>
          <a:r>
            <a:rPr lang="en-IN" sz="1400">
              <a:solidFill>
                <a:schemeClr val="accent1">
                  <a:lumMod val="50000"/>
                </a:schemeClr>
              </a:solidFill>
            </a:rPr>
            <a:t>ucket</a:t>
          </a:r>
        </a:p>
      </xdr:txBody>
    </xdr:sp>
    <xdr:clientData/>
  </xdr:twoCellAnchor>
  <xdr:twoCellAnchor>
    <xdr:from>
      <xdr:col>8</xdr:col>
      <xdr:colOff>400051</xdr:colOff>
      <xdr:row>3</xdr:row>
      <xdr:rowOff>57149</xdr:rowOff>
    </xdr:from>
    <xdr:to>
      <xdr:col>10</xdr:col>
      <xdr:colOff>476251</xdr:colOff>
      <xdr:row>4</xdr:row>
      <xdr:rowOff>171450</xdr:rowOff>
    </xdr:to>
    <xdr:sp macro="" textlink="'PIVOT GENERAL'!$C$4">
      <xdr:nvSpPr>
        <xdr:cNvPr id="14" name="TextBox 13"/>
        <xdr:cNvSpPr txBox="1"/>
      </xdr:nvSpPr>
      <xdr:spPr>
        <a:xfrm>
          <a:off x="5276851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F50B41D-6D76-49C8-AAC6-DB98185F02C0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92.09</a:t>
          </a:fld>
          <a:endParaRPr lang="en-IN" sz="1600"/>
        </a:p>
      </xdr:txBody>
    </xdr:sp>
    <xdr:clientData/>
  </xdr:twoCellAnchor>
  <xdr:twoCellAnchor>
    <xdr:from>
      <xdr:col>10</xdr:col>
      <xdr:colOff>571501</xdr:colOff>
      <xdr:row>1</xdr:row>
      <xdr:rowOff>85724</xdr:rowOff>
    </xdr:from>
    <xdr:to>
      <xdr:col>13</xdr:col>
      <xdr:colOff>275167</xdr:colOff>
      <xdr:row>5</xdr:row>
      <xdr:rowOff>66675</xdr:rowOff>
    </xdr:to>
    <xdr:sp macro="" textlink="">
      <xdr:nvSpPr>
        <xdr:cNvPr id="15" name="Rectangle 14"/>
        <xdr:cNvSpPr/>
      </xdr:nvSpPr>
      <xdr:spPr>
        <a:xfrm>
          <a:off x="6667501" y="276224"/>
          <a:ext cx="1532466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28576</xdr:colOff>
      <xdr:row>1</xdr:row>
      <xdr:rowOff>133349</xdr:rowOff>
    </xdr:from>
    <xdr:to>
      <xdr:col>13</xdr:col>
      <xdr:colOff>317500</xdr:colOff>
      <xdr:row>3</xdr:row>
      <xdr:rowOff>57150</xdr:rowOff>
    </xdr:to>
    <xdr:sp macro="" textlink="">
      <xdr:nvSpPr>
        <xdr:cNvPr id="16" name="TextBox 15"/>
        <xdr:cNvSpPr txBox="1"/>
      </xdr:nvSpPr>
      <xdr:spPr>
        <a:xfrm>
          <a:off x="6734176" y="323849"/>
          <a:ext cx="1508124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Avg.Miscell</a:t>
          </a:r>
          <a:r>
            <a:rPr lang="en-IN" sz="1400" baseline="0">
              <a:solidFill>
                <a:schemeClr val="accent1">
                  <a:lumMod val="50000"/>
                </a:schemeClr>
              </a:solidFill>
            </a:rPr>
            <a:t>.</a:t>
          </a:r>
          <a:r>
            <a:rPr lang="en-IN" sz="1400">
              <a:solidFill>
                <a:schemeClr val="accent1">
                  <a:lumMod val="50000"/>
                </a:schemeClr>
              </a:solidFill>
            </a:rPr>
            <a:t>Bucket</a:t>
          </a:r>
        </a:p>
      </xdr:txBody>
    </xdr:sp>
    <xdr:clientData/>
  </xdr:twoCellAnchor>
  <xdr:twoCellAnchor>
    <xdr:from>
      <xdr:col>11</xdr:col>
      <xdr:colOff>28576</xdr:colOff>
      <xdr:row>3</xdr:row>
      <xdr:rowOff>57149</xdr:rowOff>
    </xdr:from>
    <xdr:to>
      <xdr:col>13</xdr:col>
      <xdr:colOff>104776</xdr:colOff>
      <xdr:row>4</xdr:row>
      <xdr:rowOff>171450</xdr:rowOff>
    </xdr:to>
    <xdr:sp macro="" textlink="'PIVOT GENERAL'!$D$4">
      <xdr:nvSpPr>
        <xdr:cNvPr id="17" name="TextBox 16"/>
        <xdr:cNvSpPr txBox="1"/>
      </xdr:nvSpPr>
      <xdr:spPr>
        <a:xfrm>
          <a:off x="6734176" y="628649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942EAD8-28B8-477F-B713-2617B04CD484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1066.18</a:t>
          </a:fld>
          <a:endParaRPr lang="en-IN" sz="1400"/>
        </a:p>
      </xdr:txBody>
    </xdr:sp>
    <xdr:clientData/>
  </xdr:twoCellAnchor>
  <xdr:twoCellAnchor>
    <xdr:from>
      <xdr:col>13</xdr:col>
      <xdr:colOff>317500</xdr:colOff>
      <xdr:row>1</xdr:row>
      <xdr:rowOff>74084</xdr:rowOff>
    </xdr:from>
    <xdr:to>
      <xdr:col>17</xdr:col>
      <xdr:colOff>211666</xdr:colOff>
      <xdr:row>5</xdr:row>
      <xdr:rowOff>55035</xdr:rowOff>
    </xdr:to>
    <xdr:sp macro="" textlink="">
      <xdr:nvSpPr>
        <xdr:cNvPr id="18" name="Rectangle 17"/>
        <xdr:cNvSpPr/>
      </xdr:nvSpPr>
      <xdr:spPr>
        <a:xfrm>
          <a:off x="8242300" y="264584"/>
          <a:ext cx="2332566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384175</xdr:colOff>
      <xdr:row>1</xdr:row>
      <xdr:rowOff>121710</xdr:rowOff>
    </xdr:from>
    <xdr:to>
      <xdr:col>17</xdr:col>
      <xdr:colOff>201083</xdr:colOff>
      <xdr:row>3</xdr:row>
      <xdr:rowOff>31752</xdr:rowOff>
    </xdr:to>
    <xdr:sp macro="" textlink="">
      <xdr:nvSpPr>
        <xdr:cNvPr id="19" name="TextBox 18"/>
        <xdr:cNvSpPr txBox="1"/>
      </xdr:nvSpPr>
      <xdr:spPr>
        <a:xfrm>
          <a:off x="8308975" y="312210"/>
          <a:ext cx="2255308" cy="291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Avg.of Oils and fats Buckets</a:t>
          </a:r>
        </a:p>
      </xdr:txBody>
    </xdr:sp>
    <xdr:clientData/>
  </xdr:twoCellAnchor>
  <xdr:twoCellAnchor>
    <xdr:from>
      <xdr:col>14</xdr:col>
      <xdr:colOff>222249</xdr:colOff>
      <xdr:row>3</xdr:row>
      <xdr:rowOff>15876</xdr:rowOff>
    </xdr:from>
    <xdr:to>
      <xdr:col>16</xdr:col>
      <xdr:colOff>298450</xdr:colOff>
      <xdr:row>4</xdr:row>
      <xdr:rowOff>116417</xdr:rowOff>
    </xdr:to>
    <xdr:sp macro="" textlink="'PIVOT GENERAL'!$E$4">
      <xdr:nvSpPr>
        <xdr:cNvPr id="20" name="TextBox 19"/>
        <xdr:cNvSpPr txBox="1"/>
      </xdr:nvSpPr>
      <xdr:spPr>
        <a:xfrm>
          <a:off x="8756649" y="587376"/>
          <a:ext cx="1295401" cy="291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DECBB31-2992-4D29-B5F9-EFF71D88D279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131.06</a:t>
          </a:fld>
          <a:endParaRPr lang="en-IN" sz="1400"/>
        </a:p>
      </xdr:txBody>
    </xdr:sp>
    <xdr:clientData/>
  </xdr:twoCellAnchor>
  <xdr:twoCellAnchor>
    <xdr:from>
      <xdr:col>17</xdr:col>
      <xdr:colOff>211666</xdr:colOff>
      <xdr:row>1</xdr:row>
      <xdr:rowOff>73025</xdr:rowOff>
    </xdr:from>
    <xdr:to>
      <xdr:col>21</xdr:col>
      <xdr:colOff>510116</xdr:colOff>
      <xdr:row>5</xdr:row>
      <xdr:rowOff>53976</xdr:rowOff>
    </xdr:to>
    <xdr:sp macro="" textlink="">
      <xdr:nvSpPr>
        <xdr:cNvPr id="21" name="Rectangle 20"/>
        <xdr:cNvSpPr/>
      </xdr:nvSpPr>
      <xdr:spPr>
        <a:xfrm>
          <a:off x="10574866" y="263525"/>
          <a:ext cx="2736850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285750</xdr:colOff>
      <xdr:row>1</xdr:row>
      <xdr:rowOff>89957</xdr:rowOff>
    </xdr:from>
    <xdr:to>
      <xdr:col>21</xdr:col>
      <xdr:colOff>497416</xdr:colOff>
      <xdr:row>3</xdr:row>
      <xdr:rowOff>52917</xdr:rowOff>
    </xdr:to>
    <xdr:sp macro="" textlink="">
      <xdr:nvSpPr>
        <xdr:cNvPr id="22" name="TextBox 21"/>
        <xdr:cNvSpPr txBox="1"/>
      </xdr:nvSpPr>
      <xdr:spPr>
        <a:xfrm>
          <a:off x="10648950" y="280457"/>
          <a:ext cx="2650066" cy="343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 Clothing </a:t>
          </a:r>
          <a:r>
            <a:rPr lang="en-IN" sz="1400" baseline="0">
              <a:solidFill>
                <a:schemeClr val="accent1">
                  <a:lumMod val="50000"/>
                </a:schemeClr>
              </a:solidFill>
            </a:rPr>
            <a:t> &amp; </a:t>
          </a:r>
          <a:r>
            <a:rPr lang="en-IN" sz="1400">
              <a:solidFill>
                <a:schemeClr val="accent1">
                  <a:lumMod val="50000"/>
                </a:schemeClr>
              </a:solidFill>
            </a:rPr>
            <a:t>footwear Bucket</a:t>
          </a:r>
          <a:endParaRPr lang="en-IN" sz="16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18</xdr:col>
      <xdr:colOff>168274</xdr:colOff>
      <xdr:row>3</xdr:row>
      <xdr:rowOff>33867</xdr:rowOff>
    </xdr:from>
    <xdr:to>
      <xdr:col>20</xdr:col>
      <xdr:colOff>244474</xdr:colOff>
      <xdr:row>4</xdr:row>
      <xdr:rowOff>148168</xdr:rowOff>
    </xdr:to>
    <xdr:sp macro="" textlink="'PIVOT GENERAL'!$F$4">
      <xdr:nvSpPr>
        <xdr:cNvPr id="23" name="TextBox 22"/>
        <xdr:cNvSpPr txBox="1"/>
      </xdr:nvSpPr>
      <xdr:spPr>
        <a:xfrm>
          <a:off x="11141074" y="605367"/>
          <a:ext cx="1295400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45C10BF-C6B5-4994-83E4-8B37A9D81DEA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413.54</a:t>
          </a:fld>
          <a:endParaRPr lang="en-IN" sz="1600"/>
        </a:p>
      </xdr:txBody>
    </xdr:sp>
    <xdr:clientData/>
  </xdr:twoCellAnchor>
  <xdr:twoCellAnchor>
    <xdr:from>
      <xdr:col>21</xdr:col>
      <xdr:colOff>550333</xdr:colOff>
      <xdr:row>1</xdr:row>
      <xdr:rowOff>82550</xdr:rowOff>
    </xdr:from>
    <xdr:to>
      <xdr:col>25</xdr:col>
      <xdr:colOff>436034</xdr:colOff>
      <xdr:row>5</xdr:row>
      <xdr:rowOff>63501</xdr:rowOff>
    </xdr:to>
    <xdr:sp macro="" textlink="">
      <xdr:nvSpPr>
        <xdr:cNvPr id="24" name="Rectangle 23"/>
        <xdr:cNvSpPr/>
      </xdr:nvSpPr>
      <xdr:spPr>
        <a:xfrm>
          <a:off x="13351933" y="273050"/>
          <a:ext cx="2324101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42334</xdr:colOff>
      <xdr:row>1</xdr:row>
      <xdr:rowOff>98425</xdr:rowOff>
    </xdr:from>
    <xdr:to>
      <xdr:col>25</xdr:col>
      <xdr:colOff>415925</xdr:colOff>
      <xdr:row>2</xdr:row>
      <xdr:rowOff>179917</xdr:rowOff>
    </xdr:to>
    <xdr:sp macro="" textlink="">
      <xdr:nvSpPr>
        <xdr:cNvPr id="25" name="TextBox 24"/>
        <xdr:cNvSpPr txBox="1"/>
      </xdr:nvSpPr>
      <xdr:spPr>
        <a:xfrm>
          <a:off x="13453534" y="288925"/>
          <a:ext cx="2202391" cy="271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50000"/>
                </a:schemeClr>
              </a:solidFill>
            </a:rPr>
            <a:t>Avg.Pantobacco</a:t>
          </a:r>
          <a:r>
            <a:rPr lang="en-IN" sz="1600">
              <a:solidFill>
                <a:schemeClr val="accent1">
                  <a:lumMod val="50000"/>
                </a:schemeClr>
              </a:solidFill>
            </a:rPr>
            <a:t> buckets</a:t>
          </a:r>
        </a:p>
      </xdr:txBody>
    </xdr:sp>
    <xdr:clientData/>
  </xdr:twoCellAnchor>
  <xdr:twoCellAnchor>
    <xdr:from>
      <xdr:col>22</xdr:col>
      <xdr:colOff>466726</xdr:colOff>
      <xdr:row>3</xdr:row>
      <xdr:rowOff>75143</xdr:rowOff>
    </xdr:from>
    <xdr:to>
      <xdr:col>24</xdr:col>
      <xdr:colOff>547159</xdr:colOff>
      <xdr:row>4</xdr:row>
      <xdr:rowOff>189444</xdr:rowOff>
    </xdr:to>
    <xdr:sp macro="" textlink="'PIVOT GENERAL'!$G$4">
      <xdr:nvSpPr>
        <xdr:cNvPr id="26" name="TextBox 25"/>
        <xdr:cNvSpPr txBox="1"/>
      </xdr:nvSpPr>
      <xdr:spPr>
        <a:xfrm>
          <a:off x="13877926" y="646643"/>
          <a:ext cx="1299633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18125B3-68B9-4F7F-89DE-79AD00341D18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152.88</a:t>
          </a:fld>
          <a:endParaRPr lang="en-IN" sz="1600"/>
        </a:p>
      </xdr:txBody>
    </xdr:sp>
    <xdr:clientData/>
  </xdr:twoCellAnchor>
  <xdr:twoCellAnchor>
    <xdr:from>
      <xdr:col>25</xdr:col>
      <xdr:colOff>508000</xdr:colOff>
      <xdr:row>1</xdr:row>
      <xdr:rowOff>82549</xdr:rowOff>
    </xdr:from>
    <xdr:to>
      <xdr:col>27</xdr:col>
      <xdr:colOff>52917</xdr:colOff>
      <xdr:row>5</xdr:row>
      <xdr:rowOff>63500</xdr:rowOff>
    </xdr:to>
    <xdr:sp macro="" textlink="">
      <xdr:nvSpPr>
        <xdr:cNvPr id="32" name="Rectangle 31">
          <a:hlinkClick xmlns:r="http://schemas.openxmlformats.org/officeDocument/2006/relationships" r:id="rId3"/>
        </xdr:cNvPr>
        <xdr:cNvSpPr/>
      </xdr:nvSpPr>
      <xdr:spPr>
        <a:xfrm>
          <a:off x="15748000" y="273049"/>
          <a:ext cx="764117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45509</xdr:colOff>
      <xdr:row>2</xdr:row>
      <xdr:rowOff>65615</xdr:rowOff>
    </xdr:from>
    <xdr:to>
      <xdr:col>27</xdr:col>
      <xdr:colOff>140758</xdr:colOff>
      <xdr:row>3</xdr:row>
      <xdr:rowOff>179916</xdr:rowOff>
    </xdr:to>
    <xdr:sp macro="" textlink="">
      <xdr:nvSpPr>
        <xdr:cNvPr id="33" name="TextBox 32"/>
        <xdr:cNvSpPr txBox="1"/>
      </xdr:nvSpPr>
      <xdr:spPr>
        <a:xfrm>
          <a:off x="15895109" y="446615"/>
          <a:ext cx="704849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1">
                  <a:lumMod val="50000"/>
                </a:schemeClr>
              </a:solidFill>
            </a:rPr>
            <a:t>YoY</a:t>
          </a:r>
        </a:p>
      </xdr:txBody>
    </xdr:sp>
    <xdr:clientData/>
  </xdr:twoCellAnchor>
  <xdr:twoCellAnchor>
    <xdr:from>
      <xdr:col>27</xdr:col>
      <xdr:colOff>95251</xdr:colOff>
      <xdr:row>1</xdr:row>
      <xdr:rowOff>93132</xdr:rowOff>
    </xdr:from>
    <xdr:to>
      <xdr:col>28</xdr:col>
      <xdr:colOff>232834</xdr:colOff>
      <xdr:row>5</xdr:row>
      <xdr:rowOff>74083</xdr:rowOff>
    </xdr:to>
    <xdr:sp macro="" textlink="">
      <xdr:nvSpPr>
        <xdr:cNvPr id="34" name="Rectangle 33">
          <a:hlinkClick xmlns:r="http://schemas.openxmlformats.org/officeDocument/2006/relationships" r:id="rId4"/>
        </xdr:cNvPr>
        <xdr:cNvSpPr/>
      </xdr:nvSpPr>
      <xdr:spPr>
        <a:xfrm>
          <a:off x="16554451" y="283632"/>
          <a:ext cx="747183" cy="742951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109009</xdr:colOff>
      <xdr:row>2</xdr:row>
      <xdr:rowOff>63499</xdr:rowOff>
    </xdr:from>
    <xdr:to>
      <xdr:col>28</xdr:col>
      <xdr:colOff>427567</xdr:colOff>
      <xdr:row>3</xdr:row>
      <xdr:rowOff>177800</xdr:rowOff>
    </xdr:to>
    <xdr:sp macro="" textlink="">
      <xdr:nvSpPr>
        <xdr:cNvPr id="35" name="TextBox 34"/>
        <xdr:cNvSpPr txBox="1"/>
      </xdr:nvSpPr>
      <xdr:spPr>
        <a:xfrm>
          <a:off x="16568209" y="444499"/>
          <a:ext cx="928158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1">
                  <a:lumMod val="50000"/>
                </a:schemeClr>
              </a:solidFill>
            </a:rPr>
            <a:t>MoM</a:t>
          </a:r>
        </a:p>
      </xdr:txBody>
    </xdr:sp>
    <xdr:clientData/>
  </xdr:twoCellAnchor>
  <xdr:twoCellAnchor>
    <xdr:from>
      <xdr:col>0</xdr:col>
      <xdr:colOff>47625</xdr:colOff>
      <xdr:row>6</xdr:row>
      <xdr:rowOff>114300</xdr:rowOff>
    </xdr:from>
    <xdr:to>
      <xdr:col>29</xdr:col>
      <xdr:colOff>57150</xdr:colOff>
      <xdr:row>37</xdr:row>
      <xdr:rowOff>85725</xdr:rowOff>
    </xdr:to>
    <xdr:sp macro="" textlink="">
      <xdr:nvSpPr>
        <xdr:cNvPr id="37" name="Rectangle 36"/>
        <xdr:cNvSpPr/>
      </xdr:nvSpPr>
      <xdr:spPr>
        <a:xfrm>
          <a:off x="47625" y="1257300"/>
          <a:ext cx="17687925" cy="5876925"/>
        </a:xfrm>
        <a:prstGeom prst="rect">
          <a:avLst/>
        </a:prstGeom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prst="relaxedInset"/>
          <a:bevelB prst="relaxedInse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200024</xdr:colOff>
      <xdr:row>7</xdr:row>
      <xdr:rowOff>85726</xdr:rowOff>
    </xdr:from>
    <xdr:to>
      <xdr:col>20</xdr:col>
      <xdr:colOff>373327</xdr:colOff>
      <xdr:row>36</xdr:row>
      <xdr:rowOff>57151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66675</xdr:colOff>
      <xdr:row>9</xdr:row>
      <xdr:rowOff>19050</xdr:rowOff>
    </xdr:from>
    <xdr:to>
      <xdr:col>28</xdr:col>
      <xdr:colOff>359602</xdr:colOff>
      <xdr:row>32</xdr:row>
      <xdr:rowOff>9526</xdr:rowOff>
    </xdr:to>
    <xdr:sp macro="" textlink="">
      <xdr:nvSpPr>
        <xdr:cNvPr id="39" name="TextBox 38"/>
        <xdr:cNvSpPr txBox="1"/>
      </xdr:nvSpPr>
      <xdr:spPr>
        <a:xfrm>
          <a:off x="12258675" y="1733550"/>
          <a:ext cx="5169727" cy="4371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accent1">
                  <a:lumMod val="50000"/>
                </a:schemeClr>
              </a:solidFill>
            </a:rPr>
            <a:t>Between 2017 and 2023, the highest YoY CPI inflation occurred in 2021 (≈26%). This was mainly driven by surging global edible oil prices, supply chain bottlenecks from the COVID-19 pandemic, and higher food prices. In comparison, inflation was relatively moderate in earlier years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14</xdr:row>
      <xdr:rowOff>133350</xdr:rowOff>
    </xdr:from>
    <xdr:to>
      <xdr:col>4</xdr:col>
      <xdr:colOff>2162175</xdr:colOff>
      <xdr:row>38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476249</xdr:colOff>
      <xdr:row>4</xdr:row>
      <xdr:rowOff>862011</xdr:rowOff>
    </xdr:from>
    <xdr:to>
      <xdr:col>23</xdr:col>
      <xdr:colOff>428624</xdr:colOff>
      <xdr:row>27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1685924</xdr:colOff>
      <xdr:row>3</xdr:row>
      <xdr:rowOff>104775</xdr:rowOff>
    </xdr:from>
    <xdr:to>
      <xdr:col>10</xdr:col>
      <xdr:colOff>1285874</xdr:colOff>
      <xdr:row>32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133349</xdr:colOff>
      <xdr:row>3</xdr:row>
      <xdr:rowOff>109536</xdr:rowOff>
    </xdr:from>
    <xdr:to>
      <xdr:col>20</xdr:col>
      <xdr:colOff>85724</xdr:colOff>
      <xdr:row>26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1933574</xdr:colOff>
      <xdr:row>1</xdr:row>
      <xdr:rowOff>142875</xdr:rowOff>
    </xdr:from>
    <xdr:to>
      <xdr:col>9</xdr:col>
      <xdr:colOff>76199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37</xdr:row>
      <xdr:rowOff>4762</xdr:rowOff>
    </xdr:from>
    <xdr:to>
      <xdr:col>8</xdr:col>
      <xdr:colOff>2047875</xdr:colOff>
      <xdr:row>60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uthor" refreshedDate="45964.374498495374" backgroundQuery="1" createdVersion="6" refreshedVersion="6" minRefreshableVersion="3" recordCount="0" supportSubquery="1" supportAdvancedDrill="1">
  <cacheSource type="external" connectionId="3"/>
  <cacheFields count="7">
    <cacheField name="[Measures].[Average of FoodBucket]" caption="Average of FoodBucket" numFmtId="0" hierarchy="72" level="32767"/>
    <cacheField name="[Measures].[Average of General index]" caption="Average of General index" numFmtId="0" hierarchy="79" level="32767"/>
    <cacheField name="[Measures].[Average of Housingbucket]" caption="Average of Housingbucket" numFmtId="0" hierarchy="73" level="32767"/>
    <cacheField name="[Measures].[Average of MiscellaneousBucket]" caption="Average of MiscellaneousBucket" numFmtId="0" hierarchy="74" level="32767"/>
    <cacheField name="[Measures].[Average of Oils and fatsBuckets]" caption="Average of Oils and fatsBuckets" numFmtId="0" hierarchy="75" level="32767"/>
    <cacheField name="[Measures].[Average of Clothing and footwearbucket]" caption="Average of Clothing and footwearbucket" numFmtId="0" hierarchy="77" level="32767"/>
    <cacheField name="[Measures].[Average of Pantobaccobuckets]" caption="Average of Pantobaccobuckets" numFmtId="0" hierarchy="76" level="32767"/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0" memberValueDatatype="130" unbalanced="0"/>
    <cacheHierarchy uniqueName="[CPIAssignment].[Year]" caption="Year" attribute="1" defaultMemberUniqueName="[CPIAssignment].[Year].[All]" allUniqueName="[CPIAssignment].[Year].[All]" dimensionUniqueName="[CPIAssignment]" displayFolder="" count="0" memberValueDatatype="20" unbalanced="0"/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0" memberValueDatatype="7" unbalanced="0"/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0" memberValueDatatype="130" unbalanced="0"/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0" memberValueDatatype="130" unbalanced="0"/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0" memberValueDatatype="130" unbalanced="0"/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uthor" refreshedDate="45964.374491782408" backgroundQuery="1" createdVersion="6" refreshedVersion="6" minRefreshableVersion="3" recordCount="0" supportSubquery="1" supportAdvancedDrill="1">
  <cacheSource type="external" connectionId="3"/>
  <cacheFields count="7">
    <cacheField name="[CPIAssignment].[Sector].[Sector]" caption="Sector" numFmtId="0" level="1">
      <sharedItems count="3">
        <s v="Rural"/>
        <s v="Rural+Urban"/>
        <s v="Urban"/>
      </sharedItems>
    </cacheField>
    <cacheField name="[Measures].[Sum of FoodBucket]" caption="Sum of FoodBucket" numFmtId="0" hierarchy="66" level="32767"/>
    <cacheField name="[Measures].[Sum of Housingbucket]" caption="Sum of Housingbucket" numFmtId="0" hierarchy="68" level="32767"/>
    <cacheField name="[Measures].[Sum of MiscellaneousBucket]" caption="Sum of MiscellaneousBucket" numFmtId="0" hierarchy="69" level="32767"/>
    <cacheField name="[Measures].[Sum of Oils and fatsBuckets]" caption="Sum of Oils and fatsBuckets" numFmtId="0" hierarchy="70" level="32767"/>
    <cacheField name="[Measures].[Sum of Pantobaccobuckets]" caption="Sum of Pantobaccobuckets" numFmtId="0" hierarchy="71" level="32767"/>
    <cacheField name="[Measures].[Sum of Clothing and footwearbucket]" caption="Sum of Clothing and footwearbucket" numFmtId="0" hierarchy="67" level="32767"/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2" memberValueDatatype="130" unbalanced="0">
      <fieldsUsage count="2">
        <fieldUsage x="-1"/>
        <fieldUsage x="0"/>
      </fieldsUsage>
    </cacheHierarchy>
    <cacheHierarchy uniqueName="[CPIAssignment].[Year]" caption="Year" attribute="1" defaultMemberUniqueName="[CPIAssignment].[Year].[All]" allUniqueName="[CPIAssignment].[Year].[All]" dimensionUniqueName="[CPIAssignment]" displayFolder="" count="0" memberValueDatatype="20" unbalanced="0"/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0" memberValueDatatype="7" unbalanced="0"/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0" memberValueDatatype="130" unbalanced="0"/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0" memberValueDatatype="130" unbalanced="0"/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0" memberValueDatatype="130" unbalanced="0"/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uthor" refreshedDate="45964.374500347221" backgroundQuery="1" createdVersion="6" refreshedVersion="6" minRefreshableVersion="3" recordCount="0" supportSubquery="1" supportAdvancedDrill="1">
  <cacheSource type="external" connectionId="3"/>
  <cacheFields count="2">
    <cacheField name="[CPIAssignment].[Year].[Year]" caption="Year" numFmtId="0" hierarchy="1" level="1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CPIAssignment].[Year].&amp;[2013]"/>
            <x15:cachedUniqueName index="1" name="[CPIAssignment].[Year].&amp;[2014]"/>
            <x15:cachedUniqueName index="2" name="[CPIAssignment].[Year].&amp;[2015]"/>
            <x15:cachedUniqueName index="3" name="[CPIAssignment].[Year].&amp;[2016]"/>
            <x15:cachedUniqueName index="4" name="[CPIAssignment].[Year].&amp;[2017]"/>
            <x15:cachedUniqueName index="5" name="[CPIAssignment].[Year].&amp;[2018]"/>
            <x15:cachedUniqueName index="6" name="[CPIAssignment].[Year].&amp;[2019]"/>
            <x15:cachedUniqueName index="7" name="[CPIAssignment].[Year].&amp;[2020]"/>
            <x15:cachedUniqueName index="8" name="[CPIAssignment].[Year].&amp;[2021]"/>
            <x15:cachedUniqueName index="9" name="[CPIAssignment].[Year].&amp;[2022]"/>
            <x15:cachedUniqueName index="10" name="[CPIAssignment].[Year].&amp;[2023]"/>
          </x15:cachedUniqueNames>
        </ext>
      </extLst>
    </cacheField>
    <cacheField name="[Measures].[Average of General index]" caption="Average of General index" numFmtId="0" hierarchy="79" level="32767"/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0" memberValueDatatype="130" unbalanced="0"/>
    <cacheHierarchy uniqueName="[CPIAssignment].[Year]" caption="Year" attribute="1" defaultMemberUniqueName="[CPIAssignment].[Year].[All]" allUniqueName="[CPIAssignment].[Year].[All]" dimensionUniqueName="[CPIAssignment]" displayFolder="" count="2" memberValueDatatype="20" unbalanced="0">
      <fieldsUsage count="2">
        <fieldUsage x="-1"/>
        <fieldUsage x="0"/>
      </fieldsUsage>
    </cacheHierarchy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0" memberValueDatatype="7" unbalanced="0"/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0" memberValueDatatype="130" unbalanced="0"/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0" memberValueDatatype="130" unbalanced="0"/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0" memberValueDatatype="130" unbalanced="0"/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uthor" refreshedDate="45964.47452048611" backgroundQuery="1" createdVersion="6" refreshedVersion="6" minRefreshableVersion="3" recordCount="0" supportSubquery="1" supportAdvancedDrill="1">
  <cacheSource type="external" connectionId="3"/>
  <cacheFields count="2">
    <cacheField name="[CPIAssignment].[Year].[Year]" caption="Year" numFmtId="0" hierarchy="1" level="1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CPIAssignment].[Year].&amp;[2017]"/>
            <x15:cachedUniqueName index="1" name="[CPIAssignment].[Year].&amp;[2018]"/>
            <x15:cachedUniqueName index="2" name="[CPIAssignment].[Year].&amp;[2019]"/>
            <x15:cachedUniqueName index="3" name="[CPIAssignment].[Year].&amp;[2020]"/>
            <x15:cachedUniqueName index="4" name="[CPIAssignment].[Year].&amp;[2021]"/>
            <x15:cachedUniqueName index="5" name="[CPIAssignment].[Year].&amp;[2022]"/>
            <x15:cachedUniqueName index="6" name="[CPIAssignment].[Year].&amp;[2023]"/>
          </x15:cachedUniqueNames>
        </ext>
      </extLst>
    </cacheField>
    <cacheField name="[Measures].[Sum of General index]" caption="Sum of General index" numFmtId="0" hierarchy="52" level="32767"/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0" memberValueDatatype="130" unbalanced="0"/>
    <cacheHierarchy uniqueName="[CPIAssignment].[Year]" caption="Year" attribute="1" defaultMemberUniqueName="[CPIAssignment].[Year].[All]" allUniqueName="[CPIAssignment].[Year].[All]" dimensionUniqueName="[CPIAssignment]" displayFolder="" count="2" memberValueDatatype="20" unbalanced="0">
      <fieldsUsage count="2">
        <fieldUsage x="-1"/>
        <fieldUsage x="0"/>
      </fieldsUsage>
    </cacheHierarchy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0" memberValueDatatype="7" unbalanced="0"/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0" memberValueDatatype="130" unbalanced="0"/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0" memberValueDatatype="130" unbalanced="0"/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0" memberValueDatatype="130" unbalanced="0"/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uthor" refreshedDate="45965.53260914352" backgroundQuery="1" createdVersion="6" refreshedVersion="6" minRefreshableVersion="3" recordCount="0" supportSubquery="1" supportAdvancedDrill="1">
  <cacheSource type="external" connectionId="3"/>
  <cacheFields count="4">
    <cacheField name="[Measures].[Sum of Fruits]" caption="Sum of Fruits" numFmtId="0" hierarchy="58" level="32767"/>
    <cacheField name="[Measures].[Sum of Vegetables]" caption="Sum of Vegetables" numFmtId="0" hierarchy="59" level="32767"/>
    <cacheField name="[Measures].[Sum of Food and beverages]" caption="Sum of Food and beverages" numFmtId="0" hierarchy="64" level="32767"/>
    <cacheField name="[CPIAssignment].[Date].[Date]" caption="Date" numFmtId="0" hierarchy="4" level="1">
      <sharedItems containsSemiMixedTypes="0" containsNonDate="0" containsDate="1" containsString="0" minDate="2022-06-01T00:00:00" maxDate="2023-05-02T00:00:00" count="12"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</cacheField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0" memberValueDatatype="130" unbalanced="0"/>
    <cacheHierarchy uniqueName="[CPIAssignment].[Year]" caption="Year" attribute="1" defaultMemberUniqueName="[CPIAssignment].[Year].[All]" allUniqueName="[CPIAssignment].[Year].[All]" dimensionUniqueName="[CPIAssignment]" displayFolder="" count="0" memberValueDatatype="20" unbalanced="0"/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2" memberValueDatatype="7" unbalanced="0">
      <fieldsUsage count="2">
        <fieldUsage x="-1"/>
        <fieldUsage x="3"/>
      </fieldsUsage>
    </cacheHierarchy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0" memberValueDatatype="130" unbalanced="0"/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0" memberValueDatatype="130" unbalanced="0"/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0" memberValueDatatype="130" unbalanced="0"/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Author" refreshedDate="45964.374488194444" backgroundQuery="1" createdVersion="6" refreshedVersion="6" minRefreshableVersion="3" recordCount="0" supportSubquery="1" supportAdvancedDrill="1">
  <cacheSource type="external" connectionId="3"/>
  <cacheFields count="2">
    <cacheField name="[CPIAssignment].[Date].[Date]" caption="Date" numFmtId="0" hierarchy="4" level="1">
      <sharedItems containsSemiMixedTypes="0" containsNonDate="0" containsDate="1" containsString="0" minDate="2022-06-01T00:00:00" maxDate="2023-05-02T00:00:00" count="12"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</cacheField>
    <cacheField name="[Measures].[Sum of FoodBucket]" caption="Sum of FoodBucket" numFmtId="0" hierarchy="66" level="32767"/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0" memberValueDatatype="130" unbalanced="0"/>
    <cacheHierarchy uniqueName="[CPIAssignment].[Year]" caption="Year" attribute="1" defaultMemberUniqueName="[CPIAssignment].[Year].[All]" allUniqueName="[CPIAssignment].[Year].[All]" dimensionUniqueName="[CPIAssignment]" displayFolder="" count="0" memberValueDatatype="20" unbalanced="0"/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2" memberValueDatatype="7" unbalanced="0">
      <fieldsUsage count="2">
        <fieldUsage x="-1"/>
        <fieldUsage x="0"/>
      </fieldsUsage>
    </cacheHierarchy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0" memberValueDatatype="130" unbalanced="0"/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0" memberValueDatatype="130" unbalanced="0"/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0" memberValueDatatype="130" unbalanced="0"/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Author" refreshedDate="45964.374490393522" backgroundQuery="1" createdVersion="6" refreshedVersion="6" minRefreshableVersion="3" recordCount="0" supportSubquery="1" supportAdvancedDrill="1">
  <cacheSource type="external" connectionId="3"/>
  <cacheFields count="7">
    <cacheField name="[CPIAssignment].[COVID_Period].[COVID_Period]" caption="COVID_Period" numFmtId="0" hierarchy="39" level="1">
      <sharedItems count="2">
        <s v="Post-COVID"/>
        <s v="Pre-COVID"/>
      </sharedItems>
    </cacheField>
    <cacheField name="[Measures].[Average of FoodBucket]" caption="Average of FoodBucket" numFmtId="0" hierarchy="72" level="32767"/>
    <cacheField name="[Measures].[Average of Housingbucket]" caption="Average of Housingbucket" numFmtId="0" hierarchy="73" level="32767"/>
    <cacheField name="[Measures].[Average of MiscellaneousBucket]" caption="Average of MiscellaneousBucket" numFmtId="0" hierarchy="74" level="32767"/>
    <cacheField name="[Measures].[Average of Oils and fatsBuckets]" caption="Average of Oils and fatsBuckets" numFmtId="0" hierarchy="75" level="32767"/>
    <cacheField name="[Measures].[Average of Pantobaccobuckets]" caption="Average of Pantobaccobuckets" numFmtId="0" hierarchy="76" level="32767"/>
    <cacheField name="[Measures].[Average of Clothing and footwearbucket]" caption="Average of Clothing and footwearbucket" numFmtId="0" hierarchy="77" level="32767"/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0" memberValueDatatype="130" unbalanced="0"/>
    <cacheHierarchy uniqueName="[CPIAssignment].[Year]" caption="Year" attribute="1" defaultMemberUniqueName="[CPIAssignment].[Year].[All]" allUniqueName="[CPIAssignment].[Year].[All]" dimensionUniqueName="[CPIAssignment]" displayFolder="" count="0" memberValueDatatype="20" unbalanced="0"/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0" memberValueDatatype="7" unbalanced="0"/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2" memberValueDatatype="130" unbalanced="0">
      <fieldsUsage count="2">
        <fieldUsage x="-1"/>
        <fieldUsage x="0"/>
      </fieldsUsage>
    </cacheHierarchy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0" memberValueDatatype="130" unbalanced="0"/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0" memberValueDatatype="130" unbalanced="0"/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Author" refreshedDate="45964.379712268521" backgroundQuery="1" createdVersion="6" refreshedVersion="6" minRefreshableVersion="3" recordCount="0" supportSubquery="1" supportAdvancedDrill="1">
  <cacheSource type="external" connectionId="3"/>
  <cacheFields count="2">
    <cacheField name="[Range].[Food Buckets].[Food Buckets]" caption="Food Buckets" numFmtId="0" hierarchy="42" level="1">
      <sharedItems count="5">
        <s v=" oil Vs  MiscellaneousBucket"/>
        <s v=" oil Vs Clothing footwear"/>
        <s v=" oil Vs Pantobaco"/>
        <s v="oil Vs Food"/>
        <s v="oil Vs Housing"/>
      </sharedItems>
    </cacheField>
    <cacheField name="[Measures].[Sum of value of Corelations]" caption="Sum of value of Corelations" numFmtId="0" hierarchy="78" level="32767"/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0" memberValueDatatype="130" unbalanced="0"/>
    <cacheHierarchy uniqueName="[CPIAssignment].[Year]" caption="Year" attribute="1" defaultMemberUniqueName="[CPIAssignment].[Year].[All]" allUniqueName="[CPIAssignment].[Year].[All]" dimensionUniqueName="[CPIAssignment]" displayFolder="" count="0" memberValueDatatype="20" unbalanced="0"/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0" memberValueDatatype="7" unbalanced="0"/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0" memberValueDatatype="130" unbalanced="0"/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0" memberValueDatatype="130" unbalanced="0"/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Author" refreshedDate="45964.376753124998" backgroundQuery="1" createdVersion="6" refreshedVersion="6" minRefreshableVersion="3" recordCount="0" supportSubquery="1" supportAdvancedDrill="1">
  <cacheSource type="external" connectionId="3"/>
  <cacheFields count="8">
    <cacheField name="[CPIAssignment].[Date].[Date]" caption="Date" numFmtId="0" hierarchy="4" level="1">
      <sharedItems containsSemiMixedTypes="0" containsNonDate="0" containsDate="1" containsString="0" minDate="2021-01-01T00:00:00" maxDate="2023-05-02T00:00:00" count="29"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</cacheField>
    <cacheField name="[Measures].[Sum of Oils and fatsBuckets]" caption="Sum of Oils and fatsBuckets" numFmtId="0" hierarchy="70" level="32767"/>
    <cacheField name="[Measures].[Sum of FoodBucket]" caption="Sum of FoodBucket" numFmtId="0" hierarchy="66" level="32767"/>
    <cacheField name="[Measures].[Sum of Housingbucket]" caption="Sum of Housingbucket" numFmtId="0" hierarchy="68" level="32767"/>
    <cacheField name="[Measures].[Sum of Pantobaccobuckets]" caption="Sum of Pantobaccobuckets" numFmtId="0" hierarchy="71" level="32767"/>
    <cacheField name="[Measures].[Sum of Clothing and footwearbucket]" caption="Sum of Clothing and footwearbucket" numFmtId="0" hierarchy="67" level="32767"/>
    <cacheField name="[Measures].[Sum of MiscellaneousBucket]" caption="Sum of MiscellaneousBucket" numFmtId="0" hierarchy="69" level="32767"/>
    <cacheField name="[Measures].[Sum of CRUID BUCKET]" caption="Sum of CRUID BUCKET" numFmtId="0" hierarchy="93" level="32767"/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0" memberValueDatatype="130" unbalanced="0"/>
    <cacheHierarchy uniqueName="[CPIAssignment].[Year]" caption="Year" attribute="1" defaultMemberUniqueName="[CPIAssignment].[Year].[All]" allUniqueName="[CPIAssignment].[Year].[All]" dimensionUniqueName="[CPIAssignment]" displayFolder="" count="0" memberValueDatatype="20" unbalanced="0"/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2" memberValueDatatype="7" unbalanced="0">
      <fieldsUsage count="2">
        <fieldUsage x="-1"/>
        <fieldUsage x="0"/>
      </fieldsUsage>
    </cacheHierarchy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0" memberValueDatatype="130" unbalanced="0"/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0" memberValueDatatype="130" unbalanced="0"/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0" memberValueDatatype="130" unbalanced="0"/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Author" refreshedDate="45966.525635879632" backgroundQuery="1" createdVersion="6" refreshedVersion="6" minRefreshableVersion="3" recordCount="0" supportSubquery="1" supportAdvancedDrill="1">
  <cacheSource type="external" connectionId="3"/>
  <cacheFields count="2">
    <cacheField name="[Range1].[Bucket Name].[Bucket Name]" caption="Bucket Name" numFmtId="0" hierarchy="44" level="1">
      <sharedItems count="6">
        <s v="Clothing and footwearbucket"/>
        <s v="FoodBucket"/>
        <s v="Housingbucket"/>
        <s v="MiscellaneousBucket"/>
        <s v="Oils and fatsBuckets"/>
        <s v="Pantobaccobuckets"/>
      </sharedItems>
    </cacheField>
    <cacheField name="[Measures].[Sum of %of Each bucket]" caption="Sum of %of Each bucket" numFmtId="0" hierarchy="94" level="32767"/>
  </cacheFields>
  <cacheHierarchies count="95">
    <cacheHierarchy uniqueName="[CPIAssignment].[Sector]" caption="Sector" attribute="1" defaultMemberUniqueName="[CPIAssignment].[Sector].[All]" allUniqueName="[CPIAssignment].[Sector].[All]" dimensionUniqueName="[CPIAssignment]" displayFolder="" count="0" memberValueDatatype="130" unbalanced="0"/>
    <cacheHierarchy uniqueName="[CPIAssignment].[Year]" caption="Year" attribute="1" defaultMemberUniqueName="[CPIAssignment].[Year].[All]" allUniqueName="[CPIAssignment].[Year].[All]" dimensionUniqueName="[CPIAssignment]" displayFolder="" count="0" memberValueDatatype="20" unbalanced="0"/>
    <cacheHierarchy uniqueName="[CPIAssignment].[Month]" caption="Month" attribute="1" defaultMemberUniqueName="[CPIAssignment].[Month].[All]" allUniqueName="[CPIAssignment].[Month].[All]" dimensionUniqueName="[CPIAssignment]" displayFolder="" count="0" memberValueDatatype="130" unbalanced="0"/>
    <cacheHierarchy uniqueName="[CPIAssignment].[Month Number]" caption="Month Number" attribute="1" defaultMemberUniqueName="[CPIAssignment].[Month Number].[All]" allUniqueName="[CPIAssignment].[Month Number].[All]" dimensionUniqueName="[CPIAssignment]" displayFolder="" count="0" memberValueDatatype="20" unbalanced="0"/>
    <cacheHierarchy uniqueName="[CPIAssignment].[Date]" caption="Date" attribute="1" time="1" defaultMemberUniqueName="[CPIAssignment].[Date].[All]" allUniqueName="[CPIAssignment].[Date].[All]" dimensionUniqueName="[CPIAssignment]" displayFolder="" count="0" memberValueDatatype="7" unbalanced="0"/>
    <cacheHierarchy uniqueName="[CPIAssignment].[Cereals and products]" caption="Cereals and products" attribute="1" defaultMemberUniqueName="[CPIAssignment].[Cereals and products].[All]" allUniqueName="[CPIAssignment].[Cereals and products].[All]" dimensionUniqueName="[CPIAssignment]" displayFolder="" count="0" memberValueDatatype="5" unbalanced="0"/>
    <cacheHierarchy uniqueName="[CPIAssignment].[Meat and fish]" caption="Meat and fish" attribute="1" defaultMemberUniqueName="[CPIAssignment].[Meat and fish].[All]" allUniqueName="[CPIAssignment].[Meat and fish].[All]" dimensionUniqueName="[CPIAssignment]" displayFolder="" count="0" memberValueDatatype="5" unbalanced="0"/>
    <cacheHierarchy uniqueName="[CPIAssignment].[Egg]" caption="Egg" attribute="1" defaultMemberUniqueName="[CPIAssignment].[Egg].[All]" allUniqueName="[CPIAssignment].[Egg].[All]" dimensionUniqueName="[CPIAssignment]" displayFolder="" count="0" memberValueDatatype="5" unbalanced="0"/>
    <cacheHierarchy uniqueName="[CPIAssignment].[Milk and products]" caption="Milk and products" attribute="1" defaultMemberUniqueName="[CPIAssignment].[Milk and products].[All]" allUniqueName="[CPIAssignment].[Milk and products].[All]" dimensionUniqueName="[CPIAssignment]" displayFolder="" count="0" memberValueDatatype="5" unbalanced="0"/>
    <cacheHierarchy uniqueName="[CPIAssignment].[Oils and fats]" caption="Oils and fats" attribute="1" defaultMemberUniqueName="[CPIAssignment].[Oils and fats].[All]" allUniqueName="[CPIAssignment].[Oils and fats].[All]" dimensionUniqueName="[CPIAssignment]" displayFolder="" count="0" memberValueDatatype="5" unbalanced="0"/>
    <cacheHierarchy uniqueName="[CPIAssignment].[Fruits]" caption="Fruits" attribute="1" defaultMemberUniqueName="[CPIAssignment].[Fruits].[All]" allUniqueName="[CPIAssignment].[Fruits].[All]" dimensionUniqueName="[CPIAssignment]" displayFolder="" count="0" memberValueDatatype="5" unbalanced="0"/>
    <cacheHierarchy uniqueName="[CPIAssignment].[Vegetables]" caption="Vegetables" attribute="1" defaultMemberUniqueName="[CPIAssignment].[Vegetables].[All]" allUniqueName="[CPIAssignment].[Vegetables].[All]" dimensionUniqueName="[CPIAssignment]" displayFolder="" count="0" memberValueDatatype="5" unbalanced="0"/>
    <cacheHierarchy uniqueName="[CPIAssignment].[Pulses and products]" caption="Pulses and products" attribute="1" defaultMemberUniqueName="[CPIAssignment].[Pulses and products].[All]" allUniqueName="[CPIAssignment].[Pulses and products].[All]" dimensionUniqueName="[CPIAssignment]" displayFolder="" count="0" memberValueDatatype="5" unbalanced="0"/>
    <cacheHierarchy uniqueName="[CPIAssignment].[Sugar and Confectionery]" caption="Sugar and Confectionery" attribute="1" defaultMemberUniqueName="[CPIAssignment].[Sugar and Confectionery].[All]" allUniqueName="[CPIAssignment].[Sugar and Confectionery].[All]" dimensionUniqueName="[CPIAssignment]" displayFolder="" count="0" memberValueDatatype="5" unbalanced="0"/>
    <cacheHierarchy uniqueName="[CPIAssignment].[Spices]" caption="Spices" attribute="1" defaultMemberUniqueName="[CPIAssignment].[Spices].[All]" allUniqueName="[CPIAssignment].[Spices].[All]" dimensionUniqueName="[CPIAssignment]" displayFolder="" count="0" memberValueDatatype="5" unbalanced="0"/>
    <cacheHierarchy uniqueName="[CPIAssignment].[Non-alcoholic beverages]" caption="Non-alcoholic beverages" attribute="1" defaultMemberUniqueName="[CPIAssignment].[Non-alcoholic beverages].[All]" allUniqueName="[CPIAssignment].[Non-alcoholic beverages].[All]" dimensionUniqueName="[CPIAssignment]" displayFolder="" count="0" memberValueDatatype="5" unbalanced="0"/>
    <cacheHierarchy uniqueName="[CPIAssignment].[Prepared meals, snacks, sweets etc.]" caption="Prepared meals, snacks, sweets etc." attribute="1" defaultMemberUniqueName="[CPIAssignment].[Prepared meals, snacks, sweets etc.].[All]" allUniqueName="[CPIAssignment].[Prepared meals, snacks, sweets etc.].[All]" dimensionUniqueName="[CPIAssignment]" displayFolder="" count="0" memberValueDatatype="5" unbalanced="0"/>
    <cacheHierarchy uniqueName="[CPIAssignment].[Food and beverages]" caption="Food and beverages" attribute="1" defaultMemberUniqueName="[CPIAssignment].[Food and beverages].[All]" allUniqueName="[CPIAssignment].[Food and beverages].[All]" dimensionUniqueName="[CPIAssignment]" displayFolder="" count="0" memberValueDatatype="5" unbalanced="0"/>
    <cacheHierarchy uniqueName="[CPIAssignment].[Pan, tobacco and intoxicants]" caption="Pan, tobacco and intoxicants" attribute="1" defaultMemberUniqueName="[CPIAssignment].[Pan, tobacco and intoxicants].[All]" allUniqueName="[CPIAssignment].[Pan, tobacco and intoxicants].[All]" dimensionUniqueName="[CPIAssignment]" displayFolder="" count="0" memberValueDatatype="5" unbalanced="0"/>
    <cacheHierarchy uniqueName="[CPIAssignment].[Clothing]" caption="Clothing" attribute="1" defaultMemberUniqueName="[CPIAssignment].[Clothing].[All]" allUniqueName="[CPIAssignment].[Clothing].[All]" dimensionUniqueName="[CPIAssignment]" displayFolder="" count="0" memberValueDatatype="5" unbalanced="0"/>
    <cacheHierarchy uniqueName="[CPIAssignment].[Footwear]" caption="Footwear" attribute="1" defaultMemberUniqueName="[CPIAssignment].[Footwear].[All]" allUniqueName="[CPIAssignment].[Footwear].[All]" dimensionUniqueName="[CPIAssignment]" displayFolder="" count="0" memberValueDatatype="5" unbalanced="0"/>
    <cacheHierarchy uniqueName="[CPIAssignment].[Clothing and footwear]" caption="Clothing and footwear" attribute="1" defaultMemberUniqueName="[CPIAssignment].[Clothing and footwear].[All]" allUniqueName="[CPIAssignment].[Clothing and footwear].[All]" dimensionUniqueName="[CPIAssignment]" displayFolder="" count="0" memberValueDatatype="5" unbalanced="0"/>
    <cacheHierarchy uniqueName="[CPIAssignment].[Housing]" caption="Housing" attribute="1" defaultMemberUniqueName="[CPIAssignment].[Housing].[All]" allUniqueName="[CPIAssignment].[Housing].[All]" dimensionUniqueName="[CPIAssignment]" displayFolder="" count="0" memberValueDatatype="5" unbalanced="0"/>
    <cacheHierarchy uniqueName="[CPIAssignment].[Fuel and light]" caption="Fuel and light" attribute="1" defaultMemberUniqueName="[CPIAssignment].[Fuel and light].[All]" allUniqueName="[CPIAssignment].[Fuel and light].[All]" dimensionUniqueName="[CPIAssignment]" displayFolder="" count="0" memberValueDatatype="5" unbalanced="0"/>
    <cacheHierarchy uniqueName="[CPIAssignment].[Household goods and services]" caption="Household goods and services" attribute="1" defaultMemberUniqueName="[CPIAssignment].[Household goods and services].[All]" allUniqueName="[CPIAssignment].[Household goods and services].[All]" dimensionUniqueName="[CPIAssignment]" displayFolder="" count="0" memberValueDatatype="5" unbalanced="0"/>
    <cacheHierarchy uniqueName="[CPIAssignment].[Health]" caption="Health" attribute="1" defaultMemberUniqueName="[CPIAssignment].[Health].[All]" allUniqueName="[CPIAssignment].[Health].[All]" dimensionUniqueName="[CPIAssignment]" displayFolder="" count="0" memberValueDatatype="5" unbalanced="0"/>
    <cacheHierarchy uniqueName="[CPIAssignment].[Transport and communication]" caption="Transport and communication" attribute="1" defaultMemberUniqueName="[CPIAssignment].[Transport and communication].[All]" allUniqueName="[CPIAssignment].[Transport and communication].[All]" dimensionUniqueName="[CPIAssignment]" displayFolder="" count="0" memberValueDatatype="5" unbalanced="0"/>
    <cacheHierarchy uniqueName="[CPIAssignment].[Recreation and amusement]" caption="Recreation and amusement" attribute="1" defaultMemberUniqueName="[CPIAssignment].[Recreation and amusement].[All]" allUniqueName="[CPIAssignment].[Recreation and amusement].[All]" dimensionUniqueName="[CPIAssignment]" displayFolder="" count="0" memberValueDatatype="5" unbalanced="0"/>
    <cacheHierarchy uniqueName="[CPIAssignment].[Education]" caption="Education" attribute="1" defaultMemberUniqueName="[CPIAssignment].[Education].[All]" allUniqueName="[CPIAssignment].[Education].[All]" dimensionUniqueName="[CPIAssignment]" displayFolder="" count="0" memberValueDatatype="5" unbalanced="0"/>
    <cacheHierarchy uniqueName="[CPIAssignment].[Personal care and effects]" caption="Personal care and effects" attribute="1" defaultMemberUniqueName="[CPIAssignment].[Personal care and effects].[All]" allUniqueName="[CPIAssignment].[Personal care and effects].[All]" dimensionUniqueName="[CPIAssignment]" displayFolder="" count="0" memberValueDatatype="5" unbalanced="0"/>
    <cacheHierarchy uniqueName="[CPIAssignment].[Miscellaneous]" caption="Miscellaneous" attribute="1" defaultMemberUniqueName="[CPIAssignment].[Miscellaneous].[All]" allUniqueName="[CPIAssignment].[Miscellaneous].[All]" dimensionUniqueName="[CPIAssignment]" displayFolder="" count="0" memberValueDatatype="5" unbalanced="0"/>
    <cacheHierarchy uniqueName="[CPIAssignment].[General index]" caption="General index" attribute="1" defaultMemberUniqueName="[CPIAssignment].[General index].[All]" allUniqueName="[CPIAssignment].[General index].[All]" dimensionUniqueName="[CPIAssignment]" displayFolder="" count="0" memberValueDatatype="5" unbalanced="0"/>
    <cacheHierarchy uniqueName="[CPIAssignment].[FoodBucket]" caption="FoodBucket" attribute="1" defaultMemberUniqueName="[CPIAssignment].[FoodBucket].[All]" allUniqueName="[CPIAssignment].[FoodBucket].[All]" dimensionUniqueName="[CPIAssignment]" displayFolder="" count="0" memberValueDatatype="5" unbalanced="0"/>
    <cacheHierarchy uniqueName="[CPIAssignment].[Housingbucket]" caption="Housingbucket" attribute="1" defaultMemberUniqueName="[CPIAssignment].[Housingbucket].[All]" allUniqueName="[CPIAssignment].[Housingbucket].[All]" dimensionUniqueName="[CPIAssignment]" displayFolder="" count="0" memberValueDatatype="5" unbalanced="0"/>
    <cacheHierarchy uniqueName="[CPIAssignment].[MiscellaneousBucket]" caption="MiscellaneousBucket" attribute="1" defaultMemberUniqueName="[CPIAssignment].[MiscellaneousBucket].[All]" allUniqueName="[CPIAssignment].[MiscellaneousBucket].[All]" dimensionUniqueName="[CPIAssignment]" displayFolder="" count="0" memberValueDatatype="5" unbalanced="0"/>
    <cacheHierarchy uniqueName="[CPIAssignment].[Oils and fatsBuckets]" caption="Oils and fatsBuckets" attribute="1" defaultMemberUniqueName="[CPIAssignment].[Oils and fatsBuckets].[All]" allUniqueName="[CPIAssignment].[Oils and fatsBuckets].[All]" dimensionUniqueName="[CPIAssignment]" displayFolder="" count="0" memberValueDatatype="5" unbalanced="0"/>
    <cacheHierarchy uniqueName="[CPIAssignment].[Pantobaccobuckets]" caption="Pantobaccobuckets" attribute="1" defaultMemberUniqueName="[CPIAssignment].[Pantobaccobuckets].[All]" allUniqueName="[CPIAssignment].[Pantobaccobuckets].[All]" dimensionUniqueName="[CPIAssignment]" displayFolder="" count="0" memberValueDatatype="5" unbalanced="0"/>
    <cacheHierarchy uniqueName="[CPIAssignment].[Clothing and footwearbucket]" caption="Clothing and footwearbucket" attribute="1" defaultMemberUniqueName="[CPIAssignment].[Clothing and footwearbucket].[All]" allUniqueName="[CPIAssignment].[Clothing and footwearbucket].[All]" dimensionUniqueName="[CPIAssignment]" displayFolder="" count="0" memberValueDatatype="5" unbalanced="0"/>
    <cacheHierarchy uniqueName="[CPIAssignment].[CRUID BUCKET]" caption="CRUID BUCKET" attribute="1" defaultMemberUniqueName="[CPIAssignment].[CRUID BUCKET].[All]" allUniqueName="[CPIAssignment].[CRUID BUCKET].[All]" dimensionUniqueName="[CPIAssignment]" displayFolder="" count="0" memberValueDatatype="20" unbalanced="0"/>
    <cacheHierarchy uniqueName="[CPIAssignment].[COVID_Period]" caption="COVID_Period" attribute="1" defaultMemberUniqueName="[CPIAssignment].[COVID_Period].[All]" allUniqueName="[CPIAssignment].[COVID_Period].[All]" dimensionUniqueName="[CPIAssignment]" displayFolder="" count="0" memberValueDatatype="130" unbalanced="0"/>
    <cacheHierarchy uniqueName="[CPIAssignment].[Date (Year)]" caption="Date (Year)" attribute="1" defaultMemberUniqueName="[CPIAssignment].[Date (Year)].[All]" allUniqueName="[CPIAssignment].[Date (Year)].[All]" dimensionUniqueName="[CPIAssignment]" displayFolder="" count="0" memberValueDatatype="130" unbalanced="0"/>
    <cacheHierarchy uniqueName="[CPIAssignment].[Date (Month)]" caption="Date (Month)" attribute="1" defaultMemberUniqueName="[CPIAssignment].[Date (Month)].[All]" allUniqueName="[CPIAssignment].[Date (Month)].[All]" dimensionUniqueName="[CPIAssignment]" displayFolder="" count="0" memberValueDatatype="130" unbalanced="0"/>
    <cacheHierarchy uniqueName="[Range].[Food Buckets]" caption="Food Buckets" attribute="1" defaultMemberUniqueName="[Range].[Food Buckets].[All]" allUniqueName="[Range].[Food Buckets].[All]" dimensionUniqueName="[Range]" displayFolder="" count="0" memberValueDatatype="130" unbalanced="0"/>
    <cacheHierarchy uniqueName="[Range].[value of Corelations]" caption="value of Corelations" attribute="1" defaultMemberUniqueName="[Range].[value of Corelations].[All]" allUniqueName="[Range].[value of Corelations].[All]" dimensionUniqueName="[Range]" displayFolder="" count="0" memberValueDatatype="5" unbalanced="0"/>
    <cacheHierarchy uniqueName="[Range1].[Bucket Name]" caption="Bucket Name" attribute="1" defaultMemberUniqueName="[Range1].[Bucket Name].[All]" allUniqueName="[Range1].[Bucket Name].[All]" dimensionUniqueName="[Range1]" displayFolder="" count="2" memberValueDatatype="130" unbalanced="0">
      <fieldsUsage count="2">
        <fieldUsage x="-1"/>
        <fieldUsage x="0"/>
      </fieldsUsage>
    </cacheHierarchy>
    <cacheHierarchy uniqueName="[Range1].[Sum of Buckets]" caption="Sum of Buckets" attribute="1" defaultMemberUniqueName="[Range1].[Sum of Buckets].[All]" allUniqueName="[Range1].[Sum of Buckets].[All]" dimensionUniqueName="[Range1]" displayFolder="" count="0" memberValueDatatype="5" unbalanced="0"/>
    <cacheHierarchy uniqueName="[Range1].[%of Each bucket]" caption="%of Each bucket" attribute="1" defaultMemberUniqueName="[Range1].[%of Each bucket].[All]" allUniqueName="[Range1].[%of Each bucket].[All]" dimensionUniqueName="[Range1]" displayFolder="" count="0" memberValueDatatype="5" unbalanced="0"/>
    <cacheHierarchy uniqueName="[CPIAssignment].[Date (Month Index)]" caption="Date (Month Index)" attribute="1" defaultMemberUniqueName="[CPIAssignment].[Date (Month Index)].[All]" allUniqueName="[CPIAssignment].[Date (Month Index)].[All]" dimensionUniqueName="[CPIAssignment]" displayFolder="" count="0" memberValueDatatype="20" unbalanced="0" hidden="1"/>
    <cacheHierarchy uniqueName="[Measures].[__XL_Count CPIAssignment]" caption="__XL_Count CPIAssignment" measure="1" displayFolder="" measureGroup="CPIAssignment" count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General index]" caption="Sum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ereals and products]" caption="Sum of Cereal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at and fish]" caption="Sum of Meat and fis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gg]" caption="Sum of Eg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ilk and products]" caption="Sum of Milk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ils and fats]" caption="Sum of Oils and fa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ruits]" caption="Sum of Frui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Vegetables]" caption="Sum of Vegetabl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ulses and products]" caption="Sum of Pulses and produ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gar and Confectionery]" caption="Sum of Sugar and Confectionery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pices]" caption="Sum of Sp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on-alcoholic beverages]" caption="Sum of Non-alcoholic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Food and beverages]" caption="Sum of Food and beverag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epared meals, snacks, sweets etc.]" caption="Sum of Prepared meals, snacks, sweets etc.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FoodBucket]" caption="Sum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lothing and footwearbucket]" caption="Sum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Housingbucket]" caption="Sum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Bucket]" caption="Sum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Oils and fatsBuckets]" caption="Sum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antobaccobuckets]" caption="Sum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FoodBucket]" caption="Average of Food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Housingbucket]" caption="Average of Housing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MiscellaneousBucket]" caption="Average of Miscellaneous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Oils and fatsBuckets]" caption="Average of Oils and fats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Pantobaccobuckets]" caption="Average of Pantobaccobucke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Clothing and footwearbucket]" caption="Average of Clothing and footwear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value of Corelations]" caption="Sum of value of Corelations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General index]" caption="Average of General index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an, tobacco and intoxicants]" caption="Sum of Pan, tobacco and intoxican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lothing]" caption="Sum of Cloth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ootwear]" caption="Sum of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lothing and footwear]" caption="Sum of Clothing and footwear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ousing]" caption="Sum of Housing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Fuel and light]" caption="Sum of Fuel and ligh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Household goods and services]" caption="Sum of Household goods and service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ealth]" caption="Sum of Health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Transport and communication]" caption="Sum of Transport and communi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creation and amusement]" caption="Sum of Recreation and amusemen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ducation]" caption="Sum of Education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sonal care and effects]" caption="Sum of Personal care and effect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RUID BUCKET]" caption="Sum of CRUID BUCKET" measure="1" displayFolder="" measureGroup="CPIAssignment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%of Each bucket]" caption="Sum of %of Each bucket" measure="1" displayFolder="" measureGroup="Rang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4">
    <dimension name="CPIAssignment" uniqueName="[CPIAssignment]" caption="CPIAssignment"/>
    <dimension measure="1" name="Measures" uniqueName="[Measures]" caption="Measures"/>
    <dimension name="Range" uniqueName="[Range]" caption="Range"/>
    <dimension name="Range1" uniqueName="[Range1]" caption="Range1"/>
  </dimensions>
  <measureGroups count="3">
    <measureGroup name="CPIAssignment" caption="CPIAssignment"/>
    <measureGroup name="Range" caption="Range"/>
    <measureGroup name="Range1" caption="Range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8">
  <location ref="D22:J25" firstHeaderRow="0" firstDataRow="1" firstDataCol="1"/>
  <pivotFields count="7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FoodBucket" fld="1" baseField="0" baseItem="0"/>
    <dataField name="Sum of Housingbucket" fld="2" baseField="0" baseItem="0"/>
    <dataField name="Sum of MiscellaneousBucket" fld="3" baseField="0" baseItem="0"/>
    <dataField name="Sum of Oils and fatsBuckets" fld="4" baseField="0" baseItem="0"/>
    <dataField name="Sum of Pantobaccobuckets" fld="5" baseField="0" baseItem="0"/>
    <dataField name="Sum of Clothing and footwearbucket" fld="6" baseField="0" baseItem="0"/>
  </dataFields>
  <formats count="5">
    <format dxfId="99">
      <pivotArea grandRow="1" outline="0" collapsedLevelsAreSubtotals="1" fieldPosition="0"/>
    </format>
    <format dxfId="98">
      <pivotArea grandRow="1" outline="0" collapsedLevelsAreSubtotals="1" fieldPosition="0"/>
    </format>
    <format dxfId="97">
      <pivotArea grandRow="1" outline="0" collapsedLevelsAreSubtotals="1" fieldPosition="0"/>
    </format>
    <format dxfId="96">
      <pivotArea grandRow="1" outline="0" collapsedLevelsAreSubtotals="1" fieldPosition="0"/>
    </format>
    <format dxfId="95">
      <pivotArea grandRow="1" outline="0" collapsedLevelsAreSubtotals="1" fieldPosition="0"/>
    </format>
  </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General index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PIAssignment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rowHeaderCaption="Year">
  <location ref="A8:B20" firstHeaderRow="1" firstDataRow="1" firstDataCol="1"/>
  <pivotFields count="2">
    <pivotField axis="axisRow" allDrilled="1" showAll="0" dataSourceSort="1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gYoY" fld="1" subtotal="average" baseField="0" baseItem="0" numFmtId="2"/>
  </dataFields>
  <formats count="4">
    <format dxfId="103">
      <pivotArea outline="0" collapsedLevelsAreSubtotals="1" fieldPosition="0"/>
    </format>
    <format dxfId="102">
      <pivotArea outline="0" collapsedLevelsAreSubtotals="1" fieldPosition="0"/>
    </format>
    <format dxfId="101">
      <pivotArea outline="0" collapsedLevelsAreSubtotals="1" fieldPosition="0"/>
    </format>
    <format dxfId="100">
      <pivotArea outline="0" collapsedLevelsAreSubtotals="1" fieldPosition="0"/>
    </format>
  </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Yo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PICASESTUDY.xlsx!CPIAssignment">
        <x15:activeTabTopLevelEntity name="[CPIAssignment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4" firstHeaderRow="0" firstDataRow="1" firstDataCol="0"/>
  <pivotFields count="7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FoodBucket" fld="0" subtotal="average" baseField="0" baseItem="1" numFmtId="2"/>
    <dataField name="Average of General index" fld="1" subtotal="average" baseField="0" baseItem="1" numFmtId="2"/>
    <dataField name="Average of Housingbucket" fld="2" subtotal="average" baseField="0" baseItem="1" numFmtId="2"/>
    <dataField name="Average of MiscellaneousBucket" fld="3" subtotal="average" baseField="0" baseItem="1" numFmtId="2"/>
    <dataField name="Average of Oils and fatsBuckets" fld="4" subtotal="average" baseField="0" baseItem="1" numFmtId="2"/>
    <dataField name="Average of Clothing and footwearbucket" fld="5" subtotal="average" baseField="0" baseItem="1" numFmtId="2"/>
    <dataField name="Average of Pantobaccobuckets" fld="6" subtotal="average" baseField="0" baseItem="1" numFmtId="2"/>
  </dataFields>
  <formats count="34">
    <format dxfId="1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1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1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1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1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1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1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1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1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0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07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0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0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FoodBucket"/>
    <pivotHierarchy dragToData="1" caption="Average of Housingbucket"/>
    <pivotHierarchy dragToData="1" caption="Average of MiscellaneousBucket"/>
    <pivotHierarchy dragToData="1" caption="Average of Oils and fatsBuckets"/>
    <pivotHierarchy dragToData="1" caption="Average of Pantobaccobuckets"/>
    <pivotHierarchy dragToData="1" caption="Average of Clothing and footwearbucket"/>
    <pivotHierarchy dragToData="1"/>
    <pivotHierarchy dragToData="1" caption="Average of General index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PICASESTUDY.xlsx!CPIAssignment">
        <x15:activeTabTopLevelEntity name="[CPIAssignment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 rowHeaderCaption="Bucket Names">
  <location ref="G14:H20" firstHeaderRow="1" firstDataRow="1" firstDataCol="1"/>
  <pivotFields count="2">
    <pivotField axis="axisRow"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2"/>
    </i>
    <i>
      <x v="4"/>
    </i>
    <i>
      <x v="5"/>
    </i>
    <i>
      <x/>
    </i>
    <i>
      <x v="3"/>
    </i>
    <i>
      <x v="1"/>
    </i>
  </rowItems>
  <colItems count="1">
    <i/>
  </colItems>
  <dataFields count="1">
    <dataField name="% contribution of Each bucket" fld="1" baseField="0" baseItem="2"/>
  </dataFields>
  <formats count="6">
    <format dxfId="49">
      <pivotArea collapsedLevelsAreSubtotals="1" fieldPosition="0">
        <references count="1">
          <reference field="0" count="0"/>
        </references>
      </pivotArea>
    </format>
    <format dxfId="48">
      <pivotArea collapsedLevelsAreSubtotals="1" fieldPosition="0">
        <references count="1">
          <reference field="0" count="0"/>
        </references>
      </pivotArea>
    </format>
    <format dxfId="47">
      <pivotArea collapsedLevelsAreSubtotals="1" fieldPosition="0">
        <references count="1">
          <reference field="0" count="0"/>
        </references>
      </pivotArea>
    </format>
    <format dxfId="46">
      <pivotArea collapsedLevelsAreSubtotals="1" fieldPosition="0">
        <references count="1">
          <reference field="0" count="0"/>
        </references>
      </pivotArea>
    </format>
    <format dxfId="45">
      <pivotArea collapsedLevelsAreSubtotals="1" fieldPosition="0">
        <references count="1">
          <reference field="0" count="0"/>
        </references>
      </pivotArea>
    </format>
    <format dxfId="44">
      <pivotArea collapsedLevelsAreSubtotals="1" fieldPosition="0">
        <references count="1">
          <reference field="0" count="0"/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% contribution of Each bucket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1Bucket Details!$A$4:$C$10">
        <x15:activeTabTopLevelEntity name="[Range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6" minRefreshableVersion="3" useAutoFormatting="1" subtotalHiddenItems="1" rowGrandTotals="0" colGrandTotals="0" itemPrintTitles="1" createdVersion="6" indent="0" outline="1" outlineData="1" multipleFieldFilters="0" chartFormat="19" rowHeaderCaption="Year">
  <location ref="A7:B14" firstHeaderRow="1" firstDataRow="1" firstDataCol="1"/>
  <pivotFields count="2">
    <pivotField axis="axisRow" allDrilled="1" showAll="0" dataSourceSort="1" defaultAttributeDrillState="1">
      <items count="8">
        <item s="1" x="0"/>
        <item s="1" x="1"/>
        <item s="1" x="2"/>
        <item s="1" x="3"/>
        <item s="1" x="4"/>
        <item s="1" x="5"/>
        <item s="1" x="6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YoY inflation %" fld="1" showDataAs="percentDiff" baseField="0" baseItem="1048828" numFmtId="10"/>
  </dataFields>
  <chartFormats count="9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95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YoY inflation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PICASESTUDY.xlsx!CPIAssignment">
        <x15:activeTabTopLevelEntity name="[CPIAssignment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subtotalHiddenItems="1" rowGrandTotals="0" colGrandTotals="0" itemPrintTitles="1" createdVersion="6" indent="0" outline="1" outlineData="1" multipleFieldFilters="0" chartFormat="25" rowHeaderCaption="Month">
  <location ref="A6:D18" firstHeaderRow="0" firstDataRow="1" firstDataCol="1"/>
  <pivotFields count="4">
    <pivotField dataField="1" showAll="0"/>
    <pivotField dataField="1" showAll="0"/>
    <pivotField dataField="1" showAll="0"/>
    <pivotField axis="axisRow" allDrilled="1" showAll="0" dataSourceSort="1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Mom% Fruits" fld="0" showDataAs="percentDiff" baseField="3" baseItem="1048828" numFmtId="10"/>
    <dataField name="Mom%Vegetables" fld="1" showDataAs="percentDiff" baseField="3" baseItem="1048828" numFmtId="10"/>
    <dataField name="Mom%Food and beverages" fld="2" showDataAs="percentDiff" baseField="3" baseItem="1048828" numFmtId="10"/>
  </dataFields>
  <chartFormats count="51">
    <chartFormat chart="16" format="18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8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8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8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8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8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90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9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9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9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94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6" format="195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16" format="196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16" format="197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16" format="198">
      <pivotArea type="data" outline="0" fieldPosition="0">
        <references count="2">
          <reference field="4294967294" count="1" selected="0">
            <x v="1"/>
          </reference>
          <reference field="3" count="1" selected="0">
            <x v="7"/>
          </reference>
        </references>
      </pivotArea>
    </chartFormat>
    <chartFormat chart="16" format="199">
      <pivotArea type="data" outline="0" fieldPosition="0">
        <references count="2">
          <reference field="4294967294" count="1" selected="0">
            <x v="1"/>
          </reference>
          <reference field="3" count="1" selected="0">
            <x v="8"/>
          </reference>
        </references>
      </pivotArea>
    </chartFormat>
    <chartFormat chart="16" format="20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201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16" format="202">
      <pivotArea type="data" outline="0" fieldPosition="0">
        <references count="2">
          <reference field="4294967294" count="1" selected="0">
            <x v="2"/>
          </reference>
          <reference field="3" count="1" selected="0">
            <x v="4"/>
          </reference>
        </references>
      </pivotArea>
    </chartFormat>
    <chartFormat chart="16" format="203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16" format="204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16" format="205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16" format="206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2"/>
          </reference>
          <reference field="3" count="1" selected="0">
            <x v="4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4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4" format="52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1"/>
          </reference>
          <reference field="3" count="1" selected="0">
            <x v="7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1"/>
          </reference>
          <reference field="3" count="1" selected="0">
            <x v="8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4" format="57">
      <pivotArea type="data" outline="0" fieldPosition="0">
        <references count="2">
          <reference field="4294967294" count="1" selected="0">
            <x v="2"/>
          </reference>
          <reference field="3" count="1" selected="0">
            <x v="10"/>
          </reference>
        </references>
      </pivotArea>
    </chartFormat>
    <chartFormat chart="4" format="58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4" format="59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</chartFormats>
  <pivotHierarchies count="95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YoY General index"/>
    <pivotHierarchy dragToData="1" caption="MOM%cereal and products"/>
    <pivotHierarchy dragToData="1" caption="MOM%Meat and fish"/>
    <pivotHierarchy dragToData="1" caption="MoM Egg"/>
    <pivotHierarchy dragToData="1" caption="Mom%Milk and products"/>
    <pivotHierarchy dragToData="1" caption="YoYOils and fats"/>
    <pivotHierarchy dragToData="1" caption="Mom% Fruits"/>
    <pivotHierarchy dragToData="1" caption="Mom%Vegetables"/>
    <pivotHierarchy dragToData="1" caption="Mom% Pulses and products"/>
    <pivotHierarchy dragToData="1" caption="Mom% Sugar and Confectionery"/>
    <pivotHierarchy dragToData="1" caption="Mom%Spices"/>
    <pivotHierarchy dragToData="1" caption="Mom%Non-alcoholic beverages"/>
    <pivotHierarchy dragToData="1" caption="Mom%Food and beverages"/>
    <pivotHierarchy dragToData="1" caption="Mom% Prepared meals, snacks, sweets etc.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PICASESTUDY.xlsx!CPIAssignment">
        <x15:activeTabTopLevelEntity name="[CPIAssignment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22" rowHeaderCaption="Date">
  <location ref="A3:B15" firstHeaderRow="1" firstDataRow="1" firstDataCol="1"/>
  <pivotFields count="2">
    <pivotField axis="axisRow" allDrilled="1" showAll="0" dataSourceSort="1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MOM - FoodBucket" fld="1" showDataAs="percentDiff" baseField="0" baseItem="1048828" numFmtId="10"/>
  </dataFields>
  <formats count="3"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labelOnly="1" outline="0" axis="axisValues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M - FoodBucke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PICASESTUDY.xlsx!CPIAssignment">
        <x15:activeTabTopLevelEntity name="[CPIAssignment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8" cacheId="6" dataOnRows="1" applyNumberFormats="0" applyBorderFormats="0" applyFontFormats="0" applyPatternFormats="0" applyAlignmentFormats="0" applyWidthHeightFormats="1" dataCaption="Buckets" updatedVersion="6" minRefreshableVersion="3" useAutoFormatting="1" subtotalHiddenItems="1" rowGrandTotals="0" colGrandTotals="0" itemPrintTitles="1" createdVersion="6" indent="0" outline="1" outlineData="1" multipleFieldFilters="0" chartFormat="18" colHeaderCaption="Year">
  <location ref="A7:C14" firstHeaderRow="1" firstDataRow="2" firstDataCol="1"/>
  <pivotFields count="7">
    <pivotField axis="axisCol" allDrilled="1" showAll="0" dataSourceSort="1" defaultSubtotal="0" defaultAttributeDrillState="1">
      <items count="2">
        <item x="0"/>
        <item x="1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0"/>
  </colFields>
  <colItems count="2">
    <i>
      <x/>
    </i>
    <i>
      <x v="1"/>
    </i>
  </colItems>
  <dataFields count="6">
    <dataField name="Average of FoodBucket" fld="1" subtotal="average" baseField="0" baseItem="0"/>
    <dataField name="Average of Housingbucket" fld="2" subtotal="average" baseField="0" baseItem="0"/>
    <dataField name="Average of MiscellaneousBucket" fld="3" subtotal="average" baseField="0" baseItem="0"/>
    <dataField name="Average of Oils and fatsBuckets" fld="4" subtotal="average" baseField="0" baseItem="0"/>
    <dataField name="Average of Pantobaccobuckets" fld="5" subtotal="average" baseField="0" baseItem="0"/>
    <dataField name="Average of Clothing and footwearbucket" fld="6" subtotal="average" baseField="0" baseItem="0"/>
  </dataFields>
  <formats count="4">
    <format dxfId="40">
      <pivotArea outline="0" collapsedLevelsAreSubtotals="1" fieldPosition="0"/>
    </format>
    <format dxfId="39">
      <pivotArea outline="0" collapsedLevelsAreSubtotals="1" fieldPosition="0"/>
    </format>
    <format dxfId="38">
      <pivotArea outline="0" collapsedLevelsAreSubtotals="1" fieldPosition="0"/>
    </format>
    <format dxfId="37">
      <pivotArea outline="0" collapsedLevelsAreSubtotals="1" fieldPosition="0"/>
    </format>
  </formats>
  <chartFormats count="4"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FoodBucket"/>
    <pivotHierarchy dragToData="1" caption=" Clothing and footwearbucket"/>
    <pivotHierarchy dragToData="1" caption="Housingbucket"/>
    <pivotHierarchy dragToData="1" caption="MiscellaneousBucket"/>
    <pivotHierarchy dragToData="1" caption="Oils and fatsBuckets"/>
    <pivotHierarchy dragToData="1" caption="Pantobaccobuckets"/>
    <pivotHierarchy dragToData="1" caption="Average of FoodBucket"/>
    <pivotHierarchy dragToData="1" caption="Average of Housingbucket"/>
    <pivotHierarchy dragToData="1" caption="Average of MiscellaneousBucket"/>
    <pivotHierarchy dragToData="1" caption="Average of Oils and fatsBuckets"/>
    <pivotHierarchy dragToData="1" caption="Average of Pantobaccobuckets"/>
    <pivotHierarchy dragToData="1" caption="Average of Clothing and footwearbucke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1">
    <colHierarchyUsage hierarchyUsage="3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PICASESTUDY.xlsx!CPIAssignment">
        <x15:activeTabTopLevelEntity name="[CPIAssignment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10" cacheId="7" applyNumberFormats="0" applyBorderFormats="0" applyFontFormats="0" applyPatternFormats="0" applyAlignmentFormats="0" applyWidthHeightFormats="1" dataCaption="Values" updatedVersion="6" minRefreshableVersion="3" useAutoFormatting="1" subtotalHiddenItems="1" rowGrandTotals="0" colGrandTotals="0" itemPrintTitles="1" createdVersion="6" indent="0" outline="1" outlineData="1" multipleFieldFilters="0" chartFormat="17" rowHeaderCaption="Bucket Comparision ">
  <location ref="B45:C50" firstHeaderRow="1" firstDataRow="1" firstDataCol="1"/>
  <pivotFields count="2">
    <pivotField axis="axisRow"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1"/>
    </i>
    <i>
      <x v="2"/>
    </i>
    <i>
      <x v="3"/>
    </i>
    <i>
      <x v="4"/>
    </i>
    <i>
      <x/>
    </i>
  </rowItems>
  <colItems count="1">
    <i/>
  </colItems>
  <dataFields count="1">
    <dataField name="Sum of value of Corelations" fld="1" baseField="0" baseItem="0"/>
  </dataFields>
  <formats count="6">
    <format dxfId="36">
      <pivotArea collapsedLevelsAreSubtotals="1" fieldPosition="0">
        <references count="1">
          <reference field="0" count="0"/>
        </references>
      </pivotArea>
    </format>
    <format dxfId="35">
      <pivotArea collapsedLevelsAreSubtotals="1" fieldPosition="0">
        <references count="1">
          <reference field="0" count="0"/>
        </references>
      </pivotArea>
    </format>
    <format dxfId="34">
      <pivotArea collapsedLevelsAreSubtotals="1" fieldPosition="0">
        <references count="1">
          <reference field="0" count="0"/>
        </references>
      </pivotArea>
    </format>
    <format dxfId="33">
      <pivotArea collapsedLevelsAreSubtotals="1" fieldPosition="0">
        <references count="1">
          <reference field="0" count="0"/>
        </references>
      </pivotArea>
    </format>
    <format dxfId="32">
      <pivotArea collapsedLevelsAreSubtotals="1" fieldPosition="0">
        <references count="1">
          <reference field="0" count="0"/>
        </references>
      </pivotArea>
    </format>
    <format dxfId="31">
      <pivotArea collapsedLevelsAreSubtotals="1" fieldPosition="0">
        <references count="1">
          <reference field="0" count="0"/>
        </references>
      </pivotArea>
    </format>
  </formats>
  <chartFormats count="12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relations between bucke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5.oiland Gas!$B$33:$C$38">
        <x15:activeTabTopLevelEntity name="[Range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9" cacheId="8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Date">
  <location ref="A7:H36" firstHeaderRow="0" firstDataRow="1" firstDataCol="1"/>
  <pivotFields count="8">
    <pivotField axis="axisRow" allDrilled="1" showAll="0" dataSourceSort="1" defaultAttributeDrillState="1">
      <items count="3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 MOMCRUID BUCKET" fld="7" showDataAs="percentDiff" baseField="0" baseItem="1048828" numFmtId="10"/>
    <dataField name="Sum of FoodBucket" fld="2" showDataAs="percentDiff" baseField="0" baseItem="1048828" numFmtId="10"/>
    <dataField name="Sum of Housingbucket" fld="3" showDataAs="percentDiff" baseField="0" baseItem="1048828" numFmtId="10"/>
    <dataField name="Sum of Pantobaccobuckets" fld="4" showDataAs="percentDiff" baseField="0" baseItem="1048828" numFmtId="10"/>
    <dataField name="Sum of Clothing and footwearbucket" fld="5" showDataAs="percentDiff" baseField="0" baseItem="1048828" numFmtId="10"/>
    <dataField name="Mom Oils and fatsBuckets" fld="1" showDataAs="percentDiff" baseField="0" baseItem="1048828" numFmtId="10"/>
    <dataField name="Sum of MiscellaneousBucket" fld="6" showDataAs="percentDiff" baseField="0" baseItem="0" numFmtId="10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m Oils and fatsBucke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MOMCRUID BUCKE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PICASESTUDY.xlsx!CPIAssignment">
        <x15:activeTabTopLevelEntity name="[CPIAssignment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6" unboundColumnsRight="5">
    <queryTableFields count="45">
      <queryTableField id="1" name="Sector" tableColumnId="392"/>
      <queryTableField id="2" name="Year" tableColumnId="393"/>
      <queryTableField id="3" name="Month" tableColumnId="394"/>
      <queryTableField id="4" name="Month Number" tableColumnId="395"/>
      <queryTableField id="5" name="Date" tableColumnId="396"/>
      <queryTableField id="6" name="Cereals and products" tableColumnId="397"/>
      <queryTableField id="7" name="Meat and fish" tableColumnId="398"/>
      <queryTableField id="8" name="Egg" tableColumnId="399"/>
      <queryTableField id="9" name="Milk and products" tableColumnId="400"/>
      <queryTableField id="10" name="Oils and fats" tableColumnId="401"/>
      <queryTableField id="11" name="Fruits" tableColumnId="402"/>
      <queryTableField id="12" name="Vegetables" tableColumnId="403"/>
      <queryTableField id="13" name="Pulses and products" tableColumnId="404"/>
      <queryTableField id="14" name="Sugar and Confectionery" tableColumnId="405"/>
      <queryTableField id="15" name="Spices" tableColumnId="406"/>
      <queryTableField id="16" name="Non-alcoholic beverages" tableColumnId="407"/>
      <queryTableField id="17" name="Prepared meals, snacks, sweets etc." tableColumnId="408"/>
      <queryTableField id="18" name="Food and beverages" tableColumnId="409"/>
      <queryTableField id="19" name="Pan, tobacco and intoxicants" tableColumnId="410"/>
      <queryTableField id="20" name="Clothing" tableColumnId="411"/>
      <queryTableField id="21" name="Footwear" tableColumnId="412"/>
      <queryTableField id="22" name="Clothing and footwear" tableColumnId="413"/>
      <queryTableField id="23" name="Housing" tableColumnId="414"/>
      <queryTableField id="24" name="Fuel and light" tableColumnId="415"/>
      <queryTableField id="25" name="Household goods and services" tableColumnId="416"/>
      <queryTableField id="26" name="Health" tableColumnId="417"/>
      <queryTableField id="27" name="Transport and communication" tableColumnId="418"/>
      <queryTableField id="28" name="Recreation and amusement" tableColumnId="419"/>
      <queryTableField id="29" name="Education" tableColumnId="420"/>
      <queryTableField id="30" name="Personal care and effects" tableColumnId="421"/>
      <queryTableField id="31" name="Miscellaneous" tableColumnId="422"/>
      <queryTableField id="32" name="General index" tableColumnId="423"/>
      <queryTableField id="33" name="FoodBucket" tableColumnId="424"/>
      <queryTableField id="34" name="Housingbucket" tableColumnId="425"/>
      <queryTableField id="35" name="MiscellaneousBucket" tableColumnId="426"/>
      <queryTableField id="36" name="Oils and fatsBuckets" tableColumnId="427"/>
      <queryTableField id="37" name="Pantobaccobuckets" tableColumnId="428"/>
      <queryTableField id="38" name="Clothing and footwearbucket" tableColumnId="429"/>
      <queryTableField id="40" dataBound="0" tableColumnId="1"/>
      <queryTableField id="39" name="COVID_Period" tableColumnId="430"/>
      <queryTableField id="41" dataBound="0" tableColumnId="2"/>
      <queryTableField id="42" dataBound="0" tableColumnId="3"/>
      <queryTableField id="44" dataBound="0" tableColumnId="5"/>
      <queryTableField id="43" dataBound="0" tableColumnId="4"/>
      <queryTableField id="45" dataBound="0" tableColumnId="6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32">
    <queryTableFields count="31">
      <queryTableField id="1" name="Sector" tableColumnId="1"/>
      <queryTableField id="2" name="Year" tableColumnId="2"/>
      <queryTableField id="3" name="Yearshifted" tableColumnId="3"/>
      <queryTableField id="4" name="Month" tableColumnId="4"/>
      <queryTableField id="5" name="Cereals and products" tableColumnId="5"/>
      <queryTableField id="6" name="Meat and fish" tableColumnId="6"/>
      <queryTableField id="7" name="Egg" tableColumnId="7"/>
      <queryTableField id="8" name="Milk and products" tableColumnId="8"/>
      <queryTableField id="9" name="Oils and fats" tableColumnId="9"/>
      <queryTableField id="10" name="Fruits" tableColumnId="10"/>
      <queryTableField id="11" name="Vegetables" tableColumnId="11"/>
      <queryTableField id="12" name="Pulses and products" tableColumnId="12"/>
      <queryTableField id="13" name="Sugar and Confectionery" tableColumnId="13"/>
      <queryTableField id="14" name="Spices" tableColumnId="14"/>
      <queryTableField id="15" name="Non-alcoholic beverages" tableColumnId="15"/>
      <queryTableField id="16" name="Prepared meals, snacks, sweets etc." tableColumnId="16"/>
      <queryTableField id="17" name="Food and beverages" tableColumnId="17"/>
      <queryTableField id="18" name="Pan, tobacco and intoxicants" tableColumnId="18"/>
      <queryTableField id="19" name="Clothing" tableColumnId="19"/>
      <queryTableField id="20" name="Footwear" tableColumnId="20"/>
      <queryTableField id="21" name="Clothing and footwear" tableColumnId="21"/>
      <queryTableField id="22" name="Housing" tableColumnId="22"/>
      <queryTableField id="23" name="Fuel and light" tableColumnId="23"/>
      <queryTableField id="24" name="Household goods and services" tableColumnId="24"/>
      <queryTableField id="25" name="Health" tableColumnId="25"/>
      <queryTableField id="26" name="Transport and communication" tableColumnId="26"/>
      <queryTableField id="27" name="Recreation and amusement" tableColumnId="27"/>
      <queryTableField id="28" name="Education" tableColumnId="28"/>
      <queryTableField id="29" name="Personal care and effects" tableColumnId="29"/>
      <queryTableField id="30" name="Miscellaneous" tableColumnId="30"/>
      <queryTableField id="31" name="previousyearGeneral index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CPIAssignment" displayName="CPIAssignment" ref="A1:AS373" tableType="queryTable" totalsRowShown="0">
  <autoFilter ref="A1:AS3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5">
    <tableColumn id="392" uniqueName="392" name="Sector" queryTableFieldId="1" dataDxfId="94"/>
    <tableColumn id="393" uniqueName="393" name="Year" queryTableFieldId="2" dataDxfId="93"/>
    <tableColumn id="394" uniqueName="394" name="Month" queryTableFieldId="3" dataDxfId="92"/>
    <tableColumn id="395" uniqueName="395" name="Month Number" queryTableFieldId="4" dataDxfId="91"/>
    <tableColumn id="396" uniqueName="396" name="Date" queryTableFieldId="5" dataDxfId="90"/>
    <tableColumn id="397" uniqueName="397" name="Cereals and products" queryTableFieldId="6" dataDxfId="89"/>
    <tableColumn id="398" uniqueName="398" name="Meat and fish" queryTableFieldId="7" dataDxfId="88"/>
    <tableColumn id="399" uniqueName="399" name="Egg" queryTableFieldId="8" dataDxfId="87"/>
    <tableColumn id="400" uniqueName="400" name="Milk and products" queryTableFieldId="9" dataDxfId="86"/>
    <tableColumn id="401" uniqueName="401" name="Oils and fats" queryTableFieldId="10" dataDxfId="85"/>
    <tableColumn id="402" uniqueName="402" name="Fruits" queryTableFieldId="11" dataDxfId="84"/>
    <tableColumn id="403" uniqueName="403" name="Vegetables" queryTableFieldId="12" dataDxfId="83"/>
    <tableColumn id="404" uniqueName="404" name="Pulses and products" queryTableFieldId="13" dataDxfId="82"/>
    <tableColumn id="405" uniqueName="405" name="Sugar and Confectionery" queryTableFieldId="14" dataDxfId="81"/>
    <tableColumn id="406" uniqueName="406" name="Spices" queryTableFieldId="15" dataDxfId="80"/>
    <tableColumn id="407" uniqueName="407" name="Non-alcoholic beverages" queryTableFieldId="16" dataDxfId="79"/>
    <tableColumn id="408" uniqueName="408" name="Prepared meals, snacks, sweets etc." queryTableFieldId="17" dataDxfId="78"/>
    <tableColumn id="409" uniqueName="409" name="Food and beverages" queryTableFieldId="18" dataDxfId="77"/>
    <tableColumn id="410" uniqueName="410" name="Pan, tobacco and intoxicants" queryTableFieldId="19" dataDxfId="76"/>
    <tableColumn id="411" uniqueName="411" name="Clothing" queryTableFieldId="20" dataDxfId="75"/>
    <tableColumn id="412" uniqueName="412" name="Footwear" queryTableFieldId="21" dataDxfId="74"/>
    <tableColumn id="413" uniqueName="413" name="Clothing and footwear" queryTableFieldId="22" dataDxfId="73"/>
    <tableColumn id="414" uniqueName="414" name="Housing" queryTableFieldId="23" dataDxfId="72"/>
    <tableColumn id="415" uniqueName="415" name="Fuel and light" queryTableFieldId="24" dataDxfId="71"/>
    <tableColumn id="416" uniqueName="416" name="Household goods and services" queryTableFieldId="25" dataDxfId="70"/>
    <tableColumn id="417" uniqueName="417" name="Health" queryTableFieldId="26" dataDxfId="69"/>
    <tableColumn id="418" uniqueName="418" name="Transport and communication" queryTableFieldId="27" dataDxfId="68"/>
    <tableColumn id="419" uniqueName="419" name="Recreation and amusement" queryTableFieldId="28" dataDxfId="67"/>
    <tableColumn id="420" uniqueName="420" name="Education" queryTableFieldId="29" dataDxfId="66"/>
    <tableColumn id="421" uniqueName="421" name="Personal care and effects" queryTableFieldId="30" dataDxfId="65"/>
    <tableColumn id="422" uniqueName="422" name="Miscellaneous" queryTableFieldId="31" dataDxfId="64"/>
    <tableColumn id="423" uniqueName="423" name="General index" queryTableFieldId="32" dataDxfId="63"/>
    <tableColumn id="424" uniqueName="424" name="FoodBucket" queryTableFieldId="33" dataDxfId="62"/>
    <tableColumn id="425" uniqueName="425" name="Housingbucket" queryTableFieldId="34" dataDxfId="61"/>
    <tableColumn id="426" uniqueName="426" name="MiscellaneousBucket" queryTableFieldId="35" dataDxfId="60"/>
    <tableColumn id="427" uniqueName="427" name="Oils and fatsBuckets" queryTableFieldId="36" dataDxfId="59"/>
    <tableColumn id="428" uniqueName="428" name="Pantobaccobuckets" queryTableFieldId="37" dataDxfId="58"/>
    <tableColumn id="429" uniqueName="429" name="Clothing and footwearbucket" queryTableFieldId="38" dataDxfId="57"/>
    <tableColumn id="1" uniqueName="1" name="CRUID BUCKET" queryTableFieldId="40" dataDxfId="56">
      <calculatedColumnFormula>VLOOKUP(E2,CRUIDdata!C:D,2,FALSE)</calculatedColumnFormula>
    </tableColumn>
    <tableColumn id="430" uniqueName="430" name="COVID_Period" queryTableFieldId="39" dataDxfId="55"/>
    <tableColumn id="2" uniqueName="2" name="Flag" queryTableFieldId="41" dataDxfId="54">
      <calculatedColumnFormula>IF(AND(K2&gt;150,L2&gt;150),"no")</calculatedColumnFormula>
    </tableColumn>
    <tableColumn id="3" uniqueName="3" name="CountflagNo" queryTableFieldId="42" dataDxfId="53">
      <calculatedColumnFormula>COUNTIF(AO:AO,"no")</calculatedColumnFormula>
    </tableColumn>
    <tableColumn id="5" uniqueName="5" name="Date 1" queryTableFieldId="44" dataDxfId="52">
      <calculatedColumnFormula>DATE(B2,MONTH(1&amp;TRIM(C2)),1)</calculatedColumnFormula>
    </tableColumn>
    <tableColumn id="4" uniqueName="4" name="COVID_Period1" queryTableFieldId="43" dataDxfId="51">
      <calculatedColumnFormula>IF(E2&lt;DATE(2020,3,1),"Pre-COVID","Post-COVID")</calculatedColumnFormula>
    </tableColumn>
    <tableColumn id="6" uniqueName="6" name="monthnumber1" queryTableFieldId="45" dataDxfId="50">
      <calculatedColumnFormula>MONTH(DATEVALUE("1 "&amp; C2))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CPIDATAPREVIOUSYEAR" displayName="CPIDATAPREVIOUSYEAR" ref="A1:AE373" tableType="queryTable" totalsRowShown="0">
  <autoFilter ref="A1:AE373"/>
  <tableColumns count="31">
    <tableColumn id="1" uniqueName="1" name="Sector" queryTableFieldId="1" dataDxfId="30"/>
    <tableColumn id="2" uniqueName="2" name="Year" queryTableFieldId="2" dataDxfId="29"/>
    <tableColumn id="3" uniqueName="3" name="Yearshifted" queryTableFieldId="3" dataDxfId="28"/>
    <tableColumn id="4" uniqueName="4" name="Month" queryTableFieldId="4" dataDxfId="27"/>
    <tableColumn id="5" uniqueName="5" name="Cereals and products" queryTableFieldId="5" dataDxfId="26"/>
    <tableColumn id="6" uniqueName="6" name="Meat and fish" queryTableFieldId="6" dataDxfId="25"/>
    <tableColumn id="7" uniqueName="7" name="Egg" queryTableFieldId="7" dataDxfId="24"/>
    <tableColumn id="8" uniqueName="8" name="Milk and products" queryTableFieldId="8" dataDxfId="23"/>
    <tableColumn id="9" uniqueName="9" name="Oils and fats" queryTableFieldId="9" dataDxfId="22"/>
    <tableColumn id="10" uniqueName="10" name="Fruits" queryTableFieldId="10" dataDxfId="21"/>
    <tableColumn id="11" uniqueName="11" name="Vegetables" queryTableFieldId="11" dataDxfId="20"/>
    <tableColumn id="12" uniqueName="12" name="Pulses and products" queryTableFieldId="12" dataDxfId="19"/>
    <tableColumn id="13" uniqueName="13" name="Sugar and Confectionery" queryTableFieldId="13" dataDxfId="18"/>
    <tableColumn id="14" uniqueName="14" name="Spices" queryTableFieldId="14" dataDxfId="17"/>
    <tableColumn id="15" uniqueName="15" name="Non-alcoholic beverages" queryTableFieldId="15" dataDxfId="16"/>
    <tableColumn id="16" uniqueName="16" name="Prepared meals, snacks, sweets etc." queryTableFieldId="16" dataDxfId="15"/>
    <tableColumn id="17" uniqueName="17" name="Food and beverages" queryTableFieldId="17" dataDxfId="14"/>
    <tableColumn id="18" uniqueName="18" name="Pan, tobacco and intoxicants" queryTableFieldId="18" dataDxfId="13"/>
    <tableColumn id="19" uniqueName="19" name="Clothing" queryTableFieldId="19" dataDxfId="12"/>
    <tableColumn id="20" uniqueName="20" name="Footwear" queryTableFieldId="20" dataDxfId="11"/>
    <tableColumn id="21" uniqueName="21" name="Clothing and footwear" queryTableFieldId="21" dataDxfId="10"/>
    <tableColumn id="22" uniqueName="22" name="Housing" queryTableFieldId="22" dataDxfId="9"/>
    <tableColumn id="23" uniqueName="23" name="Fuel and light" queryTableFieldId="23" dataDxfId="8"/>
    <tableColumn id="24" uniqueName="24" name="Household goods and services" queryTableFieldId="24" dataDxfId="7"/>
    <tableColumn id="25" uniqueName="25" name="Health" queryTableFieldId="25" dataDxfId="6"/>
    <tableColumn id="26" uniqueName="26" name="Transport and communication" queryTableFieldId="26" dataDxfId="5"/>
    <tableColumn id="27" uniqueName="27" name="Recreation and amusement" queryTableFieldId="27" dataDxfId="4"/>
    <tableColumn id="28" uniqueName="28" name="Education" queryTableFieldId="28" dataDxfId="3"/>
    <tableColumn id="29" uniqueName="29" name="Personal care and effects" queryTableFieldId="29" dataDxfId="2"/>
    <tableColumn id="30" uniqueName="30" name="Miscellaneous" queryTableFieldId="30" dataDxfId="1"/>
    <tableColumn id="31" uniqueName="31" name="previousyearGeneral index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Normal="70" zoomScaleSheetLayoutView="100" workbookViewId="0">
      <selection activeCell="AD6" sqref="AD6"/>
    </sheetView>
  </sheetViews>
  <sheetFormatPr defaultRowHeight="15" x14ac:dyDescent="0.25"/>
  <cols>
    <col min="1" max="16384" width="9.140625" style="27"/>
  </cols>
  <sheetData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Normal="70" zoomScaleSheetLayoutView="100" workbookViewId="0"/>
  </sheetViews>
  <sheetFormatPr defaultRowHeight="15" x14ac:dyDescent="0.25"/>
  <cols>
    <col min="1" max="16384" width="9.140625" style="27"/>
  </cols>
  <sheetData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Normal="70" zoomScaleSheetLayoutView="100" workbookViewId="0"/>
  </sheetViews>
  <sheetFormatPr defaultRowHeight="15" x14ac:dyDescent="0.25"/>
  <cols>
    <col min="1" max="16384" width="9.140625" style="27"/>
  </cols>
  <sheetData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5"/>
  <sheetViews>
    <sheetView topLeftCell="A4" workbookViewId="0">
      <selection activeCell="G24" sqref="G24"/>
    </sheetView>
  </sheetViews>
  <sheetFormatPr defaultRowHeight="15" x14ac:dyDescent="0.25"/>
  <cols>
    <col min="1" max="1" width="11.28515625" customWidth="1"/>
    <col min="2" max="2" width="7.7109375" customWidth="1"/>
    <col min="3" max="3" width="24.5703125" customWidth="1"/>
    <col min="4" max="4" width="30.5703125" customWidth="1"/>
    <col min="5" max="5" width="29.28515625" customWidth="1"/>
    <col min="6" max="6" width="37.5703125" customWidth="1"/>
    <col min="7" max="7" width="28.5703125" customWidth="1"/>
    <col min="8" max="8" width="25.85546875" customWidth="1"/>
    <col min="9" max="9" width="25" customWidth="1"/>
    <col min="10" max="10" width="34.140625" customWidth="1"/>
    <col min="11" max="29" width="12.5703125" customWidth="1"/>
    <col min="30" max="30" width="12.5703125" bestFit="1" customWidth="1"/>
  </cols>
  <sheetData>
    <row r="3" spans="1:7" x14ac:dyDescent="0.25">
      <c r="A3" t="s">
        <v>78</v>
      </c>
      <c r="B3" t="s">
        <v>98</v>
      </c>
      <c r="C3" t="s">
        <v>79</v>
      </c>
      <c r="D3" t="s">
        <v>80</v>
      </c>
      <c r="E3" t="s">
        <v>81</v>
      </c>
      <c r="F3" t="s">
        <v>83</v>
      </c>
      <c r="G3" t="s">
        <v>82</v>
      </c>
    </row>
    <row r="4" spans="1:7" x14ac:dyDescent="0.25">
      <c r="A4" s="7">
        <v>1690.752032520325</v>
      </c>
      <c r="B4" s="7">
        <v>137.31344086021505</v>
      </c>
      <c r="C4" s="7">
        <v>92.088709677419359</v>
      </c>
      <c r="D4" s="7">
        <v>1066.1811827956985</v>
      </c>
      <c r="E4" s="7">
        <v>131.06075268817204</v>
      </c>
      <c r="F4" s="7">
        <v>413.53602150537648</v>
      </c>
      <c r="G4" s="7">
        <v>152.87956989247311</v>
      </c>
    </row>
    <row r="8" spans="1:7" x14ac:dyDescent="0.25">
      <c r="A8" s="3" t="s">
        <v>1</v>
      </c>
      <c r="B8" t="s">
        <v>100</v>
      </c>
    </row>
    <row r="9" spans="1:7" x14ac:dyDescent="0.25">
      <c r="A9" s="4">
        <v>2013</v>
      </c>
      <c r="B9" s="17">
        <v>110.01388888888889</v>
      </c>
    </row>
    <row r="10" spans="1:7" x14ac:dyDescent="0.25">
      <c r="A10" s="4">
        <v>2014</v>
      </c>
      <c r="B10" s="17">
        <v>117.32777777777778</v>
      </c>
    </row>
    <row r="11" spans="1:7" x14ac:dyDescent="0.25">
      <c r="A11" s="4">
        <v>2015</v>
      </c>
      <c r="B11" s="17">
        <v>123.03611111111111</v>
      </c>
    </row>
    <row r="12" spans="1:7" x14ac:dyDescent="0.25">
      <c r="A12" s="4">
        <v>2016</v>
      </c>
      <c r="B12" s="17">
        <v>129.10000000000002</v>
      </c>
    </row>
    <row r="13" spans="1:7" x14ac:dyDescent="0.25">
      <c r="A13" s="4">
        <v>2017</v>
      </c>
      <c r="B13" s="17">
        <v>133.38611111111109</v>
      </c>
    </row>
    <row r="14" spans="1:7" x14ac:dyDescent="0.25">
      <c r="A14" s="4">
        <v>2018</v>
      </c>
      <c r="B14" s="17">
        <v>138.66944444444445</v>
      </c>
    </row>
    <row r="15" spans="1:7" x14ac:dyDescent="0.25">
      <c r="A15" s="4">
        <v>2019</v>
      </c>
      <c r="B15" s="17">
        <v>144.12727272727273</v>
      </c>
    </row>
    <row r="16" spans="1:7" x14ac:dyDescent="0.25">
      <c r="A16" s="4">
        <v>2020</v>
      </c>
      <c r="B16" s="17">
        <v>127.77499999999999</v>
      </c>
    </row>
    <row r="17" spans="1:10" x14ac:dyDescent="0.25">
      <c r="A17" s="4">
        <v>2021</v>
      </c>
      <c r="B17" s="17">
        <v>161.41666666666666</v>
      </c>
    </row>
    <row r="18" spans="1:10" x14ac:dyDescent="0.25">
      <c r="A18" s="4">
        <v>2022</v>
      </c>
      <c r="B18" s="17">
        <v>172.07499999999999</v>
      </c>
    </row>
    <row r="19" spans="1:10" x14ac:dyDescent="0.25">
      <c r="A19" s="4">
        <v>2023</v>
      </c>
      <c r="B19" s="17">
        <v>177.57333333333332</v>
      </c>
    </row>
    <row r="20" spans="1:10" x14ac:dyDescent="0.25">
      <c r="A20" s="4" t="s">
        <v>99</v>
      </c>
      <c r="B20" s="17">
        <v>137.31344086021505</v>
      </c>
    </row>
    <row r="22" spans="1:10" x14ac:dyDescent="0.25">
      <c r="D22" s="3" t="s">
        <v>54</v>
      </c>
      <c r="E22" t="s">
        <v>69</v>
      </c>
      <c r="F22" t="s">
        <v>75</v>
      </c>
      <c r="G22" t="s">
        <v>76</v>
      </c>
      <c r="H22" t="s">
        <v>97</v>
      </c>
      <c r="I22" t="s">
        <v>77</v>
      </c>
      <c r="J22" t="s">
        <v>74</v>
      </c>
    </row>
    <row r="23" spans="1:10" x14ac:dyDescent="0.25">
      <c r="D23" s="4" t="s">
        <v>36</v>
      </c>
      <c r="E23" s="1">
        <v>206954.99999999997</v>
      </c>
      <c r="F23" s="1">
        <v>0</v>
      </c>
      <c r="G23" s="1">
        <v>134554.20000000004</v>
      </c>
      <c r="H23" s="1">
        <v>16751.400000000001</v>
      </c>
      <c r="I23" s="1">
        <v>18750.099999999999</v>
      </c>
      <c r="J23" s="1">
        <v>52855.900000000016</v>
      </c>
    </row>
    <row r="24" spans="1:10" x14ac:dyDescent="0.25">
      <c r="D24" s="4" t="s">
        <v>38</v>
      </c>
      <c r="E24" s="1">
        <v>207686.09999999998</v>
      </c>
      <c r="F24" s="1">
        <v>17128.8</v>
      </c>
      <c r="G24" s="1">
        <v>132264.30000000002</v>
      </c>
      <c r="H24" s="1">
        <v>16350.6</v>
      </c>
      <c r="I24" s="1">
        <v>18882.2</v>
      </c>
      <c r="J24" s="1">
        <v>51495.799999999996</v>
      </c>
    </row>
    <row r="25" spans="1:10" x14ac:dyDescent="0.25">
      <c r="D25" s="4" t="s">
        <v>37</v>
      </c>
      <c r="E25" s="1">
        <v>209246.40000000005</v>
      </c>
      <c r="F25" s="1">
        <v>17128.2</v>
      </c>
      <c r="G25" s="1">
        <v>129800.90000000007</v>
      </c>
      <c r="H25" s="1">
        <v>15652.6</v>
      </c>
      <c r="I25" s="1">
        <v>19238.900000000001</v>
      </c>
      <c r="J25" s="1">
        <v>49483.7</v>
      </c>
    </row>
  </sheetData>
  <pageMargins left="0.7" right="0.7" top="0.75" bottom="0.75" header="0.3" footer="0.3"/>
  <pageSetup paperSize="9" orientation="portrait" horizontalDpi="300" verticalDpi="3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73"/>
  <sheetViews>
    <sheetView tabSelected="1" topLeftCell="AE1" workbookViewId="0">
      <selection activeCell="AS3" sqref="AS3"/>
    </sheetView>
  </sheetViews>
  <sheetFormatPr defaultRowHeight="15" x14ac:dyDescent="0.25"/>
  <cols>
    <col min="1" max="1" width="11.85546875" customWidth="1"/>
    <col min="2" max="2" width="7.28515625" customWidth="1"/>
    <col min="3" max="3" width="10.7109375" customWidth="1"/>
    <col min="4" max="4" width="17.140625" customWidth="1"/>
    <col min="5" max="5" width="10.42578125" customWidth="1"/>
    <col min="6" max="6" width="22" customWidth="1"/>
    <col min="7" max="7" width="15.5703125" customWidth="1"/>
    <col min="8" max="8" width="6.28515625" customWidth="1"/>
    <col min="9" max="9" width="19.28515625" customWidth="1"/>
    <col min="10" max="10" width="14.140625" customWidth="1"/>
    <col min="11" max="11" width="8.28515625" customWidth="1"/>
    <col min="12" max="12" width="13.28515625" customWidth="1"/>
    <col min="13" max="13" width="21.140625" customWidth="1"/>
    <col min="14" max="14" width="25.28515625" customWidth="1"/>
    <col min="15" max="15" width="8.85546875" customWidth="1"/>
    <col min="16" max="16" width="25.5703125" customWidth="1"/>
    <col min="17" max="17" width="35.5703125" customWidth="1"/>
    <col min="18" max="18" width="21.28515625" customWidth="1"/>
    <col min="19" max="19" width="28.85546875" customWidth="1"/>
    <col min="20" max="20" width="10.7109375" customWidth="1"/>
    <col min="21" max="21" width="11.7109375" customWidth="1"/>
    <col min="22" max="22" width="23.28515625" customWidth="1"/>
    <col min="23" max="23" width="10.42578125" customWidth="1"/>
    <col min="24" max="24" width="15.42578125" customWidth="1"/>
    <col min="25" max="25" width="30.42578125" customWidth="1"/>
    <col min="26" max="26" width="9.140625" customWidth="1"/>
    <col min="27" max="27" width="30.140625" customWidth="1"/>
    <col min="28" max="28" width="28.140625" customWidth="1"/>
    <col min="29" max="29" width="12" customWidth="1"/>
    <col min="30" max="30" width="25.85546875" customWidth="1"/>
    <col min="31" max="31" width="16.28515625" customWidth="1"/>
    <col min="32" max="32" width="16" customWidth="1"/>
    <col min="33" max="33" width="13.7109375" customWidth="1"/>
    <col min="34" max="34" width="16.5703125" customWidth="1"/>
    <col min="35" max="35" width="22.42578125" customWidth="1"/>
    <col min="36" max="36" width="21.28515625" customWidth="1"/>
    <col min="37" max="37" width="20.5703125" customWidth="1"/>
    <col min="38" max="38" width="29.5703125" customWidth="1"/>
    <col min="39" max="39" width="16" style="1" customWidth="1"/>
    <col min="40" max="40" width="16.85546875" style="7" customWidth="1"/>
    <col min="42" max="43" width="16.5703125" customWidth="1"/>
    <col min="44" max="45" width="14.570312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40</v>
      </c>
      <c r="E1" s="1" t="s">
        <v>41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116</v>
      </c>
      <c r="AN1" s="1" t="s">
        <v>71</v>
      </c>
      <c r="AO1" t="s">
        <v>128</v>
      </c>
      <c r="AP1" t="s">
        <v>129</v>
      </c>
      <c r="AQ1" t="s">
        <v>132</v>
      </c>
      <c r="AR1" t="s">
        <v>131</v>
      </c>
      <c r="AS1" t="s">
        <v>133</v>
      </c>
    </row>
    <row r="2" spans="1:45" x14ac:dyDescent="0.25">
      <c r="A2" s="1" t="s">
        <v>36</v>
      </c>
      <c r="B2" s="9">
        <v>2013</v>
      </c>
      <c r="C2" s="1" t="s">
        <v>42</v>
      </c>
      <c r="D2" s="1">
        <v>1</v>
      </c>
      <c r="E2" s="2">
        <v>41275</v>
      </c>
      <c r="F2" s="1">
        <v>107.5</v>
      </c>
      <c r="G2" s="1">
        <v>106.3</v>
      </c>
      <c r="H2" s="1">
        <v>108.1</v>
      </c>
      <c r="I2" s="1">
        <v>104.9</v>
      </c>
      <c r="J2" s="1">
        <v>106.1</v>
      </c>
      <c r="K2" s="1">
        <v>103.9</v>
      </c>
      <c r="L2" s="1">
        <v>101.9</v>
      </c>
      <c r="M2" s="1">
        <v>106.1</v>
      </c>
      <c r="N2" s="1">
        <v>106.8</v>
      </c>
      <c r="O2" s="1">
        <v>103.1</v>
      </c>
      <c r="P2" s="1">
        <v>104.8</v>
      </c>
      <c r="Q2" s="1">
        <v>106.7</v>
      </c>
      <c r="R2" s="1">
        <v>105.5</v>
      </c>
      <c r="S2" s="1">
        <v>105.1</v>
      </c>
      <c r="T2" s="1">
        <v>106.5</v>
      </c>
      <c r="U2" s="1">
        <v>105.8</v>
      </c>
      <c r="V2" s="1">
        <v>106.4</v>
      </c>
      <c r="W2" s="1">
        <v>0</v>
      </c>
      <c r="X2" s="1">
        <v>105.5</v>
      </c>
      <c r="Y2" s="1">
        <v>104.8</v>
      </c>
      <c r="Z2" s="1">
        <v>104</v>
      </c>
      <c r="AA2" s="1">
        <v>103.3</v>
      </c>
      <c r="AB2" s="1">
        <v>103.4</v>
      </c>
      <c r="AC2" s="1">
        <v>103.8</v>
      </c>
      <c r="AD2" s="1">
        <v>104.7</v>
      </c>
      <c r="AE2" s="1">
        <v>104</v>
      </c>
      <c r="AF2" s="1">
        <v>105.1</v>
      </c>
      <c r="AG2" s="1">
        <v>1265.5999999999999</v>
      </c>
      <c r="AH2" s="1">
        <v>0</v>
      </c>
      <c r="AI2" s="1">
        <v>834.6</v>
      </c>
      <c r="AJ2" s="1">
        <v>106.1</v>
      </c>
      <c r="AK2" s="1">
        <v>105.1</v>
      </c>
      <c r="AL2" s="1">
        <v>318.70000000000005</v>
      </c>
      <c r="AM2" s="1">
        <f>VLOOKUP(E2,CRUIDdata!C:D,2,FALSE)</f>
        <v>94</v>
      </c>
      <c r="AN2" s="1" t="s">
        <v>72</v>
      </c>
      <c r="AO2" s="1" t="b">
        <f>IF(AND(K2&gt;150,L2&gt;150),"no")</f>
        <v>0</v>
      </c>
      <c r="AP2" s="1">
        <f t="shared" ref="AP2:AP65" si="0">COUNTIF(AO:AO,"no")</f>
        <v>91</v>
      </c>
      <c r="AQ2" s="2">
        <f t="shared" ref="AQ2:AQ65" si="1">DATE(B2,MONTH(1&amp;TRIM(C2)),1)</f>
        <v>41275</v>
      </c>
      <c r="AR2" s="1" t="str">
        <f t="shared" ref="AR2:AR33" si="2">IF(E2&lt;DATE(2020,3,1),"Pre-COVID","Post-COVID")</f>
        <v>Pre-COVID</v>
      </c>
      <c r="AS2" s="1">
        <f t="shared" ref="AS2:AS65" si="3">MONTH(DATEVALUE("1 "&amp; C2))</f>
        <v>1</v>
      </c>
    </row>
    <row r="3" spans="1:45" x14ac:dyDescent="0.25">
      <c r="A3" s="1" t="s">
        <v>37</v>
      </c>
      <c r="B3" s="9">
        <v>2013</v>
      </c>
      <c r="C3" s="1" t="s">
        <v>42</v>
      </c>
      <c r="D3" s="1">
        <v>1</v>
      </c>
      <c r="E3" s="2">
        <v>41275</v>
      </c>
      <c r="F3" s="1">
        <v>110.5</v>
      </c>
      <c r="G3" s="1">
        <v>109.1</v>
      </c>
      <c r="H3" s="1">
        <v>113</v>
      </c>
      <c r="I3" s="1">
        <v>103.6</v>
      </c>
      <c r="J3" s="1">
        <v>103.4</v>
      </c>
      <c r="K3" s="1">
        <v>102.3</v>
      </c>
      <c r="L3" s="1">
        <v>102.9</v>
      </c>
      <c r="M3" s="1">
        <v>105.8</v>
      </c>
      <c r="N3" s="1">
        <v>105.1</v>
      </c>
      <c r="O3" s="1">
        <v>101.8</v>
      </c>
      <c r="P3" s="1">
        <v>105.1</v>
      </c>
      <c r="Q3" s="1">
        <v>107.9</v>
      </c>
      <c r="R3" s="1">
        <v>105.9</v>
      </c>
      <c r="S3" s="1">
        <v>105.2</v>
      </c>
      <c r="T3" s="1">
        <v>105.9</v>
      </c>
      <c r="U3" s="1">
        <v>105</v>
      </c>
      <c r="V3" s="1">
        <v>105.8</v>
      </c>
      <c r="W3" s="1">
        <v>100.3</v>
      </c>
      <c r="X3" s="1">
        <v>105.4</v>
      </c>
      <c r="Y3" s="1">
        <v>104.8</v>
      </c>
      <c r="Z3" s="1">
        <v>104.1</v>
      </c>
      <c r="AA3" s="1">
        <v>103.2</v>
      </c>
      <c r="AB3" s="1">
        <v>102.9</v>
      </c>
      <c r="AC3" s="1">
        <v>103.5</v>
      </c>
      <c r="AD3" s="1">
        <v>104.3</v>
      </c>
      <c r="AE3" s="1">
        <v>103.7</v>
      </c>
      <c r="AF3" s="1">
        <v>104</v>
      </c>
      <c r="AG3" s="1">
        <v>1273</v>
      </c>
      <c r="AH3" s="1">
        <v>100.3</v>
      </c>
      <c r="AI3" s="1">
        <v>831.8</v>
      </c>
      <c r="AJ3" s="1">
        <v>103.4</v>
      </c>
      <c r="AK3" s="1">
        <v>105.2</v>
      </c>
      <c r="AL3" s="1">
        <v>316.7</v>
      </c>
      <c r="AM3" s="1">
        <f>VLOOKUP(E3,CRUIDdata!C:D,2,FALSE)</f>
        <v>94</v>
      </c>
      <c r="AN3" s="1" t="s">
        <v>72</v>
      </c>
      <c r="AO3" s="1" t="b">
        <f t="shared" ref="AO3:AO65" si="4">IF(AND(K3&gt;150,L3&gt;150),"no")</f>
        <v>0</v>
      </c>
      <c r="AP3" s="1"/>
      <c r="AQ3" s="2">
        <f t="shared" si="1"/>
        <v>41275</v>
      </c>
      <c r="AR3" s="1" t="str">
        <f t="shared" si="2"/>
        <v>Pre-COVID</v>
      </c>
      <c r="AS3" s="1">
        <f t="shared" si="3"/>
        <v>1</v>
      </c>
    </row>
    <row r="4" spans="1:45" x14ac:dyDescent="0.25">
      <c r="A4" s="1" t="s">
        <v>38</v>
      </c>
      <c r="B4" s="9">
        <v>2013</v>
      </c>
      <c r="C4" s="1" t="s">
        <v>42</v>
      </c>
      <c r="D4" s="1">
        <v>1</v>
      </c>
      <c r="E4" s="2">
        <v>41275</v>
      </c>
      <c r="F4" s="1">
        <v>108.4</v>
      </c>
      <c r="G4" s="1">
        <v>107.3</v>
      </c>
      <c r="H4" s="1">
        <v>110</v>
      </c>
      <c r="I4" s="1">
        <v>104.4</v>
      </c>
      <c r="J4" s="1">
        <v>105.1</v>
      </c>
      <c r="K4" s="1">
        <v>103.2</v>
      </c>
      <c r="L4" s="1">
        <v>102.2</v>
      </c>
      <c r="M4" s="1">
        <v>106</v>
      </c>
      <c r="N4" s="1">
        <v>106.2</v>
      </c>
      <c r="O4" s="1">
        <v>102.7</v>
      </c>
      <c r="P4" s="1">
        <v>104.9</v>
      </c>
      <c r="Q4" s="1">
        <v>107.3</v>
      </c>
      <c r="R4" s="1">
        <v>105.6</v>
      </c>
      <c r="S4" s="1">
        <v>105.1</v>
      </c>
      <c r="T4" s="1">
        <v>106.3</v>
      </c>
      <c r="U4" s="1">
        <v>105.5</v>
      </c>
      <c r="V4" s="1">
        <v>106.2</v>
      </c>
      <c r="W4" s="1">
        <v>100.3</v>
      </c>
      <c r="X4" s="1">
        <v>105.5</v>
      </c>
      <c r="Y4" s="1">
        <v>104.8</v>
      </c>
      <c r="Z4" s="1">
        <v>104</v>
      </c>
      <c r="AA4" s="1">
        <v>103.2</v>
      </c>
      <c r="AB4" s="1">
        <v>103.1</v>
      </c>
      <c r="AC4" s="1">
        <v>103.6</v>
      </c>
      <c r="AD4" s="1">
        <v>104.5</v>
      </c>
      <c r="AE4" s="1">
        <v>103.9</v>
      </c>
      <c r="AF4" s="1">
        <v>104.6</v>
      </c>
      <c r="AG4" s="1">
        <v>1268.2</v>
      </c>
      <c r="AH4" s="1">
        <v>100.3</v>
      </c>
      <c r="AI4" s="1">
        <v>833.2</v>
      </c>
      <c r="AJ4" s="1">
        <v>105.1</v>
      </c>
      <c r="AK4" s="1">
        <v>105.1</v>
      </c>
      <c r="AL4" s="1">
        <v>318</v>
      </c>
      <c r="AM4" s="1">
        <f>VLOOKUP(E4,CRUIDdata!C:D,2,FALSE)</f>
        <v>94</v>
      </c>
      <c r="AN4" s="1" t="s">
        <v>72</v>
      </c>
      <c r="AO4" s="1" t="b">
        <f t="shared" si="4"/>
        <v>0</v>
      </c>
      <c r="AP4" s="1"/>
      <c r="AQ4" s="2">
        <f t="shared" si="1"/>
        <v>41275</v>
      </c>
      <c r="AR4" s="1" t="str">
        <f t="shared" si="2"/>
        <v>Pre-COVID</v>
      </c>
      <c r="AS4" s="1">
        <f t="shared" si="3"/>
        <v>1</v>
      </c>
    </row>
    <row r="5" spans="1:45" x14ac:dyDescent="0.25">
      <c r="A5" s="1" t="s">
        <v>36</v>
      </c>
      <c r="B5" s="9">
        <v>2013</v>
      </c>
      <c r="C5" s="1" t="s">
        <v>43</v>
      </c>
      <c r="D5" s="1">
        <v>2</v>
      </c>
      <c r="E5" s="2">
        <v>41306</v>
      </c>
      <c r="F5" s="1">
        <v>109.2</v>
      </c>
      <c r="G5" s="1">
        <v>108.7</v>
      </c>
      <c r="H5" s="1">
        <v>110.2</v>
      </c>
      <c r="I5" s="1">
        <v>105.4</v>
      </c>
      <c r="J5" s="1">
        <v>106.7</v>
      </c>
      <c r="K5" s="1">
        <v>104</v>
      </c>
      <c r="L5" s="1">
        <v>102.4</v>
      </c>
      <c r="M5" s="1">
        <v>105.9</v>
      </c>
      <c r="N5" s="1">
        <v>105.7</v>
      </c>
      <c r="O5" s="1">
        <v>103.1</v>
      </c>
      <c r="P5" s="1">
        <v>105.1</v>
      </c>
      <c r="Q5" s="1">
        <v>107.7</v>
      </c>
      <c r="R5" s="1">
        <v>106.3</v>
      </c>
      <c r="S5" s="1">
        <v>105.6</v>
      </c>
      <c r="T5" s="1">
        <v>107.1</v>
      </c>
      <c r="U5" s="1">
        <v>106.3</v>
      </c>
      <c r="V5" s="1">
        <v>107</v>
      </c>
      <c r="W5" s="1">
        <v>0</v>
      </c>
      <c r="X5" s="1">
        <v>106.2</v>
      </c>
      <c r="Y5" s="1">
        <v>105.2</v>
      </c>
      <c r="Z5" s="1">
        <v>104.4</v>
      </c>
      <c r="AA5" s="1">
        <v>103.9</v>
      </c>
      <c r="AB5" s="1">
        <v>104</v>
      </c>
      <c r="AC5" s="1">
        <v>104.1</v>
      </c>
      <c r="AD5" s="1">
        <v>104.6</v>
      </c>
      <c r="AE5" s="1">
        <v>104.4</v>
      </c>
      <c r="AF5" s="1">
        <v>105.8</v>
      </c>
      <c r="AG5" s="1">
        <v>1273.7</v>
      </c>
      <c r="AH5" s="1">
        <v>0</v>
      </c>
      <c r="AI5" s="1">
        <v>838.19999999999993</v>
      </c>
      <c r="AJ5" s="1">
        <v>106.7</v>
      </c>
      <c r="AK5" s="1">
        <v>105.6</v>
      </c>
      <c r="AL5" s="1">
        <v>320.39999999999998</v>
      </c>
      <c r="AM5" s="1">
        <f>VLOOKUP(E5,CRUIDdata!C:D,2,FALSE)</f>
        <v>95</v>
      </c>
      <c r="AN5" s="1" t="s">
        <v>72</v>
      </c>
      <c r="AO5" s="1" t="b">
        <f t="shared" si="4"/>
        <v>0</v>
      </c>
      <c r="AP5" s="1"/>
      <c r="AQ5" s="2">
        <f t="shared" si="1"/>
        <v>41306</v>
      </c>
      <c r="AR5" s="1" t="str">
        <f t="shared" si="2"/>
        <v>Pre-COVID</v>
      </c>
      <c r="AS5" s="1">
        <f t="shared" si="3"/>
        <v>2</v>
      </c>
    </row>
    <row r="6" spans="1:45" x14ac:dyDescent="0.25">
      <c r="A6" s="1" t="s">
        <v>37</v>
      </c>
      <c r="B6" s="9">
        <v>2013</v>
      </c>
      <c r="C6" s="1" t="s">
        <v>43</v>
      </c>
      <c r="D6" s="1">
        <v>2</v>
      </c>
      <c r="E6" s="2">
        <v>41306</v>
      </c>
      <c r="F6" s="1">
        <v>112.9</v>
      </c>
      <c r="G6" s="1">
        <v>112.9</v>
      </c>
      <c r="H6" s="1">
        <v>116.9</v>
      </c>
      <c r="I6" s="1">
        <v>104</v>
      </c>
      <c r="J6" s="1">
        <v>103.5</v>
      </c>
      <c r="K6" s="1">
        <v>103.1</v>
      </c>
      <c r="L6" s="1">
        <v>104.9</v>
      </c>
      <c r="M6" s="1">
        <v>104.1</v>
      </c>
      <c r="N6" s="1">
        <v>103.8</v>
      </c>
      <c r="O6" s="1">
        <v>102.3</v>
      </c>
      <c r="P6" s="1">
        <v>106</v>
      </c>
      <c r="Q6" s="1">
        <v>109</v>
      </c>
      <c r="R6" s="1">
        <v>107.2</v>
      </c>
      <c r="S6" s="1">
        <v>106</v>
      </c>
      <c r="T6" s="1">
        <v>106.6</v>
      </c>
      <c r="U6" s="1">
        <v>105.5</v>
      </c>
      <c r="V6" s="1">
        <v>106.4</v>
      </c>
      <c r="W6" s="1">
        <v>100.4</v>
      </c>
      <c r="X6" s="1">
        <v>105.7</v>
      </c>
      <c r="Y6" s="1">
        <v>105.2</v>
      </c>
      <c r="Z6" s="1">
        <v>104.7</v>
      </c>
      <c r="AA6" s="1">
        <v>104.4</v>
      </c>
      <c r="AB6" s="1">
        <v>103.3</v>
      </c>
      <c r="AC6" s="1">
        <v>103.7</v>
      </c>
      <c r="AD6" s="1">
        <v>104.3</v>
      </c>
      <c r="AE6" s="1">
        <v>104.3</v>
      </c>
      <c r="AF6" s="1">
        <v>104.7</v>
      </c>
      <c r="AG6" s="1">
        <v>1287.1000000000001</v>
      </c>
      <c r="AH6" s="1">
        <v>100.4</v>
      </c>
      <c r="AI6" s="1">
        <v>835.6</v>
      </c>
      <c r="AJ6" s="1">
        <v>103.5</v>
      </c>
      <c r="AK6" s="1">
        <v>106</v>
      </c>
      <c r="AL6" s="1">
        <v>318.5</v>
      </c>
      <c r="AM6" s="1">
        <f>VLOOKUP(E6,CRUIDdata!C:D,2,FALSE)</f>
        <v>95</v>
      </c>
      <c r="AN6" s="1" t="s">
        <v>72</v>
      </c>
      <c r="AO6" s="1" t="b">
        <f t="shared" si="4"/>
        <v>0</v>
      </c>
      <c r="AP6" s="1"/>
      <c r="AQ6" s="2">
        <f t="shared" si="1"/>
        <v>41306</v>
      </c>
      <c r="AR6" s="1" t="str">
        <f t="shared" si="2"/>
        <v>Pre-COVID</v>
      </c>
      <c r="AS6" s="1">
        <f t="shared" si="3"/>
        <v>2</v>
      </c>
    </row>
    <row r="7" spans="1:45" x14ac:dyDescent="0.25">
      <c r="A7" s="1" t="s">
        <v>38</v>
      </c>
      <c r="B7" s="9">
        <v>2013</v>
      </c>
      <c r="C7" s="1" t="s">
        <v>43</v>
      </c>
      <c r="D7" s="1">
        <v>2</v>
      </c>
      <c r="E7" s="2">
        <v>41306</v>
      </c>
      <c r="F7" s="1">
        <v>110.4</v>
      </c>
      <c r="G7" s="1">
        <v>110.2</v>
      </c>
      <c r="H7" s="1">
        <v>112.8</v>
      </c>
      <c r="I7" s="1">
        <v>104.9</v>
      </c>
      <c r="J7" s="1">
        <v>105.5</v>
      </c>
      <c r="K7" s="1">
        <v>103.6</v>
      </c>
      <c r="L7" s="1">
        <v>103.2</v>
      </c>
      <c r="M7" s="1">
        <v>105.3</v>
      </c>
      <c r="N7" s="1">
        <v>105.1</v>
      </c>
      <c r="O7" s="1">
        <v>102.8</v>
      </c>
      <c r="P7" s="1">
        <v>105.5</v>
      </c>
      <c r="Q7" s="1">
        <v>108.3</v>
      </c>
      <c r="R7" s="1">
        <v>106.6</v>
      </c>
      <c r="S7" s="1">
        <v>105.7</v>
      </c>
      <c r="T7" s="1">
        <v>106.9</v>
      </c>
      <c r="U7" s="1">
        <v>106</v>
      </c>
      <c r="V7" s="1">
        <v>106.8</v>
      </c>
      <c r="W7" s="1">
        <v>100.4</v>
      </c>
      <c r="X7" s="1">
        <v>106</v>
      </c>
      <c r="Y7" s="1">
        <v>105.2</v>
      </c>
      <c r="Z7" s="1">
        <v>104.5</v>
      </c>
      <c r="AA7" s="1">
        <v>104.2</v>
      </c>
      <c r="AB7" s="1">
        <v>103.6</v>
      </c>
      <c r="AC7" s="1">
        <v>103.9</v>
      </c>
      <c r="AD7" s="1">
        <v>104.5</v>
      </c>
      <c r="AE7" s="1">
        <v>104.4</v>
      </c>
      <c r="AF7" s="1">
        <v>105.3</v>
      </c>
      <c r="AG7" s="1">
        <v>1278.7</v>
      </c>
      <c r="AH7" s="1">
        <v>100.4</v>
      </c>
      <c r="AI7" s="1">
        <v>837.09999999999991</v>
      </c>
      <c r="AJ7" s="1">
        <v>105.5</v>
      </c>
      <c r="AK7" s="1">
        <v>105.7</v>
      </c>
      <c r="AL7" s="1">
        <v>319.7</v>
      </c>
      <c r="AM7" s="1">
        <f>VLOOKUP(E7,CRUIDdata!C:D,2,FALSE)</f>
        <v>95</v>
      </c>
      <c r="AN7" s="1" t="s">
        <v>72</v>
      </c>
      <c r="AO7" s="1" t="b">
        <f t="shared" si="4"/>
        <v>0</v>
      </c>
      <c r="AP7" s="1"/>
      <c r="AQ7" s="2">
        <f t="shared" si="1"/>
        <v>41306</v>
      </c>
      <c r="AR7" s="1" t="str">
        <f t="shared" si="2"/>
        <v>Pre-COVID</v>
      </c>
      <c r="AS7" s="1">
        <f t="shared" si="3"/>
        <v>2</v>
      </c>
    </row>
    <row r="8" spans="1:45" x14ac:dyDescent="0.25">
      <c r="A8" s="1" t="s">
        <v>36</v>
      </c>
      <c r="B8" s="9">
        <v>2013</v>
      </c>
      <c r="C8" s="1" t="s">
        <v>44</v>
      </c>
      <c r="D8" s="1">
        <v>3</v>
      </c>
      <c r="E8" s="2">
        <v>41334</v>
      </c>
      <c r="F8" s="1">
        <v>110.2</v>
      </c>
      <c r="G8" s="1">
        <v>108.8</v>
      </c>
      <c r="H8" s="1">
        <v>109.9</v>
      </c>
      <c r="I8" s="1">
        <v>105.6</v>
      </c>
      <c r="J8" s="1">
        <v>106.2</v>
      </c>
      <c r="K8" s="1">
        <v>105.7</v>
      </c>
      <c r="L8" s="1">
        <v>101.4</v>
      </c>
      <c r="M8" s="1">
        <v>105.7</v>
      </c>
      <c r="N8" s="1">
        <v>105</v>
      </c>
      <c r="O8" s="1">
        <v>103.3</v>
      </c>
      <c r="P8" s="1">
        <v>105.6</v>
      </c>
      <c r="Q8" s="1">
        <v>108.2</v>
      </c>
      <c r="R8" s="1">
        <v>106.6</v>
      </c>
      <c r="S8" s="1">
        <v>106.5</v>
      </c>
      <c r="T8" s="1">
        <v>107.6</v>
      </c>
      <c r="U8" s="1">
        <v>106.8</v>
      </c>
      <c r="V8" s="1">
        <v>107.5</v>
      </c>
      <c r="W8" s="1">
        <v>0</v>
      </c>
      <c r="X8" s="1">
        <v>106.1</v>
      </c>
      <c r="Y8" s="1">
        <v>105.6</v>
      </c>
      <c r="Z8" s="1">
        <v>104.7</v>
      </c>
      <c r="AA8" s="1">
        <v>104.6</v>
      </c>
      <c r="AB8" s="1">
        <v>104</v>
      </c>
      <c r="AC8" s="1">
        <v>104.3</v>
      </c>
      <c r="AD8" s="1">
        <v>104.3</v>
      </c>
      <c r="AE8" s="1">
        <v>104.6</v>
      </c>
      <c r="AF8" s="1">
        <v>106</v>
      </c>
      <c r="AG8" s="1">
        <v>1276</v>
      </c>
      <c r="AH8" s="1">
        <v>0</v>
      </c>
      <c r="AI8" s="1">
        <v>839.49999999999989</v>
      </c>
      <c r="AJ8" s="1">
        <v>106.2</v>
      </c>
      <c r="AK8" s="1">
        <v>106.5</v>
      </c>
      <c r="AL8" s="1">
        <v>321.89999999999998</v>
      </c>
      <c r="AM8" s="1">
        <f>VLOOKUP(E8,CRUIDdata!C:D,2,FALSE)</f>
        <v>92</v>
      </c>
      <c r="AN8" s="1" t="s">
        <v>72</v>
      </c>
      <c r="AO8" s="1" t="b">
        <f t="shared" si="4"/>
        <v>0</v>
      </c>
      <c r="AP8" s="1"/>
      <c r="AQ8" s="2">
        <f t="shared" si="1"/>
        <v>41334</v>
      </c>
      <c r="AR8" s="1" t="str">
        <f t="shared" si="2"/>
        <v>Pre-COVID</v>
      </c>
      <c r="AS8" s="1">
        <f t="shared" si="3"/>
        <v>3</v>
      </c>
    </row>
    <row r="9" spans="1:45" x14ac:dyDescent="0.25">
      <c r="A9" s="1" t="s">
        <v>37</v>
      </c>
      <c r="B9" s="9">
        <v>2013</v>
      </c>
      <c r="C9" s="1" t="s">
        <v>44</v>
      </c>
      <c r="D9" s="1">
        <v>3</v>
      </c>
      <c r="E9" s="2">
        <v>41334</v>
      </c>
      <c r="F9" s="1">
        <v>113.9</v>
      </c>
      <c r="G9" s="1">
        <v>111.4</v>
      </c>
      <c r="H9" s="1">
        <v>113.2</v>
      </c>
      <c r="I9" s="1">
        <v>104.3</v>
      </c>
      <c r="J9" s="1">
        <v>102.7</v>
      </c>
      <c r="K9" s="1">
        <v>104.9</v>
      </c>
      <c r="L9" s="1">
        <v>103.8</v>
      </c>
      <c r="M9" s="1">
        <v>103.5</v>
      </c>
      <c r="N9" s="1">
        <v>102.6</v>
      </c>
      <c r="O9" s="1">
        <v>102.4</v>
      </c>
      <c r="P9" s="1">
        <v>107</v>
      </c>
      <c r="Q9" s="1">
        <v>109.8</v>
      </c>
      <c r="R9" s="1">
        <v>107.3</v>
      </c>
      <c r="S9" s="1">
        <v>106.8</v>
      </c>
      <c r="T9" s="1">
        <v>107.2</v>
      </c>
      <c r="U9" s="1">
        <v>106</v>
      </c>
      <c r="V9" s="1">
        <v>107</v>
      </c>
      <c r="W9" s="1">
        <v>100.4</v>
      </c>
      <c r="X9" s="1">
        <v>106</v>
      </c>
      <c r="Y9" s="1">
        <v>105.7</v>
      </c>
      <c r="Z9" s="1">
        <v>105.2</v>
      </c>
      <c r="AA9" s="1">
        <v>105.5</v>
      </c>
      <c r="AB9" s="1">
        <v>103.5</v>
      </c>
      <c r="AC9" s="1">
        <v>103.8</v>
      </c>
      <c r="AD9" s="1">
        <v>104.2</v>
      </c>
      <c r="AE9" s="1">
        <v>104.9</v>
      </c>
      <c r="AF9" s="1">
        <v>105</v>
      </c>
      <c r="AG9" s="1">
        <v>1284.0999999999999</v>
      </c>
      <c r="AH9" s="1">
        <v>100.4</v>
      </c>
      <c r="AI9" s="1">
        <v>838.6</v>
      </c>
      <c r="AJ9" s="1">
        <v>102.7</v>
      </c>
      <c r="AK9" s="1">
        <v>106.8</v>
      </c>
      <c r="AL9" s="1">
        <v>320.2</v>
      </c>
      <c r="AM9" s="1">
        <f>VLOOKUP(E9,CRUIDdata!C:D,2,FALSE)</f>
        <v>92</v>
      </c>
      <c r="AN9" s="1" t="s">
        <v>72</v>
      </c>
      <c r="AO9" s="1" t="b">
        <f t="shared" si="4"/>
        <v>0</v>
      </c>
      <c r="AP9" s="1"/>
      <c r="AQ9" s="2">
        <f t="shared" si="1"/>
        <v>41334</v>
      </c>
      <c r="AR9" s="1" t="str">
        <f t="shared" si="2"/>
        <v>Pre-COVID</v>
      </c>
      <c r="AS9" s="1">
        <f t="shared" si="3"/>
        <v>3</v>
      </c>
    </row>
    <row r="10" spans="1:45" x14ac:dyDescent="0.25">
      <c r="A10" s="1" t="s">
        <v>38</v>
      </c>
      <c r="B10" s="9">
        <v>2013</v>
      </c>
      <c r="C10" s="1" t="s">
        <v>44</v>
      </c>
      <c r="D10" s="1">
        <v>3</v>
      </c>
      <c r="E10" s="2">
        <v>41334</v>
      </c>
      <c r="F10" s="1">
        <v>111.4</v>
      </c>
      <c r="G10" s="1">
        <v>109.7</v>
      </c>
      <c r="H10" s="1">
        <v>111.2</v>
      </c>
      <c r="I10" s="1">
        <v>105.1</v>
      </c>
      <c r="J10" s="1">
        <v>104.9</v>
      </c>
      <c r="K10" s="1">
        <v>105.3</v>
      </c>
      <c r="L10" s="1">
        <v>102.2</v>
      </c>
      <c r="M10" s="1">
        <v>105</v>
      </c>
      <c r="N10" s="1">
        <v>104.2</v>
      </c>
      <c r="O10" s="1">
        <v>103</v>
      </c>
      <c r="P10" s="1">
        <v>106.2</v>
      </c>
      <c r="Q10" s="1">
        <v>108.9</v>
      </c>
      <c r="R10" s="1">
        <v>106.9</v>
      </c>
      <c r="S10" s="1">
        <v>106.6</v>
      </c>
      <c r="T10" s="1">
        <v>107.4</v>
      </c>
      <c r="U10" s="1">
        <v>106.5</v>
      </c>
      <c r="V10" s="1">
        <v>107.3</v>
      </c>
      <c r="W10" s="1">
        <v>100.4</v>
      </c>
      <c r="X10" s="1">
        <v>106.1</v>
      </c>
      <c r="Y10" s="1">
        <v>105.6</v>
      </c>
      <c r="Z10" s="1">
        <v>104.9</v>
      </c>
      <c r="AA10" s="1">
        <v>105.1</v>
      </c>
      <c r="AB10" s="1">
        <v>103.7</v>
      </c>
      <c r="AC10" s="1">
        <v>104</v>
      </c>
      <c r="AD10" s="1">
        <v>104.3</v>
      </c>
      <c r="AE10" s="1">
        <v>104.7</v>
      </c>
      <c r="AF10" s="1">
        <v>105.5</v>
      </c>
      <c r="AG10" s="1">
        <v>1279.1000000000001</v>
      </c>
      <c r="AH10" s="1">
        <v>100.4</v>
      </c>
      <c r="AI10" s="1">
        <v>839</v>
      </c>
      <c r="AJ10" s="1">
        <v>104.9</v>
      </c>
      <c r="AK10" s="1">
        <v>106.6</v>
      </c>
      <c r="AL10" s="1">
        <v>321.2</v>
      </c>
      <c r="AM10" s="1">
        <f>VLOOKUP(E10,CRUIDdata!C:D,2,FALSE)</f>
        <v>92</v>
      </c>
      <c r="AN10" s="1" t="s">
        <v>72</v>
      </c>
      <c r="AO10" s="1" t="b">
        <f t="shared" si="4"/>
        <v>0</v>
      </c>
      <c r="AP10" s="1"/>
      <c r="AQ10" s="2">
        <f t="shared" si="1"/>
        <v>41334</v>
      </c>
      <c r="AR10" s="1" t="str">
        <f t="shared" si="2"/>
        <v>Pre-COVID</v>
      </c>
      <c r="AS10" s="1">
        <f t="shared" si="3"/>
        <v>3</v>
      </c>
    </row>
    <row r="11" spans="1:45" x14ac:dyDescent="0.25">
      <c r="A11" s="1" t="s">
        <v>36</v>
      </c>
      <c r="B11" s="9">
        <v>2013</v>
      </c>
      <c r="C11" s="1" t="s">
        <v>45</v>
      </c>
      <c r="D11" s="1">
        <v>4</v>
      </c>
      <c r="E11" s="2">
        <v>41365</v>
      </c>
      <c r="F11" s="1">
        <v>110.2</v>
      </c>
      <c r="G11" s="1">
        <v>109.5</v>
      </c>
      <c r="H11" s="1">
        <v>106.9</v>
      </c>
      <c r="I11" s="1">
        <v>106.3</v>
      </c>
      <c r="J11" s="1">
        <v>105.7</v>
      </c>
      <c r="K11" s="1">
        <v>108.3</v>
      </c>
      <c r="L11" s="1">
        <v>103.4</v>
      </c>
      <c r="M11" s="1">
        <v>105.7</v>
      </c>
      <c r="N11" s="1">
        <v>104.2</v>
      </c>
      <c r="O11" s="1">
        <v>103.2</v>
      </c>
      <c r="P11" s="1">
        <v>106.5</v>
      </c>
      <c r="Q11" s="1">
        <v>108.8</v>
      </c>
      <c r="R11" s="1">
        <v>107.1</v>
      </c>
      <c r="S11" s="1">
        <v>107.1</v>
      </c>
      <c r="T11" s="1">
        <v>108.1</v>
      </c>
      <c r="U11" s="1">
        <v>107.4</v>
      </c>
      <c r="V11" s="1">
        <v>108</v>
      </c>
      <c r="W11" s="1">
        <v>0</v>
      </c>
      <c r="X11" s="1">
        <v>106.5</v>
      </c>
      <c r="Y11" s="1">
        <v>106.1</v>
      </c>
      <c r="Z11" s="1">
        <v>105.1</v>
      </c>
      <c r="AA11" s="1">
        <v>104.4</v>
      </c>
      <c r="AB11" s="1">
        <v>104.5</v>
      </c>
      <c r="AC11" s="1">
        <v>104.8</v>
      </c>
      <c r="AD11" s="1">
        <v>102.7</v>
      </c>
      <c r="AE11" s="1">
        <v>104.6</v>
      </c>
      <c r="AF11" s="1">
        <v>106.4</v>
      </c>
      <c r="AG11" s="1">
        <v>1280.1000000000001</v>
      </c>
      <c r="AH11" s="1">
        <v>0</v>
      </c>
      <c r="AI11" s="1">
        <v>840</v>
      </c>
      <c r="AJ11" s="1">
        <v>105.7</v>
      </c>
      <c r="AK11" s="1">
        <v>107.1</v>
      </c>
      <c r="AL11" s="1">
        <v>323.5</v>
      </c>
      <c r="AM11" s="1">
        <f>VLOOKUP(E11,CRUIDdata!C:D,2,FALSE)</f>
        <v>91</v>
      </c>
      <c r="AN11" s="1" t="s">
        <v>72</v>
      </c>
      <c r="AO11" s="1" t="b">
        <f t="shared" si="4"/>
        <v>0</v>
      </c>
      <c r="AP11" s="1"/>
      <c r="AQ11" s="2">
        <f t="shared" si="1"/>
        <v>41365</v>
      </c>
      <c r="AR11" s="1" t="str">
        <f t="shared" si="2"/>
        <v>Pre-COVID</v>
      </c>
      <c r="AS11" s="1">
        <f t="shared" si="3"/>
        <v>4</v>
      </c>
    </row>
    <row r="12" spans="1:45" x14ac:dyDescent="0.25">
      <c r="A12" s="1" t="s">
        <v>37</v>
      </c>
      <c r="B12" s="9">
        <v>2013</v>
      </c>
      <c r="C12" s="1" t="s">
        <v>45</v>
      </c>
      <c r="D12" s="1">
        <v>4</v>
      </c>
      <c r="E12" s="2">
        <v>41365</v>
      </c>
      <c r="F12" s="1">
        <v>114.6</v>
      </c>
      <c r="G12" s="1">
        <v>113.4</v>
      </c>
      <c r="H12" s="1">
        <v>106</v>
      </c>
      <c r="I12" s="1">
        <v>104.7</v>
      </c>
      <c r="J12" s="1">
        <v>102.1</v>
      </c>
      <c r="K12" s="1">
        <v>109.5</v>
      </c>
      <c r="L12" s="1">
        <v>109.7</v>
      </c>
      <c r="M12" s="1">
        <v>104.6</v>
      </c>
      <c r="N12" s="1">
        <v>102</v>
      </c>
      <c r="O12" s="1">
        <v>103.5</v>
      </c>
      <c r="P12" s="1">
        <v>108.2</v>
      </c>
      <c r="Q12" s="1">
        <v>110.6</v>
      </c>
      <c r="R12" s="1">
        <v>108.8</v>
      </c>
      <c r="S12" s="1">
        <v>108.5</v>
      </c>
      <c r="T12" s="1">
        <v>107.9</v>
      </c>
      <c r="U12" s="1">
        <v>106.4</v>
      </c>
      <c r="V12" s="1">
        <v>107.7</v>
      </c>
      <c r="W12" s="1">
        <v>100.5</v>
      </c>
      <c r="X12" s="1">
        <v>106.4</v>
      </c>
      <c r="Y12" s="1">
        <v>106.5</v>
      </c>
      <c r="Z12" s="1">
        <v>105.7</v>
      </c>
      <c r="AA12" s="1">
        <v>105</v>
      </c>
      <c r="AB12" s="1">
        <v>104</v>
      </c>
      <c r="AC12" s="1">
        <v>105.2</v>
      </c>
      <c r="AD12" s="1">
        <v>103.2</v>
      </c>
      <c r="AE12" s="1">
        <v>105.1</v>
      </c>
      <c r="AF12" s="1">
        <v>105.7</v>
      </c>
      <c r="AG12" s="1">
        <v>1295.5999999999999</v>
      </c>
      <c r="AH12" s="1">
        <v>100.5</v>
      </c>
      <c r="AI12" s="1">
        <v>841.10000000000014</v>
      </c>
      <c r="AJ12" s="1">
        <v>102.1</v>
      </c>
      <c r="AK12" s="1">
        <v>108.5</v>
      </c>
      <c r="AL12" s="1">
        <v>322</v>
      </c>
      <c r="AM12" s="1">
        <f>VLOOKUP(E12,CRUIDdata!C:D,2,FALSE)</f>
        <v>91</v>
      </c>
      <c r="AN12" s="1" t="s">
        <v>72</v>
      </c>
      <c r="AO12" s="1" t="b">
        <f t="shared" si="4"/>
        <v>0</v>
      </c>
      <c r="AP12" s="1"/>
      <c r="AQ12" s="2">
        <f t="shared" si="1"/>
        <v>41365</v>
      </c>
      <c r="AR12" s="1" t="str">
        <f t="shared" si="2"/>
        <v>Pre-COVID</v>
      </c>
      <c r="AS12" s="1">
        <f t="shared" si="3"/>
        <v>4</v>
      </c>
    </row>
    <row r="13" spans="1:45" x14ac:dyDescent="0.25">
      <c r="A13" s="1" t="s">
        <v>38</v>
      </c>
      <c r="B13" s="9">
        <v>2013</v>
      </c>
      <c r="C13" s="1" t="s">
        <v>45</v>
      </c>
      <c r="D13" s="1">
        <v>4</v>
      </c>
      <c r="E13" s="2">
        <v>41365</v>
      </c>
      <c r="F13" s="1">
        <v>111.6</v>
      </c>
      <c r="G13" s="1">
        <v>110.9</v>
      </c>
      <c r="H13" s="1">
        <v>106.6</v>
      </c>
      <c r="I13" s="1">
        <v>105.7</v>
      </c>
      <c r="J13" s="1">
        <v>104.4</v>
      </c>
      <c r="K13" s="1">
        <v>108.9</v>
      </c>
      <c r="L13" s="1">
        <v>105.5</v>
      </c>
      <c r="M13" s="1">
        <v>105.3</v>
      </c>
      <c r="N13" s="1">
        <v>103.5</v>
      </c>
      <c r="O13" s="1">
        <v>103.3</v>
      </c>
      <c r="P13" s="1">
        <v>107.2</v>
      </c>
      <c r="Q13" s="1">
        <v>109.6</v>
      </c>
      <c r="R13" s="1">
        <v>107.7</v>
      </c>
      <c r="S13" s="1">
        <v>107.5</v>
      </c>
      <c r="T13" s="1">
        <v>108</v>
      </c>
      <c r="U13" s="1">
        <v>107</v>
      </c>
      <c r="V13" s="1">
        <v>107.9</v>
      </c>
      <c r="W13" s="1">
        <v>100.5</v>
      </c>
      <c r="X13" s="1">
        <v>106.5</v>
      </c>
      <c r="Y13" s="1">
        <v>106.3</v>
      </c>
      <c r="Z13" s="1">
        <v>105.3</v>
      </c>
      <c r="AA13" s="1">
        <v>104.7</v>
      </c>
      <c r="AB13" s="1">
        <v>104.2</v>
      </c>
      <c r="AC13" s="1">
        <v>105</v>
      </c>
      <c r="AD13" s="1">
        <v>102.9</v>
      </c>
      <c r="AE13" s="1">
        <v>104.8</v>
      </c>
      <c r="AF13" s="1">
        <v>106.1</v>
      </c>
      <c r="AG13" s="1">
        <v>1285.8</v>
      </c>
      <c r="AH13" s="1">
        <v>100.5</v>
      </c>
      <c r="AI13" s="1">
        <v>840.5</v>
      </c>
      <c r="AJ13" s="1">
        <v>104.4</v>
      </c>
      <c r="AK13" s="1">
        <v>107.5</v>
      </c>
      <c r="AL13" s="1">
        <v>322.89999999999998</v>
      </c>
      <c r="AM13" s="1">
        <f>VLOOKUP(E13,CRUIDdata!C:D,2,FALSE)</f>
        <v>91</v>
      </c>
      <c r="AN13" s="1" t="s">
        <v>72</v>
      </c>
      <c r="AO13" s="1" t="b">
        <f t="shared" si="4"/>
        <v>0</v>
      </c>
      <c r="AP13" s="1"/>
      <c r="AQ13" s="2">
        <f t="shared" si="1"/>
        <v>41365</v>
      </c>
      <c r="AR13" s="1" t="str">
        <f t="shared" si="2"/>
        <v>Pre-COVID</v>
      </c>
      <c r="AS13" s="1">
        <f t="shared" si="3"/>
        <v>4</v>
      </c>
    </row>
    <row r="14" spans="1:45" x14ac:dyDescent="0.25">
      <c r="A14" s="1" t="s">
        <v>36</v>
      </c>
      <c r="B14" s="9">
        <v>2013</v>
      </c>
      <c r="C14" s="1" t="s">
        <v>46</v>
      </c>
      <c r="D14" s="1">
        <v>5</v>
      </c>
      <c r="E14" s="2">
        <v>41395</v>
      </c>
      <c r="F14" s="1">
        <v>110.9</v>
      </c>
      <c r="G14" s="1">
        <v>109.8</v>
      </c>
      <c r="H14" s="1">
        <v>105.9</v>
      </c>
      <c r="I14" s="1">
        <v>107.5</v>
      </c>
      <c r="J14" s="1">
        <v>105.3</v>
      </c>
      <c r="K14" s="1">
        <v>108.1</v>
      </c>
      <c r="L14" s="1">
        <v>107.3</v>
      </c>
      <c r="M14" s="1">
        <v>106.1</v>
      </c>
      <c r="N14" s="1">
        <v>103.7</v>
      </c>
      <c r="O14" s="1">
        <v>104</v>
      </c>
      <c r="P14" s="1">
        <v>107.4</v>
      </c>
      <c r="Q14" s="1">
        <v>109.9</v>
      </c>
      <c r="R14" s="1">
        <v>108.1</v>
      </c>
      <c r="S14" s="1">
        <v>108.1</v>
      </c>
      <c r="T14" s="1">
        <v>108.8</v>
      </c>
      <c r="U14" s="1">
        <v>107.9</v>
      </c>
      <c r="V14" s="1">
        <v>108.6</v>
      </c>
      <c r="W14" s="1">
        <v>0</v>
      </c>
      <c r="X14" s="1">
        <v>107.5</v>
      </c>
      <c r="Y14" s="1">
        <v>106.8</v>
      </c>
      <c r="Z14" s="1">
        <v>105.7</v>
      </c>
      <c r="AA14" s="1">
        <v>104.1</v>
      </c>
      <c r="AB14" s="1">
        <v>105</v>
      </c>
      <c r="AC14" s="1">
        <v>105.5</v>
      </c>
      <c r="AD14" s="1">
        <v>102.1</v>
      </c>
      <c r="AE14" s="1">
        <v>104.8</v>
      </c>
      <c r="AF14" s="1">
        <v>107.2</v>
      </c>
      <c r="AG14" s="1">
        <v>1288.7</v>
      </c>
      <c r="AH14" s="1">
        <v>0</v>
      </c>
      <c r="AI14" s="1">
        <v>843</v>
      </c>
      <c r="AJ14" s="1">
        <v>105.3</v>
      </c>
      <c r="AK14" s="1">
        <v>108.1</v>
      </c>
      <c r="AL14" s="1">
        <v>325.29999999999995</v>
      </c>
      <c r="AM14" s="1">
        <f>VLOOKUP(E14,CRUIDdata!C:D,2,FALSE)</f>
        <v>93</v>
      </c>
      <c r="AN14" s="1" t="s">
        <v>72</v>
      </c>
      <c r="AO14" s="1" t="b">
        <f t="shared" si="4"/>
        <v>0</v>
      </c>
      <c r="AP14" s="1"/>
      <c r="AQ14" s="2">
        <f t="shared" si="1"/>
        <v>41395</v>
      </c>
      <c r="AR14" s="1" t="str">
        <f t="shared" si="2"/>
        <v>Pre-COVID</v>
      </c>
      <c r="AS14" s="1">
        <f t="shared" si="3"/>
        <v>5</v>
      </c>
    </row>
    <row r="15" spans="1:45" x14ac:dyDescent="0.25">
      <c r="A15" s="1" t="s">
        <v>37</v>
      </c>
      <c r="B15" s="9">
        <v>2013</v>
      </c>
      <c r="C15" s="1" t="s">
        <v>46</v>
      </c>
      <c r="D15" s="1">
        <v>5</v>
      </c>
      <c r="E15" s="2">
        <v>41395</v>
      </c>
      <c r="F15" s="1">
        <v>115.4</v>
      </c>
      <c r="G15" s="1">
        <v>114.2</v>
      </c>
      <c r="H15" s="1">
        <v>102.7</v>
      </c>
      <c r="I15" s="1">
        <v>105.5</v>
      </c>
      <c r="J15" s="1">
        <v>101.5</v>
      </c>
      <c r="K15" s="1">
        <v>110.6</v>
      </c>
      <c r="L15" s="1">
        <v>123.7</v>
      </c>
      <c r="M15" s="1">
        <v>105.2</v>
      </c>
      <c r="N15" s="1">
        <v>101.9</v>
      </c>
      <c r="O15" s="1">
        <v>105</v>
      </c>
      <c r="P15" s="1">
        <v>109.1</v>
      </c>
      <c r="Q15" s="1">
        <v>111.3</v>
      </c>
      <c r="R15" s="1">
        <v>111.1</v>
      </c>
      <c r="S15" s="1">
        <v>109.8</v>
      </c>
      <c r="T15" s="1">
        <v>108.5</v>
      </c>
      <c r="U15" s="1">
        <v>106.7</v>
      </c>
      <c r="V15" s="1">
        <v>108.3</v>
      </c>
      <c r="W15" s="1">
        <v>100.5</v>
      </c>
      <c r="X15" s="1">
        <v>107.2</v>
      </c>
      <c r="Y15" s="1">
        <v>107.1</v>
      </c>
      <c r="Z15" s="1">
        <v>106.2</v>
      </c>
      <c r="AA15" s="1">
        <v>103.9</v>
      </c>
      <c r="AB15" s="1">
        <v>104.6</v>
      </c>
      <c r="AC15" s="1">
        <v>105.7</v>
      </c>
      <c r="AD15" s="1">
        <v>102.6</v>
      </c>
      <c r="AE15" s="1">
        <v>104.9</v>
      </c>
      <c r="AF15" s="1">
        <v>106.6</v>
      </c>
      <c r="AG15" s="1">
        <v>1315.6999999999998</v>
      </c>
      <c r="AH15" s="1">
        <v>100.5</v>
      </c>
      <c r="AI15" s="1">
        <v>842.60000000000014</v>
      </c>
      <c r="AJ15" s="1">
        <v>101.5</v>
      </c>
      <c r="AK15" s="1">
        <v>109.8</v>
      </c>
      <c r="AL15" s="1">
        <v>323.5</v>
      </c>
      <c r="AM15" s="1">
        <f>VLOOKUP(E15,CRUIDdata!C:D,2,FALSE)</f>
        <v>93</v>
      </c>
      <c r="AN15" s="1" t="s">
        <v>72</v>
      </c>
      <c r="AO15" s="1" t="b">
        <f t="shared" si="4"/>
        <v>0</v>
      </c>
      <c r="AP15" s="1"/>
      <c r="AQ15" s="2">
        <f t="shared" si="1"/>
        <v>41395</v>
      </c>
      <c r="AR15" s="1" t="str">
        <f t="shared" si="2"/>
        <v>Pre-COVID</v>
      </c>
      <c r="AS15" s="1">
        <f t="shared" si="3"/>
        <v>5</v>
      </c>
    </row>
    <row r="16" spans="1:45" x14ac:dyDescent="0.25">
      <c r="A16" s="1" t="s">
        <v>38</v>
      </c>
      <c r="B16" s="9">
        <v>2013</v>
      </c>
      <c r="C16" s="1" t="s">
        <v>46</v>
      </c>
      <c r="D16" s="1">
        <v>5</v>
      </c>
      <c r="E16" s="2">
        <v>41395</v>
      </c>
      <c r="F16" s="1">
        <v>112.3</v>
      </c>
      <c r="G16" s="1">
        <v>111.3</v>
      </c>
      <c r="H16" s="1">
        <v>104.7</v>
      </c>
      <c r="I16" s="1">
        <v>106.8</v>
      </c>
      <c r="J16" s="1">
        <v>103.9</v>
      </c>
      <c r="K16" s="1">
        <v>109.3</v>
      </c>
      <c r="L16" s="1">
        <v>112.9</v>
      </c>
      <c r="M16" s="1">
        <v>105.8</v>
      </c>
      <c r="N16" s="1">
        <v>103.1</v>
      </c>
      <c r="O16" s="1">
        <v>104.3</v>
      </c>
      <c r="P16" s="1">
        <v>108.1</v>
      </c>
      <c r="Q16" s="1">
        <v>110.5</v>
      </c>
      <c r="R16" s="1">
        <v>109.2</v>
      </c>
      <c r="S16" s="1">
        <v>108.6</v>
      </c>
      <c r="T16" s="1">
        <v>108.7</v>
      </c>
      <c r="U16" s="1">
        <v>107.4</v>
      </c>
      <c r="V16" s="1">
        <v>108.5</v>
      </c>
      <c r="W16" s="1">
        <v>100.5</v>
      </c>
      <c r="X16" s="1">
        <v>107.4</v>
      </c>
      <c r="Y16" s="1">
        <v>106.9</v>
      </c>
      <c r="Z16" s="1">
        <v>105.9</v>
      </c>
      <c r="AA16" s="1">
        <v>104</v>
      </c>
      <c r="AB16" s="1">
        <v>104.8</v>
      </c>
      <c r="AC16" s="1">
        <v>105.6</v>
      </c>
      <c r="AD16" s="1">
        <v>102.3</v>
      </c>
      <c r="AE16" s="1">
        <v>104.8</v>
      </c>
      <c r="AF16" s="1">
        <v>106.9</v>
      </c>
      <c r="AG16" s="1">
        <v>1298.3</v>
      </c>
      <c r="AH16" s="1">
        <v>100.5</v>
      </c>
      <c r="AI16" s="1">
        <v>842.69999999999993</v>
      </c>
      <c r="AJ16" s="1">
        <v>103.9</v>
      </c>
      <c r="AK16" s="1">
        <v>108.6</v>
      </c>
      <c r="AL16" s="1">
        <v>324.60000000000002</v>
      </c>
      <c r="AM16" s="1">
        <f>VLOOKUP(E16,CRUIDdata!C:D,2,FALSE)</f>
        <v>93</v>
      </c>
      <c r="AN16" s="1" t="s">
        <v>72</v>
      </c>
      <c r="AO16" s="1" t="b">
        <f t="shared" si="4"/>
        <v>0</v>
      </c>
      <c r="AP16" s="1"/>
      <c r="AQ16" s="2">
        <f t="shared" si="1"/>
        <v>41395</v>
      </c>
      <c r="AR16" s="1" t="str">
        <f t="shared" si="2"/>
        <v>Pre-COVID</v>
      </c>
      <c r="AS16" s="1">
        <f t="shared" si="3"/>
        <v>5</v>
      </c>
    </row>
    <row r="17" spans="1:45" x14ac:dyDescent="0.25">
      <c r="A17" s="1" t="s">
        <v>36</v>
      </c>
      <c r="B17" s="9">
        <v>2013</v>
      </c>
      <c r="C17" s="1" t="s">
        <v>47</v>
      </c>
      <c r="D17" s="1">
        <v>6</v>
      </c>
      <c r="E17" s="2">
        <v>41426</v>
      </c>
      <c r="F17" s="1">
        <v>112.3</v>
      </c>
      <c r="G17" s="1">
        <v>112.1</v>
      </c>
      <c r="H17" s="1">
        <v>108.1</v>
      </c>
      <c r="I17" s="1">
        <v>108.3</v>
      </c>
      <c r="J17" s="1">
        <v>105.9</v>
      </c>
      <c r="K17" s="1">
        <v>109.2</v>
      </c>
      <c r="L17" s="1">
        <v>118</v>
      </c>
      <c r="M17" s="1">
        <v>106.8</v>
      </c>
      <c r="N17" s="1">
        <v>104.1</v>
      </c>
      <c r="O17" s="1">
        <v>105.4</v>
      </c>
      <c r="P17" s="1">
        <v>108.2</v>
      </c>
      <c r="Q17" s="1">
        <v>111</v>
      </c>
      <c r="R17" s="1">
        <v>110.6</v>
      </c>
      <c r="S17" s="1">
        <v>109</v>
      </c>
      <c r="T17" s="1">
        <v>109.7</v>
      </c>
      <c r="U17" s="1">
        <v>108.8</v>
      </c>
      <c r="V17" s="1">
        <v>109.5</v>
      </c>
      <c r="W17" s="1">
        <v>0</v>
      </c>
      <c r="X17" s="1">
        <v>108.5</v>
      </c>
      <c r="Y17" s="1">
        <v>107.5</v>
      </c>
      <c r="Z17" s="1">
        <v>106.3</v>
      </c>
      <c r="AA17" s="1">
        <v>105</v>
      </c>
      <c r="AB17" s="1">
        <v>105.6</v>
      </c>
      <c r="AC17" s="1">
        <v>106.5</v>
      </c>
      <c r="AD17" s="1">
        <v>102.5</v>
      </c>
      <c r="AE17" s="1">
        <v>105.5</v>
      </c>
      <c r="AF17" s="1">
        <v>108.9</v>
      </c>
      <c r="AG17" s="1">
        <v>1314.1</v>
      </c>
      <c r="AH17" s="1">
        <v>0</v>
      </c>
      <c r="AI17" s="1">
        <v>850</v>
      </c>
      <c r="AJ17" s="1">
        <v>105.9</v>
      </c>
      <c r="AK17" s="1">
        <v>109</v>
      </c>
      <c r="AL17" s="1">
        <v>328</v>
      </c>
      <c r="AM17" s="1">
        <f>VLOOKUP(E17,CRUIDdata!C:D,2,FALSE)</f>
        <v>95</v>
      </c>
      <c r="AN17" s="1" t="s">
        <v>72</v>
      </c>
      <c r="AO17" s="1" t="b">
        <f t="shared" si="4"/>
        <v>0</v>
      </c>
      <c r="AP17" s="1"/>
      <c r="AQ17" s="2">
        <f t="shared" si="1"/>
        <v>41426</v>
      </c>
      <c r="AR17" s="1" t="str">
        <f t="shared" si="2"/>
        <v>Pre-COVID</v>
      </c>
      <c r="AS17" s="1">
        <f t="shared" si="3"/>
        <v>6</v>
      </c>
    </row>
    <row r="18" spans="1:45" x14ac:dyDescent="0.25">
      <c r="A18" s="1" t="s">
        <v>37</v>
      </c>
      <c r="B18" s="9">
        <v>2013</v>
      </c>
      <c r="C18" s="1" t="s">
        <v>47</v>
      </c>
      <c r="D18" s="1">
        <v>6</v>
      </c>
      <c r="E18" s="2">
        <v>41426</v>
      </c>
      <c r="F18" s="1">
        <v>117</v>
      </c>
      <c r="G18" s="1">
        <v>120.1</v>
      </c>
      <c r="H18" s="1">
        <v>112.5</v>
      </c>
      <c r="I18" s="1">
        <v>107.3</v>
      </c>
      <c r="J18" s="1">
        <v>101.3</v>
      </c>
      <c r="K18" s="1">
        <v>112.4</v>
      </c>
      <c r="L18" s="1">
        <v>143.6</v>
      </c>
      <c r="M18" s="1">
        <v>105.4</v>
      </c>
      <c r="N18" s="1">
        <v>101.4</v>
      </c>
      <c r="O18" s="1">
        <v>106.4</v>
      </c>
      <c r="P18" s="1">
        <v>110</v>
      </c>
      <c r="Q18" s="1">
        <v>112.2</v>
      </c>
      <c r="R18" s="1">
        <v>115</v>
      </c>
      <c r="S18" s="1">
        <v>110.9</v>
      </c>
      <c r="T18" s="1">
        <v>109.2</v>
      </c>
      <c r="U18" s="1">
        <v>107.2</v>
      </c>
      <c r="V18" s="1">
        <v>108.9</v>
      </c>
      <c r="W18" s="1">
        <v>106.6</v>
      </c>
      <c r="X18" s="1">
        <v>108</v>
      </c>
      <c r="Y18" s="1">
        <v>107.7</v>
      </c>
      <c r="Z18" s="1">
        <v>106.5</v>
      </c>
      <c r="AA18" s="1">
        <v>105.2</v>
      </c>
      <c r="AB18" s="1">
        <v>105.2</v>
      </c>
      <c r="AC18" s="1">
        <v>108.1</v>
      </c>
      <c r="AD18" s="1">
        <v>103.3</v>
      </c>
      <c r="AE18" s="1">
        <v>106.1</v>
      </c>
      <c r="AF18" s="1">
        <v>109.7</v>
      </c>
      <c r="AG18" s="1">
        <v>1363.3000000000002</v>
      </c>
      <c r="AH18" s="1">
        <v>106.6</v>
      </c>
      <c r="AI18" s="1">
        <v>853.3</v>
      </c>
      <c r="AJ18" s="1">
        <v>101.3</v>
      </c>
      <c r="AK18" s="1">
        <v>110.9</v>
      </c>
      <c r="AL18" s="1">
        <v>325.3</v>
      </c>
      <c r="AM18" s="1">
        <f>VLOOKUP(E18,CRUIDdata!C:D,2,FALSE)</f>
        <v>95</v>
      </c>
      <c r="AN18" s="1" t="s">
        <v>72</v>
      </c>
      <c r="AO18" s="1" t="b">
        <f t="shared" si="4"/>
        <v>0</v>
      </c>
      <c r="AP18" s="1"/>
      <c r="AQ18" s="2">
        <f t="shared" si="1"/>
        <v>41426</v>
      </c>
      <c r="AR18" s="1" t="str">
        <f t="shared" si="2"/>
        <v>Pre-COVID</v>
      </c>
      <c r="AS18" s="1">
        <f t="shared" si="3"/>
        <v>6</v>
      </c>
    </row>
    <row r="19" spans="1:45" x14ac:dyDescent="0.25">
      <c r="A19" s="1" t="s">
        <v>38</v>
      </c>
      <c r="B19" s="9">
        <v>2013</v>
      </c>
      <c r="C19" s="1" t="s">
        <v>47</v>
      </c>
      <c r="D19" s="1">
        <v>6</v>
      </c>
      <c r="E19" s="2">
        <v>41426</v>
      </c>
      <c r="F19" s="1">
        <v>113.8</v>
      </c>
      <c r="G19" s="1">
        <v>114.9</v>
      </c>
      <c r="H19" s="1">
        <v>109.8</v>
      </c>
      <c r="I19" s="1">
        <v>107.9</v>
      </c>
      <c r="J19" s="1">
        <v>104.2</v>
      </c>
      <c r="K19" s="1">
        <v>110.7</v>
      </c>
      <c r="L19" s="1">
        <v>126.7</v>
      </c>
      <c r="M19" s="1">
        <v>106.3</v>
      </c>
      <c r="N19" s="1">
        <v>103.2</v>
      </c>
      <c r="O19" s="1">
        <v>105.7</v>
      </c>
      <c r="P19" s="1">
        <v>109</v>
      </c>
      <c r="Q19" s="1">
        <v>111.6</v>
      </c>
      <c r="R19" s="1">
        <v>112.2</v>
      </c>
      <c r="S19" s="1">
        <v>109.5</v>
      </c>
      <c r="T19" s="1">
        <v>109.5</v>
      </c>
      <c r="U19" s="1">
        <v>108.1</v>
      </c>
      <c r="V19" s="1">
        <v>109.3</v>
      </c>
      <c r="W19" s="1">
        <v>106.6</v>
      </c>
      <c r="X19" s="1">
        <v>108.3</v>
      </c>
      <c r="Y19" s="1">
        <v>107.6</v>
      </c>
      <c r="Z19" s="1">
        <v>106.4</v>
      </c>
      <c r="AA19" s="1">
        <v>105.1</v>
      </c>
      <c r="AB19" s="1">
        <v>105.4</v>
      </c>
      <c r="AC19" s="1">
        <v>107.4</v>
      </c>
      <c r="AD19" s="1">
        <v>102.8</v>
      </c>
      <c r="AE19" s="1">
        <v>105.8</v>
      </c>
      <c r="AF19" s="1">
        <v>109.3</v>
      </c>
      <c r="AG19" s="1">
        <v>1331.8</v>
      </c>
      <c r="AH19" s="1">
        <v>106.6</v>
      </c>
      <c r="AI19" s="1">
        <v>851.69999999999982</v>
      </c>
      <c r="AJ19" s="1">
        <v>104.2</v>
      </c>
      <c r="AK19" s="1">
        <v>109.5</v>
      </c>
      <c r="AL19" s="1">
        <v>326.89999999999998</v>
      </c>
      <c r="AM19" s="1">
        <f>VLOOKUP(E19,CRUIDdata!C:D,2,FALSE)</f>
        <v>95</v>
      </c>
      <c r="AN19" s="1" t="s">
        <v>72</v>
      </c>
      <c r="AO19" s="1" t="b">
        <f t="shared" si="4"/>
        <v>0</v>
      </c>
      <c r="AP19" s="1"/>
      <c r="AQ19" s="2">
        <f t="shared" si="1"/>
        <v>41426</v>
      </c>
      <c r="AR19" s="1" t="str">
        <f t="shared" si="2"/>
        <v>Pre-COVID</v>
      </c>
      <c r="AS19" s="1">
        <f t="shared" si="3"/>
        <v>6</v>
      </c>
    </row>
    <row r="20" spans="1:45" x14ac:dyDescent="0.25">
      <c r="A20" s="1" t="s">
        <v>36</v>
      </c>
      <c r="B20" s="9">
        <v>2013</v>
      </c>
      <c r="C20" s="1" t="s">
        <v>48</v>
      </c>
      <c r="D20" s="1">
        <v>7</v>
      </c>
      <c r="E20" s="2">
        <v>41456</v>
      </c>
      <c r="F20" s="1">
        <v>113.4</v>
      </c>
      <c r="G20" s="1">
        <v>114.9</v>
      </c>
      <c r="H20" s="1">
        <v>110.5</v>
      </c>
      <c r="I20" s="1">
        <v>109.3</v>
      </c>
      <c r="J20" s="1">
        <v>106.2</v>
      </c>
      <c r="K20" s="1">
        <v>110.3</v>
      </c>
      <c r="L20" s="1">
        <v>129.19999999999999</v>
      </c>
      <c r="M20" s="1">
        <v>107.1</v>
      </c>
      <c r="N20" s="1">
        <v>104.3</v>
      </c>
      <c r="O20" s="1">
        <v>106.4</v>
      </c>
      <c r="P20" s="1">
        <v>109.1</v>
      </c>
      <c r="Q20" s="1">
        <v>112.1</v>
      </c>
      <c r="R20" s="1">
        <v>113.1</v>
      </c>
      <c r="S20" s="1">
        <v>109.8</v>
      </c>
      <c r="T20" s="1">
        <v>110.5</v>
      </c>
      <c r="U20" s="1">
        <v>109.5</v>
      </c>
      <c r="V20" s="1">
        <v>110.3</v>
      </c>
      <c r="W20" s="1">
        <v>0</v>
      </c>
      <c r="X20" s="1">
        <v>109.5</v>
      </c>
      <c r="Y20" s="1">
        <v>108.3</v>
      </c>
      <c r="Z20" s="1">
        <v>106.9</v>
      </c>
      <c r="AA20" s="1">
        <v>106.8</v>
      </c>
      <c r="AB20" s="1">
        <v>106.4</v>
      </c>
      <c r="AC20" s="1">
        <v>107.8</v>
      </c>
      <c r="AD20" s="1">
        <v>102.5</v>
      </c>
      <c r="AE20" s="1">
        <v>106.5</v>
      </c>
      <c r="AF20" s="1">
        <v>110.7</v>
      </c>
      <c r="AG20" s="1">
        <v>1339.6999999999996</v>
      </c>
      <c r="AH20" s="1">
        <v>0</v>
      </c>
      <c r="AI20" s="1">
        <v>858.5</v>
      </c>
      <c r="AJ20" s="1">
        <v>106.2</v>
      </c>
      <c r="AK20" s="1">
        <v>109.8</v>
      </c>
      <c r="AL20" s="1">
        <v>330.3</v>
      </c>
      <c r="AM20" s="1">
        <f>VLOOKUP(E20,CRUIDdata!C:D,2,FALSE)</f>
        <v>104</v>
      </c>
      <c r="AN20" s="1" t="s">
        <v>72</v>
      </c>
      <c r="AO20" s="1" t="b">
        <f t="shared" si="4"/>
        <v>0</v>
      </c>
      <c r="AP20" s="1"/>
      <c r="AQ20" s="2">
        <f t="shared" si="1"/>
        <v>41456</v>
      </c>
      <c r="AR20" s="1" t="str">
        <f t="shared" si="2"/>
        <v>Pre-COVID</v>
      </c>
      <c r="AS20" s="1">
        <f t="shared" si="3"/>
        <v>7</v>
      </c>
    </row>
    <row r="21" spans="1:45" x14ac:dyDescent="0.25">
      <c r="A21" s="1" t="s">
        <v>37</v>
      </c>
      <c r="B21" s="9">
        <v>2013</v>
      </c>
      <c r="C21" s="1" t="s">
        <v>48</v>
      </c>
      <c r="D21" s="1">
        <v>7</v>
      </c>
      <c r="E21" s="2">
        <v>41456</v>
      </c>
      <c r="F21" s="1">
        <v>117.8</v>
      </c>
      <c r="G21" s="1">
        <v>119.2</v>
      </c>
      <c r="H21" s="1">
        <v>114</v>
      </c>
      <c r="I21" s="1">
        <v>108.3</v>
      </c>
      <c r="J21" s="1">
        <v>101.1</v>
      </c>
      <c r="K21" s="1">
        <v>113.2</v>
      </c>
      <c r="L21" s="1">
        <v>160.9</v>
      </c>
      <c r="M21" s="1">
        <v>105.1</v>
      </c>
      <c r="N21" s="1">
        <v>101.3</v>
      </c>
      <c r="O21" s="1">
        <v>107.5</v>
      </c>
      <c r="P21" s="1">
        <v>110.4</v>
      </c>
      <c r="Q21" s="1">
        <v>113.1</v>
      </c>
      <c r="R21" s="1">
        <v>117.5</v>
      </c>
      <c r="S21" s="1">
        <v>111.7</v>
      </c>
      <c r="T21" s="1">
        <v>109.8</v>
      </c>
      <c r="U21" s="1">
        <v>107.8</v>
      </c>
      <c r="V21" s="1">
        <v>109.5</v>
      </c>
      <c r="W21" s="1">
        <v>107.7</v>
      </c>
      <c r="X21" s="1">
        <v>108.6</v>
      </c>
      <c r="Y21" s="1">
        <v>108.1</v>
      </c>
      <c r="Z21" s="1">
        <v>107.1</v>
      </c>
      <c r="AA21" s="1">
        <v>107.3</v>
      </c>
      <c r="AB21" s="1">
        <v>105.9</v>
      </c>
      <c r="AC21" s="1">
        <v>110.1</v>
      </c>
      <c r="AD21" s="1">
        <v>103.2</v>
      </c>
      <c r="AE21" s="1">
        <v>107.3</v>
      </c>
      <c r="AF21" s="1">
        <v>111.4</v>
      </c>
      <c r="AG21" s="1">
        <v>1388.3</v>
      </c>
      <c r="AH21" s="1">
        <v>107.7</v>
      </c>
      <c r="AI21" s="1">
        <v>861.9</v>
      </c>
      <c r="AJ21" s="1">
        <v>101.1</v>
      </c>
      <c r="AK21" s="1">
        <v>111.7</v>
      </c>
      <c r="AL21" s="1">
        <v>327.10000000000002</v>
      </c>
      <c r="AM21" s="1">
        <f>VLOOKUP(E21,CRUIDdata!C:D,2,FALSE)</f>
        <v>104</v>
      </c>
      <c r="AN21" s="1" t="s">
        <v>72</v>
      </c>
      <c r="AO21" s="1" t="b">
        <f t="shared" si="4"/>
        <v>0</v>
      </c>
      <c r="AP21" s="1"/>
      <c r="AQ21" s="2">
        <f t="shared" si="1"/>
        <v>41456</v>
      </c>
      <c r="AR21" s="1" t="str">
        <f t="shared" si="2"/>
        <v>Pre-COVID</v>
      </c>
      <c r="AS21" s="1">
        <f t="shared" si="3"/>
        <v>7</v>
      </c>
    </row>
    <row r="22" spans="1:45" x14ac:dyDescent="0.25">
      <c r="A22" s="1" t="s">
        <v>38</v>
      </c>
      <c r="B22" s="9">
        <v>2013</v>
      </c>
      <c r="C22" s="1" t="s">
        <v>48</v>
      </c>
      <c r="D22" s="1">
        <v>7</v>
      </c>
      <c r="E22" s="2">
        <v>41456</v>
      </c>
      <c r="F22" s="1">
        <v>114.8</v>
      </c>
      <c r="G22" s="1">
        <v>116.4</v>
      </c>
      <c r="H22" s="1">
        <v>111.9</v>
      </c>
      <c r="I22" s="1">
        <v>108.9</v>
      </c>
      <c r="J22" s="1">
        <v>104.3</v>
      </c>
      <c r="K22" s="1">
        <v>111.7</v>
      </c>
      <c r="L22" s="1">
        <v>140</v>
      </c>
      <c r="M22" s="1">
        <v>106.4</v>
      </c>
      <c r="N22" s="1">
        <v>103.3</v>
      </c>
      <c r="O22" s="1">
        <v>106.8</v>
      </c>
      <c r="P22" s="1">
        <v>109.6</v>
      </c>
      <c r="Q22" s="1">
        <v>112.6</v>
      </c>
      <c r="R22" s="1">
        <v>114.7</v>
      </c>
      <c r="S22" s="1">
        <v>110.3</v>
      </c>
      <c r="T22" s="1">
        <v>110.2</v>
      </c>
      <c r="U22" s="1">
        <v>108.8</v>
      </c>
      <c r="V22" s="1">
        <v>110</v>
      </c>
      <c r="W22" s="1">
        <v>107.7</v>
      </c>
      <c r="X22" s="1">
        <v>109.2</v>
      </c>
      <c r="Y22" s="1">
        <v>108.2</v>
      </c>
      <c r="Z22" s="1">
        <v>107</v>
      </c>
      <c r="AA22" s="1">
        <v>107.1</v>
      </c>
      <c r="AB22" s="1">
        <v>106.1</v>
      </c>
      <c r="AC22" s="1">
        <v>109.1</v>
      </c>
      <c r="AD22" s="1">
        <v>102.8</v>
      </c>
      <c r="AE22" s="1">
        <v>106.9</v>
      </c>
      <c r="AF22" s="1">
        <v>111</v>
      </c>
      <c r="AG22" s="1">
        <v>1357.1</v>
      </c>
      <c r="AH22" s="1">
        <v>107.7</v>
      </c>
      <c r="AI22" s="1">
        <v>860.4</v>
      </c>
      <c r="AJ22" s="1">
        <v>104.3</v>
      </c>
      <c r="AK22" s="1">
        <v>110.3</v>
      </c>
      <c r="AL22" s="1">
        <v>329</v>
      </c>
      <c r="AM22" s="1">
        <f>VLOOKUP(E22,CRUIDdata!C:D,2,FALSE)</f>
        <v>104</v>
      </c>
      <c r="AN22" s="1" t="s">
        <v>72</v>
      </c>
      <c r="AO22" s="1" t="b">
        <f t="shared" si="4"/>
        <v>0</v>
      </c>
      <c r="AP22" s="1"/>
      <c r="AQ22" s="2">
        <f t="shared" si="1"/>
        <v>41456</v>
      </c>
      <c r="AR22" s="1" t="str">
        <f t="shared" si="2"/>
        <v>Pre-COVID</v>
      </c>
      <c r="AS22" s="1">
        <f t="shared" si="3"/>
        <v>7</v>
      </c>
    </row>
    <row r="23" spans="1:45" x14ac:dyDescent="0.25">
      <c r="A23" s="1" t="s">
        <v>36</v>
      </c>
      <c r="B23" s="9">
        <v>2013</v>
      </c>
      <c r="C23" s="1" t="s">
        <v>49</v>
      </c>
      <c r="D23" s="1">
        <v>8</v>
      </c>
      <c r="E23" s="2">
        <v>41487</v>
      </c>
      <c r="F23" s="1">
        <v>114.3</v>
      </c>
      <c r="G23" s="1">
        <v>115.4</v>
      </c>
      <c r="H23" s="1">
        <v>111.1</v>
      </c>
      <c r="I23" s="1">
        <v>110</v>
      </c>
      <c r="J23" s="1">
        <v>106.4</v>
      </c>
      <c r="K23" s="1">
        <v>110.8</v>
      </c>
      <c r="L23" s="1">
        <v>138.9</v>
      </c>
      <c r="M23" s="1">
        <v>107.4</v>
      </c>
      <c r="N23" s="1">
        <v>104.1</v>
      </c>
      <c r="O23" s="1">
        <v>106.9</v>
      </c>
      <c r="P23" s="1">
        <v>109.7</v>
      </c>
      <c r="Q23" s="1">
        <v>112.6</v>
      </c>
      <c r="R23" s="1">
        <v>114.9</v>
      </c>
      <c r="S23" s="1">
        <v>110.7</v>
      </c>
      <c r="T23" s="1">
        <v>111.3</v>
      </c>
      <c r="U23" s="1">
        <v>110.2</v>
      </c>
      <c r="V23" s="1">
        <v>111.1</v>
      </c>
      <c r="W23" s="1">
        <v>0</v>
      </c>
      <c r="X23" s="1">
        <v>109.9</v>
      </c>
      <c r="Y23" s="1">
        <v>108.7</v>
      </c>
      <c r="Z23" s="1">
        <v>107.5</v>
      </c>
      <c r="AA23" s="1">
        <v>107.8</v>
      </c>
      <c r="AB23" s="1">
        <v>106.8</v>
      </c>
      <c r="AC23" s="1">
        <v>108.7</v>
      </c>
      <c r="AD23" s="1">
        <v>105</v>
      </c>
      <c r="AE23" s="1">
        <v>107.5</v>
      </c>
      <c r="AF23" s="1">
        <v>112.1</v>
      </c>
      <c r="AG23" s="1">
        <v>1356.1</v>
      </c>
      <c r="AH23" s="1">
        <v>0</v>
      </c>
      <c r="AI23" s="1">
        <v>866.50000000000011</v>
      </c>
      <c r="AJ23" s="1">
        <v>106.4</v>
      </c>
      <c r="AK23" s="1">
        <v>110.7</v>
      </c>
      <c r="AL23" s="1">
        <v>332.6</v>
      </c>
      <c r="AM23" s="1">
        <f>VLOOKUP(E23,CRUIDdata!C:D,2,FALSE)</f>
        <v>107</v>
      </c>
      <c r="AN23" s="1" t="s">
        <v>72</v>
      </c>
      <c r="AO23" s="1" t="b">
        <f t="shared" si="4"/>
        <v>0</v>
      </c>
      <c r="AP23" s="1"/>
      <c r="AQ23" s="2">
        <f t="shared" si="1"/>
        <v>41487</v>
      </c>
      <c r="AR23" s="1" t="str">
        <f t="shared" si="2"/>
        <v>Pre-COVID</v>
      </c>
      <c r="AS23" s="1">
        <f t="shared" si="3"/>
        <v>8</v>
      </c>
    </row>
    <row r="24" spans="1:45" x14ac:dyDescent="0.25">
      <c r="A24" s="1" t="s">
        <v>37</v>
      </c>
      <c r="B24" s="9">
        <v>2013</v>
      </c>
      <c r="C24" s="1" t="s">
        <v>49</v>
      </c>
      <c r="D24" s="1">
        <v>8</v>
      </c>
      <c r="E24" s="2">
        <v>41487</v>
      </c>
      <c r="F24" s="1">
        <v>118.3</v>
      </c>
      <c r="G24" s="1">
        <v>120.4</v>
      </c>
      <c r="H24" s="1">
        <v>112.7</v>
      </c>
      <c r="I24" s="1">
        <v>108.9</v>
      </c>
      <c r="J24" s="1">
        <v>101.1</v>
      </c>
      <c r="K24" s="1">
        <v>108.7</v>
      </c>
      <c r="L24" s="1">
        <v>177</v>
      </c>
      <c r="M24" s="1">
        <v>104.7</v>
      </c>
      <c r="N24" s="1">
        <v>101</v>
      </c>
      <c r="O24" s="1">
        <v>108.5</v>
      </c>
      <c r="P24" s="1">
        <v>110.9</v>
      </c>
      <c r="Q24" s="1">
        <v>114.3</v>
      </c>
      <c r="R24" s="1">
        <v>119.6</v>
      </c>
      <c r="S24" s="1">
        <v>112.4</v>
      </c>
      <c r="T24" s="1">
        <v>110.6</v>
      </c>
      <c r="U24" s="1">
        <v>108.3</v>
      </c>
      <c r="V24" s="1">
        <v>110.2</v>
      </c>
      <c r="W24" s="1">
        <v>108.9</v>
      </c>
      <c r="X24" s="1">
        <v>109.3</v>
      </c>
      <c r="Y24" s="1">
        <v>108.7</v>
      </c>
      <c r="Z24" s="1">
        <v>107.6</v>
      </c>
      <c r="AA24" s="1">
        <v>108.1</v>
      </c>
      <c r="AB24" s="1">
        <v>106.5</v>
      </c>
      <c r="AC24" s="1">
        <v>110.8</v>
      </c>
      <c r="AD24" s="1">
        <v>106</v>
      </c>
      <c r="AE24" s="1">
        <v>108.3</v>
      </c>
      <c r="AF24" s="1">
        <v>112.7</v>
      </c>
      <c r="AG24" s="1">
        <v>1405</v>
      </c>
      <c r="AH24" s="1">
        <v>108.9</v>
      </c>
      <c r="AI24" s="1">
        <v>870.4</v>
      </c>
      <c r="AJ24" s="1">
        <v>101.1</v>
      </c>
      <c r="AK24" s="1">
        <v>112.4</v>
      </c>
      <c r="AL24" s="1">
        <v>329.09999999999997</v>
      </c>
      <c r="AM24" s="1">
        <f>VLOOKUP(E24,CRUIDdata!C:D,2,FALSE)</f>
        <v>107</v>
      </c>
      <c r="AN24" s="1" t="s">
        <v>72</v>
      </c>
      <c r="AO24" s="1" t="b">
        <f t="shared" si="4"/>
        <v>0</v>
      </c>
      <c r="AP24" s="1">
        <f t="shared" si="0"/>
        <v>91</v>
      </c>
      <c r="AQ24" s="2">
        <f t="shared" si="1"/>
        <v>41487</v>
      </c>
      <c r="AR24" s="1" t="str">
        <f t="shared" si="2"/>
        <v>Pre-COVID</v>
      </c>
      <c r="AS24" s="1">
        <f t="shared" si="3"/>
        <v>8</v>
      </c>
    </row>
    <row r="25" spans="1:45" x14ac:dyDescent="0.25">
      <c r="A25" s="1" t="s">
        <v>38</v>
      </c>
      <c r="B25" s="9">
        <v>2013</v>
      </c>
      <c r="C25" s="1" t="s">
        <v>49</v>
      </c>
      <c r="D25" s="1">
        <v>8</v>
      </c>
      <c r="E25" s="2">
        <v>41487</v>
      </c>
      <c r="F25" s="1">
        <v>115.6</v>
      </c>
      <c r="G25" s="1">
        <v>117.2</v>
      </c>
      <c r="H25" s="1">
        <v>111.7</v>
      </c>
      <c r="I25" s="1">
        <v>109.6</v>
      </c>
      <c r="J25" s="1">
        <v>104.5</v>
      </c>
      <c r="K25" s="1">
        <v>109.8</v>
      </c>
      <c r="L25" s="1">
        <v>151.80000000000001</v>
      </c>
      <c r="M25" s="1">
        <v>106.5</v>
      </c>
      <c r="N25" s="1">
        <v>103.1</v>
      </c>
      <c r="O25" s="1">
        <v>107.4</v>
      </c>
      <c r="P25" s="1">
        <v>110.2</v>
      </c>
      <c r="Q25" s="1">
        <v>113.4</v>
      </c>
      <c r="R25" s="1">
        <v>116.6</v>
      </c>
      <c r="S25" s="1">
        <v>111.2</v>
      </c>
      <c r="T25" s="1">
        <v>111</v>
      </c>
      <c r="U25" s="1">
        <v>109.4</v>
      </c>
      <c r="V25" s="1">
        <v>110.7</v>
      </c>
      <c r="W25" s="1">
        <v>108.9</v>
      </c>
      <c r="X25" s="1">
        <v>109.7</v>
      </c>
      <c r="Y25" s="1">
        <v>108.7</v>
      </c>
      <c r="Z25" s="1">
        <v>107.5</v>
      </c>
      <c r="AA25" s="1">
        <v>108</v>
      </c>
      <c r="AB25" s="1">
        <v>106.6</v>
      </c>
      <c r="AC25" s="1">
        <v>109.9</v>
      </c>
      <c r="AD25" s="1">
        <v>105.4</v>
      </c>
      <c r="AE25" s="1">
        <v>107.9</v>
      </c>
      <c r="AF25" s="1">
        <v>112.4</v>
      </c>
      <c r="AG25" s="1">
        <v>1372.9</v>
      </c>
      <c r="AH25" s="1">
        <v>108.9</v>
      </c>
      <c r="AI25" s="1">
        <v>868.59999999999991</v>
      </c>
      <c r="AJ25" s="1">
        <v>104.5</v>
      </c>
      <c r="AK25" s="1">
        <v>111.2</v>
      </c>
      <c r="AL25" s="1">
        <v>331.1</v>
      </c>
      <c r="AM25" s="1">
        <f>VLOOKUP(E25,CRUIDdata!C:D,2,FALSE)</f>
        <v>107</v>
      </c>
      <c r="AN25" s="1" t="s">
        <v>72</v>
      </c>
      <c r="AO25" s="1" t="b">
        <f t="shared" si="4"/>
        <v>0</v>
      </c>
      <c r="AP25" s="1">
        <f t="shared" si="0"/>
        <v>91</v>
      </c>
      <c r="AQ25" s="2">
        <f t="shared" si="1"/>
        <v>41487</v>
      </c>
      <c r="AR25" s="1" t="str">
        <f t="shared" si="2"/>
        <v>Pre-COVID</v>
      </c>
      <c r="AS25" s="1">
        <f t="shared" si="3"/>
        <v>8</v>
      </c>
    </row>
    <row r="26" spans="1:45" x14ac:dyDescent="0.25">
      <c r="A26" s="1" t="s">
        <v>36</v>
      </c>
      <c r="B26" s="9">
        <v>2013</v>
      </c>
      <c r="C26" s="1" t="s">
        <v>50</v>
      </c>
      <c r="D26" s="1">
        <v>9</v>
      </c>
      <c r="E26" s="2">
        <v>41518</v>
      </c>
      <c r="F26" s="1">
        <v>115.4</v>
      </c>
      <c r="G26" s="1">
        <v>115.7</v>
      </c>
      <c r="H26" s="1">
        <v>111.7</v>
      </c>
      <c r="I26" s="1">
        <v>111</v>
      </c>
      <c r="J26" s="1">
        <v>107.4</v>
      </c>
      <c r="K26" s="1">
        <v>110.9</v>
      </c>
      <c r="L26" s="1">
        <v>154</v>
      </c>
      <c r="M26" s="1">
        <v>108.1</v>
      </c>
      <c r="N26" s="1">
        <v>104.2</v>
      </c>
      <c r="O26" s="1">
        <v>107.9</v>
      </c>
      <c r="P26" s="1">
        <v>110.4</v>
      </c>
      <c r="Q26" s="1">
        <v>114</v>
      </c>
      <c r="R26" s="1">
        <v>117.8</v>
      </c>
      <c r="S26" s="1">
        <v>111.7</v>
      </c>
      <c r="T26" s="1">
        <v>112.7</v>
      </c>
      <c r="U26" s="1">
        <v>111.4</v>
      </c>
      <c r="V26" s="1">
        <v>112.5</v>
      </c>
      <c r="W26" s="1">
        <v>0</v>
      </c>
      <c r="X26" s="1">
        <v>111.1</v>
      </c>
      <c r="Y26" s="1">
        <v>109.6</v>
      </c>
      <c r="Z26" s="1">
        <v>108.3</v>
      </c>
      <c r="AA26" s="1">
        <v>109.3</v>
      </c>
      <c r="AB26" s="1">
        <v>107.7</v>
      </c>
      <c r="AC26" s="1">
        <v>109.8</v>
      </c>
      <c r="AD26" s="1">
        <v>106.7</v>
      </c>
      <c r="AE26" s="1">
        <v>108.7</v>
      </c>
      <c r="AF26" s="1">
        <v>114.2</v>
      </c>
      <c r="AG26" s="1">
        <v>1381.1000000000001</v>
      </c>
      <c r="AH26" s="1">
        <v>0</v>
      </c>
      <c r="AI26" s="1">
        <v>877.10000000000014</v>
      </c>
      <c r="AJ26" s="1">
        <v>107.4</v>
      </c>
      <c r="AK26" s="1">
        <v>111.7</v>
      </c>
      <c r="AL26" s="1">
        <v>336.6</v>
      </c>
      <c r="AM26" s="1">
        <f>VLOOKUP(E26,CRUIDdata!C:D,2,FALSE)</f>
        <v>102</v>
      </c>
      <c r="AN26" s="1" t="s">
        <v>72</v>
      </c>
      <c r="AO26" s="1" t="b">
        <f t="shared" si="4"/>
        <v>0</v>
      </c>
      <c r="AP26" s="1">
        <f t="shared" si="0"/>
        <v>91</v>
      </c>
      <c r="AQ26" s="2">
        <f t="shared" si="1"/>
        <v>41518</v>
      </c>
      <c r="AR26" s="1" t="str">
        <f t="shared" si="2"/>
        <v>Pre-COVID</v>
      </c>
      <c r="AS26" s="1">
        <f t="shared" si="3"/>
        <v>9</v>
      </c>
    </row>
    <row r="27" spans="1:45" x14ac:dyDescent="0.25">
      <c r="A27" s="1" t="s">
        <v>37</v>
      </c>
      <c r="B27" s="9">
        <v>2013</v>
      </c>
      <c r="C27" s="1" t="s">
        <v>50</v>
      </c>
      <c r="D27" s="1">
        <v>9</v>
      </c>
      <c r="E27" s="2">
        <v>41518</v>
      </c>
      <c r="F27" s="1">
        <v>118.6</v>
      </c>
      <c r="G27" s="1">
        <v>119.1</v>
      </c>
      <c r="H27" s="1">
        <v>113.2</v>
      </c>
      <c r="I27" s="1">
        <v>109.6</v>
      </c>
      <c r="J27" s="1">
        <v>101.7</v>
      </c>
      <c r="K27" s="1">
        <v>103.2</v>
      </c>
      <c r="L27" s="1">
        <v>174.3</v>
      </c>
      <c r="M27" s="1">
        <v>105.1</v>
      </c>
      <c r="N27" s="1">
        <v>100.8</v>
      </c>
      <c r="O27" s="1">
        <v>109.1</v>
      </c>
      <c r="P27" s="1">
        <v>111.1</v>
      </c>
      <c r="Q27" s="1">
        <v>115.4</v>
      </c>
      <c r="R27" s="1">
        <v>119.2</v>
      </c>
      <c r="S27" s="1">
        <v>112.9</v>
      </c>
      <c r="T27" s="1">
        <v>111.4</v>
      </c>
      <c r="U27" s="1">
        <v>109</v>
      </c>
      <c r="V27" s="1">
        <v>111.1</v>
      </c>
      <c r="W27" s="1">
        <v>109.7</v>
      </c>
      <c r="X27" s="1">
        <v>109.5</v>
      </c>
      <c r="Y27" s="1">
        <v>109.6</v>
      </c>
      <c r="Z27" s="1">
        <v>107.9</v>
      </c>
      <c r="AA27" s="1">
        <v>110.4</v>
      </c>
      <c r="AB27" s="1">
        <v>107.4</v>
      </c>
      <c r="AC27" s="1">
        <v>111.2</v>
      </c>
      <c r="AD27" s="1">
        <v>106.9</v>
      </c>
      <c r="AE27" s="1">
        <v>109.4</v>
      </c>
      <c r="AF27" s="1">
        <v>113.2</v>
      </c>
      <c r="AG27" s="1">
        <v>1398.7</v>
      </c>
      <c r="AH27" s="1">
        <v>109.7</v>
      </c>
      <c r="AI27" s="1">
        <v>877.6</v>
      </c>
      <c r="AJ27" s="1">
        <v>101.7</v>
      </c>
      <c r="AK27" s="1">
        <v>112.9</v>
      </c>
      <c r="AL27" s="1">
        <v>331.5</v>
      </c>
      <c r="AM27" s="1">
        <f>VLOOKUP(E27,CRUIDdata!C:D,2,FALSE)</f>
        <v>102</v>
      </c>
      <c r="AN27" s="1" t="s">
        <v>72</v>
      </c>
      <c r="AO27" s="1" t="b">
        <f t="shared" si="4"/>
        <v>0</v>
      </c>
      <c r="AP27" s="1">
        <f t="shared" si="0"/>
        <v>91</v>
      </c>
      <c r="AQ27" s="2">
        <f t="shared" si="1"/>
        <v>41518</v>
      </c>
      <c r="AR27" s="1" t="str">
        <f t="shared" si="2"/>
        <v>Pre-COVID</v>
      </c>
      <c r="AS27" s="1">
        <f t="shared" si="3"/>
        <v>9</v>
      </c>
    </row>
    <row r="28" spans="1:45" x14ac:dyDescent="0.25">
      <c r="A28" s="1" t="s">
        <v>38</v>
      </c>
      <c r="B28" s="9">
        <v>2013</v>
      </c>
      <c r="C28" s="1" t="s">
        <v>50</v>
      </c>
      <c r="D28" s="1">
        <v>9</v>
      </c>
      <c r="E28" s="2">
        <v>41518</v>
      </c>
      <c r="F28" s="1">
        <v>116.4</v>
      </c>
      <c r="G28" s="1">
        <v>116.9</v>
      </c>
      <c r="H28" s="1">
        <v>112.3</v>
      </c>
      <c r="I28" s="1">
        <v>110.5</v>
      </c>
      <c r="J28" s="1">
        <v>105.3</v>
      </c>
      <c r="K28" s="1">
        <v>107.3</v>
      </c>
      <c r="L28" s="1">
        <v>160.9</v>
      </c>
      <c r="M28" s="1">
        <v>107.1</v>
      </c>
      <c r="N28" s="1">
        <v>103.1</v>
      </c>
      <c r="O28" s="1">
        <v>108.3</v>
      </c>
      <c r="P28" s="1">
        <v>110.7</v>
      </c>
      <c r="Q28" s="1">
        <v>114.6</v>
      </c>
      <c r="R28" s="1">
        <v>118.3</v>
      </c>
      <c r="S28" s="1">
        <v>112</v>
      </c>
      <c r="T28" s="1">
        <v>112.2</v>
      </c>
      <c r="U28" s="1">
        <v>110.4</v>
      </c>
      <c r="V28" s="1">
        <v>111.9</v>
      </c>
      <c r="W28" s="1">
        <v>109.7</v>
      </c>
      <c r="X28" s="1">
        <v>110.5</v>
      </c>
      <c r="Y28" s="1">
        <v>109.6</v>
      </c>
      <c r="Z28" s="1">
        <v>108.1</v>
      </c>
      <c r="AA28" s="1">
        <v>109.9</v>
      </c>
      <c r="AB28" s="1">
        <v>107.5</v>
      </c>
      <c r="AC28" s="1">
        <v>110.6</v>
      </c>
      <c r="AD28" s="1">
        <v>106.8</v>
      </c>
      <c r="AE28" s="1">
        <v>109</v>
      </c>
      <c r="AF28" s="1">
        <v>113.7</v>
      </c>
      <c r="AG28" s="1">
        <v>1386.3999999999999</v>
      </c>
      <c r="AH28" s="1">
        <v>109.7</v>
      </c>
      <c r="AI28" s="1">
        <v>877.6</v>
      </c>
      <c r="AJ28" s="1">
        <v>105.3</v>
      </c>
      <c r="AK28" s="1">
        <v>112</v>
      </c>
      <c r="AL28" s="1">
        <v>334.5</v>
      </c>
      <c r="AM28" s="1">
        <f>VLOOKUP(E28,CRUIDdata!C:D,2,FALSE)</f>
        <v>102</v>
      </c>
      <c r="AN28" s="1" t="s">
        <v>72</v>
      </c>
      <c r="AO28" s="1" t="b">
        <f t="shared" si="4"/>
        <v>0</v>
      </c>
      <c r="AP28" s="1">
        <f t="shared" si="0"/>
        <v>91</v>
      </c>
      <c r="AQ28" s="2">
        <f t="shared" si="1"/>
        <v>41518</v>
      </c>
      <c r="AR28" s="1" t="str">
        <f t="shared" si="2"/>
        <v>Pre-COVID</v>
      </c>
      <c r="AS28" s="1">
        <f t="shared" si="3"/>
        <v>9</v>
      </c>
    </row>
    <row r="29" spans="1:45" x14ac:dyDescent="0.25">
      <c r="A29" s="1" t="s">
        <v>36</v>
      </c>
      <c r="B29" s="9">
        <v>2013</v>
      </c>
      <c r="C29" s="1" t="s">
        <v>51</v>
      </c>
      <c r="D29" s="1">
        <v>10</v>
      </c>
      <c r="E29" s="2">
        <v>41548</v>
      </c>
      <c r="F29" s="1">
        <v>116.3</v>
      </c>
      <c r="G29" s="1">
        <v>115.4</v>
      </c>
      <c r="H29" s="1">
        <v>112.6</v>
      </c>
      <c r="I29" s="1">
        <v>111.7</v>
      </c>
      <c r="J29" s="1">
        <v>107.7</v>
      </c>
      <c r="K29" s="1">
        <v>113.2</v>
      </c>
      <c r="L29" s="1">
        <v>164.9</v>
      </c>
      <c r="M29" s="1">
        <v>108.3</v>
      </c>
      <c r="N29" s="1">
        <v>103.9</v>
      </c>
      <c r="O29" s="1">
        <v>108.2</v>
      </c>
      <c r="P29" s="1">
        <v>111.1</v>
      </c>
      <c r="Q29" s="1">
        <v>114.9</v>
      </c>
      <c r="R29" s="1">
        <v>119.8</v>
      </c>
      <c r="S29" s="1">
        <v>112.2</v>
      </c>
      <c r="T29" s="1">
        <v>113.6</v>
      </c>
      <c r="U29" s="1">
        <v>112.3</v>
      </c>
      <c r="V29" s="1">
        <v>113.4</v>
      </c>
      <c r="W29" s="1">
        <v>0</v>
      </c>
      <c r="X29" s="1">
        <v>111.6</v>
      </c>
      <c r="Y29" s="1">
        <v>110.4</v>
      </c>
      <c r="Z29" s="1">
        <v>108.9</v>
      </c>
      <c r="AA29" s="1">
        <v>109.3</v>
      </c>
      <c r="AB29" s="1">
        <v>108.3</v>
      </c>
      <c r="AC29" s="1">
        <v>110.2</v>
      </c>
      <c r="AD29" s="1">
        <v>107.5</v>
      </c>
      <c r="AE29" s="1">
        <v>109.1</v>
      </c>
      <c r="AF29" s="1">
        <v>115.5</v>
      </c>
      <c r="AG29" s="1">
        <v>1400.2999999999997</v>
      </c>
      <c r="AH29" s="1">
        <v>0</v>
      </c>
      <c r="AI29" s="1">
        <v>881.90000000000009</v>
      </c>
      <c r="AJ29" s="1">
        <v>107.7</v>
      </c>
      <c r="AK29" s="1">
        <v>112.2</v>
      </c>
      <c r="AL29" s="1">
        <v>339.29999999999995</v>
      </c>
      <c r="AM29" s="1">
        <f>VLOOKUP(E29,CRUIDdata!C:D,2,FALSE)</f>
        <v>97</v>
      </c>
      <c r="AN29" s="1" t="s">
        <v>72</v>
      </c>
      <c r="AO29" s="1" t="b">
        <f t="shared" si="4"/>
        <v>0</v>
      </c>
      <c r="AP29" s="1">
        <f t="shared" si="0"/>
        <v>91</v>
      </c>
      <c r="AQ29" s="2">
        <f t="shared" si="1"/>
        <v>41548</v>
      </c>
      <c r="AR29" s="1" t="str">
        <f t="shared" si="2"/>
        <v>Pre-COVID</v>
      </c>
      <c r="AS29" s="1">
        <f t="shared" si="3"/>
        <v>10</v>
      </c>
    </row>
    <row r="30" spans="1:45" x14ac:dyDescent="0.25">
      <c r="A30" s="1" t="s">
        <v>37</v>
      </c>
      <c r="B30" s="9">
        <v>2013</v>
      </c>
      <c r="C30" s="1" t="s">
        <v>51</v>
      </c>
      <c r="D30" s="1">
        <v>10</v>
      </c>
      <c r="E30" s="2">
        <v>41548</v>
      </c>
      <c r="F30" s="1">
        <v>118.9</v>
      </c>
      <c r="G30" s="1">
        <v>118.1</v>
      </c>
      <c r="H30" s="1">
        <v>114.5</v>
      </c>
      <c r="I30" s="1">
        <v>110.4</v>
      </c>
      <c r="J30" s="1">
        <v>102.3</v>
      </c>
      <c r="K30" s="1">
        <v>106.2</v>
      </c>
      <c r="L30" s="1">
        <v>183.5</v>
      </c>
      <c r="M30" s="1">
        <v>105.3</v>
      </c>
      <c r="N30" s="1">
        <v>100.2</v>
      </c>
      <c r="O30" s="1">
        <v>109.6</v>
      </c>
      <c r="P30" s="1">
        <v>111.4</v>
      </c>
      <c r="Q30" s="1">
        <v>116</v>
      </c>
      <c r="R30" s="1">
        <v>120.8</v>
      </c>
      <c r="S30" s="1">
        <v>113.5</v>
      </c>
      <c r="T30" s="1">
        <v>112.5</v>
      </c>
      <c r="U30" s="1">
        <v>109.7</v>
      </c>
      <c r="V30" s="1">
        <v>112</v>
      </c>
      <c r="W30" s="1">
        <v>110.5</v>
      </c>
      <c r="X30" s="1">
        <v>109.7</v>
      </c>
      <c r="Y30" s="1">
        <v>110.2</v>
      </c>
      <c r="Z30" s="1">
        <v>108.2</v>
      </c>
      <c r="AA30" s="1">
        <v>109.7</v>
      </c>
      <c r="AB30" s="1">
        <v>108</v>
      </c>
      <c r="AC30" s="1">
        <v>111.3</v>
      </c>
      <c r="AD30" s="1">
        <v>107.3</v>
      </c>
      <c r="AE30" s="1">
        <v>109.4</v>
      </c>
      <c r="AF30" s="1">
        <v>114</v>
      </c>
      <c r="AG30" s="1">
        <v>1414.9</v>
      </c>
      <c r="AH30" s="1">
        <v>110.5</v>
      </c>
      <c r="AI30" s="1">
        <v>879.59999999999991</v>
      </c>
      <c r="AJ30" s="1">
        <v>102.3</v>
      </c>
      <c r="AK30" s="1">
        <v>113.5</v>
      </c>
      <c r="AL30" s="1">
        <v>334.2</v>
      </c>
      <c r="AM30" s="1">
        <f>VLOOKUP(E30,CRUIDdata!C:D,2,FALSE)</f>
        <v>97</v>
      </c>
      <c r="AN30" s="1" t="s">
        <v>72</v>
      </c>
      <c r="AO30" s="1" t="b">
        <f t="shared" si="4"/>
        <v>0</v>
      </c>
      <c r="AP30" s="1">
        <f t="shared" si="0"/>
        <v>91</v>
      </c>
      <c r="AQ30" s="2">
        <f t="shared" si="1"/>
        <v>41548</v>
      </c>
      <c r="AR30" s="1" t="str">
        <f t="shared" si="2"/>
        <v>Pre-COVID</v>
      </c>
      <c r="AS30" s="1">
        <f t="shared" si="3"/>
        <v>10</v>
      </c>
    </row>
    <row r="31" spans="1:45" x14ac:dyDescent="0.25">
      <c r="A31" s="1" t="s">
        <v>38</v>
      </c>
      <c r="B31" s="9">
        <v>2013</v>
      </c>
      <c r="C31" s="1" t="s">
        <v>51</v>
      </c>
      <c r="D31" s="1">
        <v>10</v>
      </c>
      <c r="E31" s="2">
        <v>41548</v>
      </c>
      <c r="F31" s="1">
        <v>117.1</v>
      </c>
      <c r="G31" s="1">
        <v>116.3</v>
      </c>
      <c r="H31" s="1">
        <v>113.3</v>
      </c>
      <c r="I31" s="1">
        <v>111.2</v>
      </c>
      <c r="J31" s="1">
        <v>105.7</v>
      </c>
      <c r="K31" s="1">
        <v>109.9</v>
      </c>
      <c r="L31" s="1">
        <v>171.2</v>
      </c>
      <c r="M31" s="1">
        <v>107.3</v>
      </c>
      <c r="N31" s="1">
        <v>102.7</v>
      </c>
      <c r="O31" s="1">
        <v>108.7</v>
      </c>
      <c r="P31" s="1">
        <v>111.2</v>
      </c>
      <c r="Q31" s="1">
        <v>115.4</v>
      </c>
      <c r="R31" s="1">
        <v>120.2</v>
      </c>
      <c r="S31" s="1">
        <v>112.5</v>
      </c>
      <c r="T31" s="1">
        <v>113.2</v>
      </c>
      <c r="U31" s="1">
        <v>111.2</v>
      </c>
      <c r="V31" s="1">
        <v>112.8</v>
      </c>
      <c r="W31" s="1">
        <v>110.5</v>
      </c>
      <c r="X31" s="1">
        <v>110.9</v>
      </c>
      <c r="Y31" s="1">
        <v>110.3</v>
      </c>
      <c r="Z31" s="1">
        <v>108.6</v>
      </c>
      <c r="AA31" s="1">
        <v>109.5</v>
      </c>
      <c r="AB31" s="1">
        <v>108.1</v>
      </c>
      <c r="AC31" s="1">
        <v>110.8</v>
      </c>
      <c r="AD31" s="1">
        <v>107.4</v>
      </c>
      <c r="AE31" s="1">
        <v>109.2</v>
      </c>
      <c r="AF31" s="1">
        <v>114.8</v>
      </c>
      <c r="AG31" s="1">
        <v>1404.5000000000002</v>
      </c>
      <c r="AH31" s="1">
        <v>110.5</v>
      </c>
      <c r="AI31" s="1">
        <v>880.99999999999989</v>
      </c>
      <c r="AJ31" s="1">
        <v>105.7</v>
      </c>
      <c r="AK31" s="1">
        <v>112.5</v>
      </c>
      <c r="AL31" s="1">
        <v>337.2</v>
      </c>
      <c r="AM31" s="1">
        <f>VLOOKUP(E31,CRUIDdata!C:D,2,FALSE)</f>
        <v>97</v>
      </c>
      <c r="AN31" s="1" t="s">
        <v>72</v>
      </c>
      <c r="AO31" s="1" t="b">
        <f t="shared" si="4"/>
        <v>0</v>
      </c>
      <c r="AP31" s="1">
        <f t="shared" si="0"/>
        <v>91</v>
      </c>
      <c r="AQ31" s="2">
        <f t="shared" si="1"/>
        <v>41548</v>
      </c>
      <c r="AR31" s="1" t="str">
        <f t="shared" si="2"/>
        <v>Pre-COVID</v>
      </c>
      <c r="AS31" s="1">
        <f t="shared" si="3"/>
        <v>10</v>
      </c>
    </row>
    <row r="32" spans="1:45" x14ac:dyDescent="0.25">
      <c r="A32" s="1" t="s">
        <v>36</v>
      </c>
      <c r="B32" s="9">
        <v>2013</v>
      </c>
      <c r="C32" s="1" t="s">
        <v>52</v>
      </c>
      <c r="D32" s="1">
        <v>11</v>
      </c>
      <c r="E32" s="2">
        <v>41579</v>
      </c>
      <c r="F32" s="1">
        <v>117.3</v>
      </c>
      <c r="G32" s="1">
        <v>114.9</v>
      </c>
      <c r="H32" s="1">
        <v>116.2</v>
      </c>
      <c r="I32" s="1">
        <v>112.8</v>
      </c>
      <c r="J32" s="1">
        <v>108.9</v>
      </c>
      <c r="K32" s="1">
        <v>116.6</v>
      </c>
      <c r="L32" s="1">
        <v>178.1</v>
      </c>
      <c r="M32" s="1">
        <v>109.1</v>
      </c>
      <c r="N32" s="1">
        <v>103.6</v>
      </c>
      <c r="O32" s="1">
        <v>109</v>
      </c>
      <c r="P32" s="1">
        <v>111.8</v>
      </c>
      <c r="Q32" s="1">
        <v>116</v>
      </c>
      <c r="R32" s="1">
        <v>122.5</v>
      </c>
      <c r="S32" s="1">
        <v>112.8</v>
      </c>
      <c r="T32" s="1">
        <v>114.6</v>
      </c>
      <c r="U32" s="1">
        <v>113.1</v>
      </c>
      <c r="V32" s="1">
        <v>114.4</v>
      </c>
      <c r="W32" s="1">
        <v>0</v>
      </c>
      <c r="X32" s="1">
        <v>112.6</v>
      </c>
      <c r="Y32" s="1">
        <v>111.3</v>
      </c>
      <c r="Z32" s="1">
        <v>109.7</v>
      </c>
      <c r="AA32" s="1">
        <v>109.6</v>
      </c>
      <c r="AB32" s="1">
        <v>108.7</v>
      </c>
      <c r="AC32" s="1">
        <v>111</v>
      </c>
      <c r="AD32" s="1">
        <v>108.2</v>
      </c>
      <c r="AE32" s="1">
        <v>109.8</v>
      </c>
      <c r="AF32" s="1">
        <v>117.4</v>
      </c>
      <c r="AG32" s="1">
        <v>1427.8999999999999</v>
      </c>
      <c r="AH32" s="1">
        <v>0</v>
      </c>
      <c r="AI32" s="1">
        <v>888.6</v>
      </c>
      <c r="AJ32" s="1">
        <v>108.9</v>
      </c>
      <c r="AK32" s="1">
        <v>112.8</v>
      </c>
      <c r="AL32" s="1">
        <v>342.1</v>
      </c>
      <c r="AM32" s="1">
        <f>VLOOKUP(E32,CRUIDdata!C:D,2,FALSE)</f>
        <v>94</v>
      </c>
      <c r="AN32" s="1" t="s">
        <v>72</v>
      </c>
      <c r="AO32" s="1" t="b">
        <f t="shared" si="4"/>
        <v>0</v>
      </c>
      <c r="AP32" s="1">
        <f t="shared" si="0"/>
        <v>91</v>
      </c>
      <c r="AQ32" s="2">
        <f t="shared" si="1"/>
        <v>41579</v>
      </c>
      <c r="AR32" s="1" t="str">
        <f t="shared" si="2"/>
        <v>Pre-COVID</v>
      </c>
      <c r="AS32" s="1">
        <f t="shared" si="3"/>
        <v>11</v>
      </c>
    </row>
    <row r="33" spans="1:45" x14ac:dyDescent="0.25">
      <c r="A33" s="1" t="s">
        <v>37</v>
      </c>
      <c r="B33" s="9">
        <v>2013</v>
      </c>
      <c r="C33" s="1" t="s">
        <v>52</v>
      </c>
      <c r="D33" s="1">
        <v>11</v>
      </c>
      <c r="E33" s="2">
        <v>41579</v>
      </c>
      <c r="F33" s="1">
        <v>119.8</v>
      </c>
      <c r="G33" s="1">
        <v>116.3</v>
      </c>
      <c r="H33" s="1">
        <v>122.6</v>
      </c>
      <c r="I33" s="1">
        <v>112</v>
      </c>
      <c r="J33" s="1">
        <v>103.2</v>
      </c>
      <c r="K33" s="1">
        <v>110</v>
      </c>
      <c r="L33" s="1">
        <v>192.8</v>
      </c>
      <c r="M33" s="1">
        <v>106.3</v>
      </c>
      <c r="N33" s="1">
        <v>99.5</v>
      </c>
      <c r="O33" s="1">
        <v>110.3</v>
      </c>
      <c r="P33" s="1">
        <v>111.8</v>
      </c>
      <c r="Q33" s="1">
        <v>117.1</v>
      </c>
      <c r="R33" s="1">
        <v>122.9</v>
      </c>
      <c r="S33" s="1">
        <v>114.1</v>
      </c>
      <c r="T33" s="1">
        <v>113.5</v>
      </c>
      <c r="U33" s="1">
        <v>110.3</v>
      </c>
      <c r="V33" s="1">
        <v>113</v>
      </c>
      <c r="W33" s="1">
        <v>111.1</v>
      </c>
      <c r="X33" s="1">
        <v>110</v>
      </c>
      <c r="Y33" s="1">
        <v>110.9</v>
      </c>
      <c r="Z33" s="1">
        <v>108.6</v>
      </c>
      <c r="AA33" s="1">
        <v>109.5</v>
      </c>
      <c r="AB33" s="1">
        <v>108.5</v>
      </c>
      <c r="AC33" s="1">
        <v>111.3</v>
      </c>
      <c r="AD33" s="1">
        <v>107.9</v>
      </c>
      <c r="AE33" s="1">
        <v>109.6</v>
      </c>
      <c r="AF33" s="1">
        <v>115</v>
      </c>
      <c r="AG33" s="1">
        <v>1441.3999999999999</v>
      </c>
      <c r="AH33" s="1">
        <v>111.1</v>
      </c>
      <c r="AI33" s="1">
        <v>882.69999999999993</v>
      </c>
      <c r="AJ33" s="1">
        <v>103.2</v>
      </c>
      <c r="AK33" s="1">
        <v>114.1</v>
      </c>
      <c r="AL33" s="1">
        <v>336.8</v>
      </c>
      <c r="AM33" s="1">
        <f>VLOOKUP(E33,CRUIDdata!C:D,2,FALSE)</f>
        <v>94</v>
      </c>
      <c r="AN33" s="1" t="s">
        <v>72</v>
      </c>
      <c r="AO33" s="1" t="b">
        <f t="shared" si="4"/>
        <v>0</v>
      </c>
      <c r="AP33" s="1">
        <f t="shared" si="0"/>
        <v>91</v>
      </c>
      <c r="AQ33" s="2">
        <f t="shared" si="1"/>
        <v>41579</v>
      </c>
      <c r="AR33" s="1" t="str">
        <f t="shared" si="2"/>
        <v>Pre-COVID</v>
      </c>
      <c r="AS33" s="1">
        <f t="shared" si="3"/>
        <v>11</v>
      </c>
    </row>
    <row r="34" spans="1:45" x14ac:dyDescent="0.25">
      <c r="A34" s="1" t="s">
        <v>38</v>
      </c>
      <c r="B34" s="9">
        <v>2013</v>
      </c>
      <c r="C34" s="1" t="s">
        <v>52</v>
      </c>
      <c r="D34" s="1">
        <v>11</v>
      </c>
      <c r="E34" s="2">
        <v>41579</v>
      </c>
      <c r="F34" s="1">
        <v>118.1</v>
      </c>
      <c r="G34" s="1">
        <v>115.4</v>
      </c>
      <c r="H34" s="1">
        <v>118.7</v>
      </c>
      <c r="I34" s="1">
        <v>112.5</v>
      </c>
      <c r="J34" s="1">
        <v>106.8</v>
      </c>
      <c r="K34" s="1">
        <v>113.5</v>
      </c>
      <c r="L34" s="1">
        <v>183.1</v>
      </c>
      <c r="M34" s="1">
        <v>108.2</v>
      </c>
      <c r="N34" s="1">
        <v>102.2</v>
      </c>
      <c r="O34" s="1">
        <v>109.4</v>
      </c>
      <c r="P34" s="1">
        <v>111.8</v>
      </c>
      <c r="Q34" s="1">
        <v>116.5</v>
      </c>
      <c r="R34" s="1">
        <v>122.6</v>
      </c>
      <c r="S34" s="1">
        <v>113.1</v>
      </c>
      <c r="T34" s="1">
        <v>114.2</v>
      </c>
      <c r="U34" s="1">
        <v>111.9</v>
      </c>
      <c r="V34" s="1">
        <v>113.8</v>
      </c>
      <c r="W34" s="1">
        <v>111.1</v>
      </c>
      <c r="X34" s="1">
        <v>111.6</v>
      </c>
      <c r="Y34" s="1">
        <v>111.1</v>
      </c>
      <c r="Z34" s="1">
        <v>109.3</v>
      </c>
      <c r="AA34" s="1">
        <v>109.5</v>
      </c>
      <c r="AB34" s="1">
        <v>108.6</v>
      </c>
      <c r="AC34" s="1">
        <v>111.2</v>
      </c>
      <c r="AD34" s="1">
        <v>108.1</v>
      </c>
      <c r="AE34" s="1">
        <v>109.7</v>
      </c>
      <c r="AF34" s="1">
        <v>116.3</v>
      </c>
      <c r="AG34" s="1">
        <v>1432</v>
      </c>
      <c r="AH34" s="1">
        <v>111.1</v>
      </c>
      <c r="AI34" s="1">
        <v>886.1</v>
      </c>
      <c r="AJ34" s="1">
        <v>106.8</v>
      </c>
      <c r="AK34" s="1">
        <v>113.1</v>
      </c>
      <c r="AL34" s="1">
        <v>339.90000000000003</v>
      </c>
      <c r="AM34" s="1">
        <f>VLOOKUP(E34,CRUIDdata!C:D,2,FALSE)</f>
        <v>94</v>
      </c>
      <c r="AN34" s="1" t="s">
        <v>72</v>
      </c>
      <c r="AO34" s="1" t="b">
        <f t="shared" si="4"/>
        <v>0</v>
      </c>
      <c r="AP34" s="1">
        <f t="shared" si="0"/>
        <v>91</v>
      </c>
      <c r="AQ34" s="2">
        <f t="shared" si="1"/>
        <v>41579</v>
      </c>
      <c r="AR34" s="1" t="str">
        <f t="shared" ref="AR34:AR65" si="5">IF(E34&lt;DATE(2020,3,1),"Pre-COVID","Post-COVID")</f>
        <v>Pre-COVID</v>
      </c>
      <c r="AS34" s="1">
        <f t="shared" si="3"/>
        <v>11</v>
      </c>
    </row>
    <row r="35" spans="1:45" x14ac:dyDescent="0.25">
      <c r="A35" s="1" t="s">
        <v>36</v>
      </c>
      <c r="B35" s="9">
        <v>2013</v>
      </c>
      <c r="C35" s="1" t="s">
        <v>53</v>
      </c>
      <c r="D35" s="1">
        <v>12</v>
      </c>
      <c r="E35" s="2">
        <v>41609</v>
      </c>
      <c r="F35" s="1">
        <v>118.4</v>
      </c>
      <c r="G35" s="1">
        <v>115.9</v>
      </c>
      <c r="H35" s="1">
        <v>120.4</v>
      </c>
      <c r="I35" s="1">
        <v>113.8</v>
      </c>
      <c r="J35" s="1">
        <v>109.5</v>
      </c>
      <c r="K35" s="1">
        <v>115.5</v>
      </c>
      <c r="L35" s="1">
        <v>145.69999999999999</v>
      </c>
      <c r="M35" s="1">
        <v>109.5</v>
      </c>
      <c r="N35" s="1">
        <v>102.9</v>
      </c>
      <c r="O35" s="1">
        <v>109.8</v>
      </c>
      <c r="P35" s="1">
        <v>112.1</v>
      </c>
      <c r="Q35" s="1">
        <v>116.8</v>
      </c>
      <c r="R35" s="1">
        <v>118.7</v>
      </c>
      <c r="S35" s="1">
        <v>113.6</v>
      </c>
      <c r="T35" s="1">
        <v>115.8</v>
      </c>
      <c r="U35" s="1">
        <v>114</v>
      </c>
      <c r="V35" s="1">
        <v>115.5</v>
      </c>
      <c r="W35" s="1">
        <v>0</v>
      </c>
      <c r="X35" s="1">
        <v>112.8</v>
      </c>
      <c r="Y35" s="1">
        <v>112.1</v>
      </c>
      <c r="Z35" s="1">
        <v>110.1</v>
      </c>
      <c r="AA35" s="1">
        <v>109.9</v>
      </c>
      <c r="AB35" s="1">
        <v>109.2</v>
      </c>
      <c r="AC35" s="1">
        <v>111.6</v>
      </c>
      <c r="AD35" s="1">
        <v>108.1</v>
      </c>
      <c r="AE35" s="1">
        <v>110.1</v>
      </c>
      <c r="AF35" s="1">
        <v>115.5</v>
      </c>
      <c r="AG35" s="1">
        <v>1399.5</v>
      </c>
      <c r="AH35" s="1">
        <v>0</v>
      </c>
      <c r="AI35" s="1">
        <v>889.3</v>
      </c>
      <c r="AJ35" s="1">
        <v>109.5</v>
      </c>
      <c r="AK35" s="1">
        <v>113.6</v>
      </c>
      <c r="AL35" s="1">
        <v>345.3</v>
      </c>
      <c r="AM35" s="1">
        <f>VLOOKUP(E35,CRUIDdata!C:D,2,FALSE)</f>
        <v>98</v>
      </c>
      <c r="AN35" s="1" t="s">
        <v>72</v>
      </c>
      <c r="AO35" s="1" t="b">
        <f t="shared" si="4"/>
        <v>0</v>
      </c>
      <c r="AP35" s="1">
        <f t="shared" si="0"/>
        <v>91</v>
      </c>
      <c r="AQ35" s="2">
        <f t="shared" si="1"/>
        <v>41609</v>
      </c>
      <c r="AR35" s="1" t="str">
        <f t="shared" si="5"/>
        <v>Pre-COVID</v>
      </c>
      <c r="AS35" s="1">
        <f t="shared" si="3"/>
        <v>12</v>
      </c>
    </row>
    <row r="36" spans="1:45" x14ac:dyDescent="0.25">
      <c r="A36" s="1" t="s">
        <v>37</v>
      </c>
      <c r="B36" s="9">
        <v>2013</v>
      </c>
      <c r="C36" s="1" t="s">
        <v>53</v>
      </c>
      <c r="D36" s="1">
        <v>12</v>
      </c>
      <c r="E36" s="2">
        <v>41609</v>
      </c>
      <c r="F36" s="1">
        <v>120.5</v>
      </c>
      <c r="G36" s="1">
        <v>118.1</v>
      </c>
      <c r="H36" s="1">
        <v>128.5</v>
      </c>
      <c r="I36" s="1">
        <v>112.8</v>
      </c>
      <c r="J36" s="1">
        <v>103.4</v>
      </c>
      <c r="K36" s="1">
        <v>110.7</v>
      </c>
      <c r="L36" s="1">
        <v>144.80000000000001</v>
      </c>
      <c r="M36" s="1">
        <v>107.1</v>
      </c>
      <c r="N36" s="1">
        <v>98.6</v>
      </c>
      <c r="O36" s="1">
        <v>111.9</v>
      </c>
      <c r="P36" s="1">
        <v>112.1</v>
      </c>
      <c r="Q36" s="1">
        <v>118.1</v>
      </c>
      <c r="R36" s="1">
        <v>117.8</v>
      </c>
      <c r="S36" s="1">
        <v>115</v>
      </c>
      <c r="T36" s="1">
        <v>114.2</v>
      </c>
      <c r="U36" s="1">
        <v>110.9</v>
      </c>
      <c r="V36" s="1">
        <v>113.7</v>
      </c>
      <c r="W36" s="1">
        <v>110.7</v>
      </c>
      <c r="X36" s="1">
        <v>110.4</v>
      </c>
      <c r="Y36" s="1">
        <v>111.3</v>
      </c>
      <c r="Z36" s="1">
        <v>109</v>
      </c>
      <c r="AA36" s="1">
        <v>109.7</v>
      </c>
      <c r="AB36" s="1">
        <v>108.9</v>
      </c>
      <c r="AC36" s="1">
        <v>111.4</v>
      </c>
      <c r="AD36" s="1">
        <v>107.7</v>
      </c>
      <c r="AE36" s="1">
        <v>109.8</v>
      </c>
      <c r="AF36" s="1">
        <v>113.3</v>
      </c>
      <c r="AG36" s="1">
        <v>1401</v>
      </c>
      <c r="AH36" s="1">
        <v>110.7</v>
      </c>
      <c r="AI36" s="1">
        <v>882.49999999999989</v>
      </c>
      <c r="AJ36" s="1">
        <v>103.4</v>
      </c>
      <c r="AK36" s="1">
        <v>115</v>
      </c>
      <c r="AL36" s="1">
        <v>338.8</v>
      </c>
      <c r="AM36" s="1">
        <f>VLOOKUP(E36,CRUIDdata!C:D,2,FALSE)</f>
        <v>98</v>
      </c>
      <c r="AN36" s="1" t="s">
        <v>72</v>
      </c>
      <c r="AO36" s="1" t="b">
        <f t="shared" si="4"/>
        <v>0</v>
      </c>
      <c r="AP36" s="1">
        <f t="shared" si="0"/>
        <v>91</v>
      </c>
      <c r="AQ36" s="2">
        <f t="shared" si="1"/>
        <v>41609</v>
      </c>
      <c r="AR36" s="1" t="str">
        <f t="shared" si="5"/>
        <v>Pre-COVID</v>
      </c>
      <c r="AS36" s="1">
        <f t="shared" si="3"/>
        <v>12</v>
      </c>
    </row>
    <row r="37" spans="1:45" x14ac:dyDescent="0.25">
      <c r="A37" s="1" t="s">
        <v>38</v>
      </c>
      <c r="B37" s="9">
        <v>2013</v>
      </c>
      <c r="C37" s="1" t="s">
        <v>53</v>
      </c>
      <c r="D37" s="1">
        <v>12</v>
      </c>
      <c r="E37" s="2">
        <v>41609</v>
      </c>
      <c r="F37" s="1">
        <v>119.1</v>
      </c>
      <c r="G37" s="1">
        <v>116.7</v>
      </c>
      <c r="H37" s="1">
        <v>123.5</v>
      </c>
      <c r="I37" s="1">
        <v>113.4</v>
      </c>
      <c r="J37" s="1">
        <v>107.3</v>
      </c>
      <c r="K37" s="1">
        <v>113.3</v>
      </c>
      <c r="L37" s="1">
        <v>145.4</v>
      </c>
      <c r="M37" s="1">
        <v>108.7</v>
      </c>
      <c r="N37" s="1">
        <v>101.5</v>
      </c>
      <c r="O37" s="1">
        <v>110.5</v>
      </c>
      <c r="P37" s="1">
        <v>112.1</v>
      </c>
      <c r="Q37" s="1">
        <v>117.4</v>
      </c>
      <c r="R37" s="1">
        <v>118.4</v>
      </c>
      <c r="S37" s="1">
        <v>114</v>
      </c>
      <c r="T37" s="1">
        <v>115.2</v>
      </c>
      <c r="U37" s="1">
        <v>112.7</v>
      </c>
      <c r="V37" s="1">
        <v>114.8</v>
      </c>
      <c r="W37" s="1">
        <v>110.7</v>
      </c>
      <c r="X37" s="1">
        <v>111.9</v>
      </c>
      <c r="Y37" s="1">
        <v>111.7</v>
      </c>
      <c r="Z37" s="1">
        <v>109.7</v>
      </c>
      <c r="AA37" s="1">
        <v>109.8</v>
      </c>
      <c r="AB37" s="1">
        <v>109</v>
      </c>
      <c r="AC37" s="1">
        <v>111.5</v>
      </c>
      <c r="AD37" s="1">
        <v>107.9</v>
      </c>
      <c r="AE37" s="1">
        <v>110</v>
      </c>
      <c r="AF37" s="1">
        <v>114.5</v>
      </c>
      <c r="AG37" s="1">
        <v>1400</v>
      </c>
      <c r="AH37" s="1">
        <v>110.7</v>
      </c>
      <c r="AI37" s="1">
        <v>886.30000000000007</v>
      </c>
      <c r="AJ37" s="1">
        <v>107.3</v>
      </c>
      <c r="AK37" s="1">
        <v>114</v>
      </c>
      <c r="AL37" s="1">
        <v>342.7</v>
      </c>
      <c r="AM37" s="1">
        <f>VLOOKUP(E37,CRUIDdata!C:D,2,FALSE)</f>
        <v>98</v>
      </c>
      <c r="AN37" s="1" t="s">
        <v>72</v>
      </c>
      <c r="AO37" s="1" t="b">
        <f t="shared" si="4"/>
        <v>0</v>
      </c>
      <c r="AP37" s="1">
        <f t="shared" si="0"/>
        <v>91</v>
      </c>
      <c r="AQ37" s="2">
        <f t="shared" si="1"/>
        <v>41609</v>
      </c>
      <c r="AR37" s="1" t="str">
        <f t="shared" si="5"/>
        <v>Pre-COVID</v>
      </c>
      <c r="AS37" s="1">
        <f t="shared" si="3"/>
        <v>12</v>
      </c>
    </row>
    <row r="38" spans="1:45" x14ac:dyDescent="0.25">
      <c r="A38" s="1" t="s">
        <v>36</v>
      </c>
      <c r="B38" s="9">
        <v>2014</v>
      </c>
      <c r="C38" s="1" t="s">
        <v>42</v>
      </c>
      <c r="D38" s="1">
        <v>1</v>
      </c>
      <c r="E38" s="2">
        <v>41640</v>
      </c>
      <c r="F38" s="1">
        <v>118.9</v>
      </c>
      <c r="G38" s="1">
        <v>117.1</v>
      </c>
      <c r="H38" s="1">
        <v>120.5</v>
      </c>
      <c r="I38" s="1">
        <v>114.4</v>
      </c>
      <c r="J38" s="1">
        <v>109</v>
      </c>
      <c r="K38" s="1">
        <v>115.5</v>
      </c>
      <c r="L38" s="1">
        <v>123.9</v>
      </c>
      <c r="M38" s="1">
        <v>109.6</v>
      </c>
      <c r="N38" s="1">
        <v>101.8</v>
      </c>
      <c r="O38" s="1">
        <v>110.2</v>
      </c>
      <c r="P38" s="1">
        <v>112.4</v>
      </c>
      <c r="Q38" s="1">
        <v>117.3</v>
      </c>
      <c r="R38" s="1">
        <v>116</v>
      </c>
      <c r="S38" s="1">
        <v>114</v>
      </c>
      <c r="T38" s="1">
        <v>116.5</v>
      </c>
      <c r="U38" s="1">
        <v>114.5</v>
      </c>
      <c r="V38" s="1">
        <v>116.2</v>
      </c>
      <c r="W38" s="1">
        <v>0</v>
      </c>
      <c r="X38" s="1">
        <v>113</v>
      </c>
      <c r="Y38" s="1">
        <v>112.6</v>
      </c>
      <c r="Z38" s="1">
        <v>110.6</v>
      </c>
      <c r="AA38" s="1">
        <v>110.5</v>
      </c>
      <c r="AB38" s="1">
        <v>109.6</v>
      </c>
      <c r="AC38" s="1">
        <v>111.8</v>
      </c>
      <c r="AD38" s="1">
        <v>108.3</v>
      </c>
      <c r="AE38" s="1">
        <v>110.6</v>
      </c>
      <c r="AF38" s="1">
        <v>114.2</v>
      </c>
      <c r="AG38" s="1">
        <v>1377.6</v>
      </c>
      <c r="AH38" s="1">
        <v>0</v>
      </c>
      <c r="AI38" s="1">
        <v>890.6</v>
      </c>
      <c r="AJ38" s="1">
        <v>109</v>
      </c>
      <c r="AK38" s="1">
        <v>114</v>
      </c>
      <c r="AL38" s="1">
        <v>347.2</v>
      </c>
      <c r="AM38" s="1">
        <f>VLOOKUP(E38,CRUIDdata!C:D,2,FALSE)</f>
        <v>98</v>
      </c>
      <c r="AN38" s="1" t="s">
        <v>72</v>
      </c>
      <c r="AO38" s="1" t="b">
        <f t="shared" si="4"/>
        <v>0</v>
      </c>
      <c r="AP38" s="1">
        <f t="shared" si="0"/>
        <v>91</v>
      </c>
      <c r="AQ38" s="2">
        <f t="shared" si="1"/>
        <v>41640</v>
      </c>
      <c r="AR38" s="1" t="str">
        <f t="shared" si="5"/>
        <v>Pre-COVID</v>
      </c>
      <c r="AS38" s="1">
        <f t="shared" si="3"/>
        <v>1</v>
      </c>
    </row>
    <row r="39" spans="1:45" x14ac:dyDescent="0.25">
      <c r="A39" s="1" t="s">
        <v>37</v>
      </c>
      <c r="B39" s="9">
        <v>2014</v>
      </c>
      <c r="C39" s="1" t="s">
        <v>42</v>
      </c>
      <c r="D39" s="1">
        <v>1</v>
      </c>
      <c r="E39" s="2">
        <v>41640</v>
      </c>
      <c r="F39" s="1">
        <v>121.2</v>
      </c>
      <c r="G39" s="1">
        <v>122</v>
      </c>
      <c r="H39" s="1">
        <v>129.9</v>
      </c>
      <c r="I39" s="1">
        <v>113.6</v>
      </c>
      <c r="J39" s="1">
        <v>102.9</v>
      </c>
      <c r="K39" s="1">
        <v>112.1</v>
      </c>
      <c r="L39" s="1">
        <v>118.9</v>
      </c>
      <c r="M39" s="1">
        <v>107.5</v>
      </c>
      <c r="N39" s="1">
        <v>96.9</v>
      </c>
      <c r="O39" s="1">
        <v>112.7</v>
      </c>
      <c r="P39" s="1">
        <v>112.1</v>
      </c>
      <c r="Q39" s="1">
        <v>119</v>
      </c>
      <c r="R39" s="1">
        <v>115.5</v>
      </c>
      <c r="S39" s="1">
        <v>115.7</v>
      </c>
      <c r="T39" s="1">
        <v>114.8</v>
      </c>
      <c r="U39" s="1">
        <v>111.3</v>
      </c>
      <c r="V39" s="1">
        <v>114.3</v>
      </c>
      <c r="W39" s="1">
        <v>111.6</v>
      </c>
      <c r="X39" s="1">
        <v>111</v>
      </c>
      <c r="Y39" s="1">
        <v>111.9</v>
      </c>
      <c r="Z39" s="1">
        <v>109.7</v>
      </c>
      <c r="AA39" s="1">
        <v>110.8</v>
      </c>
      <c r="AB39" s="1">
        <v>109.8</v>
      </c>
      <c r="AC39" s="1">
        <v>111.5</v>
      </c>
      <c r="AD39" s="1">
        <v>108</v>
      </c>
      <c r="AE39" s="1">
        <v>110.5</v>
      </c>
      <c r="AF39" s="1">
        <v>112.9</v>
      </c>
      <c r="AG39" s="1">
        <v>1381.3999999999999</v>
      </c>
      <c r="AH39" s="1">
        <v>111.6</v>
      </c>
      <c r="AI39" s="1">
        <v>886.4</v>
      </c>
      <c r="AJ39" s="1">
        <v>102.9</v>
      </c>
      <c r="AK39" s="1">
        <v>115.7</v>
      </c>
      <c r="AL39" s="1">
        <v>340.4</v>
      </c>
      <c r="AM39" s="1">
        <f>VLOOKUP(E39,CRUIDdata!C:D,2,FALSE)</f>
        <v>98</v>
      </c>
      <c r="AN39" s="1" t="s">
        <v>72</v>
      </c>
      <c r="AO39" s="1" t="b">
        <f t="shared" si="4"/>
        <v>0</v>
      </c>
      <c r="AP39" s="1">
        <f t="shared" si="0"/>
        <v>91</v>
      </c>
      <c r="AQ39" s="2">
        <f t="shared" si="1"/>
        <v>41640</v>
      </c>
      <c r="AR39" s="1" t="str">
        <f t="shared" si="5"/>
        <v>Pre-COVID</v>
      </c>
      <c r="AS39" s="1">
        <f t="shared" si="3"/>
        <v>1</v>
      </c>
    </row>
    <row r="40" spans="1:45" x14ac:dyDescent="0.25">
      <c r="A40" s="1" t="s">
        <v>38</v>
      </c>
      <c r="B40" s="9">
        <v>2014</v>
      </c>
      <c r="C40" s="1" t="s">
        <v>42</v>
      </c>
      <c r="D40" s="1">
        <v>1</v>
      </c>
      <c r="E40" s="2">
        <v>41640</v>
      </c>
      <c r="F40" s="1">
        <v>119.6</v>
      </c>
      <c r="G40" s="1">
        <v>118.8</v>
      </c>
      <c r="H40" s="1">
        <v>124.1</v>
      </c>
      <c r="I40" s="1">
        <v>114.1</v>
      </c>
      <c r="J40" s="1">
        <v>106.8</v>
      </c>
      <c r="K40" s="1">
        <v>113.9</v>
      </c>
      <c r="L40" s="1">
        <v>122.2</v>
      </c>
      <c r="M40" s="1">
        <v>108.9</v>
      </c>
      <c r="N40" s="1">
        <v>100.2</v>
      </c>
      <c r="O40" s="1">
        <v>111</v>
      </c>
      <c r="P40" s="1">
        <v>112.3</v>
      </c>
      <c r="Q40" s="1">
        <v>118.1</v>
      </c>
      <c r="R40" s="1">
        <v>115.8</v>
      </c>
      <c r="S40" s="1">
        <v>114.5</v>
      </c>
      <c r="T40" s="1">
        <v>115.8</v>
      </c>
      <c r="U40" s="1">
        <v>113.2</v>
      </c>
      <c r="V40" s="1">
        <v>115.4</v>
      </c>
      <c r="W40" s="1">
        <v>111.6</v>
      </c>
      <c r="X40" s="1">
        <v>112.2</v>
      </c>
      <c r="Y40" s="1">
        <v>112.3</v>
      </c>
      <c r="Z40" s="1">
        <v>110.3</v>
      </c>
      <c r="AA40" s="1">
        <v>110.7</v>
      </c>
      <c r="AB40" s="1">
        <v>109.7</v>
      </c>
      <c r="AC40" s="1">
        <v>111.6</v>
      </c>
      <c r="AD40" s="1">
        <v>108.2</v>
      </c>
      <c r="AE40" s="1">
        <v>110.6</v>
      </c>
      <c r="AF40" s="1">
        <v>113.6</v>
      </c>
      <c r="AG40" s="1">
        <v>1379</v>
      </c>
      <c r="AH40" s="1">
        <v>111.6</v>
      </c>
      <c r="AI40" s="1">
        <v>888.90000000000009</v>
      </c>
      <c r="AJ40" s="1">
        <v>106.8</v>
      </c>
      <c r="AK40" s="1">
        <v>114.5</v>
      </c>
      <c r="AL40" s="1">
        <v>344.4</v>
      </c>
      <c r="AM40" s="1">
        <f>VLOOKUP(E40,CRUIDdata!C:D,2,FALSE)</f>
        <v>98</v>
      </c>
      <c r="AN40" s="1" t="s">
        <v>72</v>
      </c>
      <c r="AO40" s="1" t="b">
        <f t="shared" si="4"/>
        <v>0</v>
      </c>
      <c r="AP40" s="1">
        <f t="shared" si="0"/>
        <v>91</v>
      </c>
      <c r="AQ40" s="2">
        <f t="shared" si="1"/>
        <v>41640</v>
      </c>
      <c r="AR40" s="1" t="str">
        <f t="shared" si="5"/>
        <v>Pre-COVID</v>
      </c>
      <c r="AS40" s="1">
        <f t="shared" si="3"/>
        <v>1</v>
      </c>
    </row>
    <row r="41" spans="1:45" x14ac:dyDescent="0.25">
      <c r="A41" s="1" t="s">
        <v>36</v>
      </c>
      <c r="B41" s="9">
        <v>2014</v>
      </c>
      <c r="C41" s="1" t="s">
        <v>43</v>
      </c>
      <c r="D41" s="1">
        <v>2</v>
      </c>
      <c r="E41" s="2">
        <v>41671</v>
      </c>
      <c r="F41" s="1">
        <v>119.4</v>
      </c>
      <c r="G41" s="1">
        <v>117.7</v>
      </c>
      <c r="H41" s="1">
        <v>121.2</v>
      </c>
      <c r="I41" s="1">
        <v>115</v>
      </c>
      <c r="J41" s="1">
        <v>109</v>
      </c>
      <c r="K41" s="1">
        <v>116.6</v>
      </c>
      <c r="L41" s="1">
        <v>116</v>
      </c>
      <c r="M41" s="1">
        <v>109.8</v>
      </c>
      <c r="N41" s="1">
        <v>101.1</v>
      </c>
      <c r="O41" s="1">
        <v>110.4</v>
      </c>
      <c r="P41" s="1">
        <v>112.9</v>
      </c>
      <c r="Q41" s="1">
        <v>117.8</v>
      </c>
      <c r="R41" s="1">
        <v>115.3</v>
      </c>
      <c r="S41" s="1">
        <v>114.2</v>
      </c>
      <c r="T41" s="1">
        <v>117.1</v>
      </c>
      <c r="U41" s="1">
        <v>114.5</v>
      </c>
      <c r="V41" s="1">
        <v>116.7</v>
      </c>
      <c r="W41" s="1">
        <v>0</v>
      </c>
      <c r="X41" s="1">
        <v>113.2</v>
      </c>
      <c r="Y41" s="1">
        <v>112.9</v>
      </c>
      <c r="Z41" s="1">
        <v>110.9</v>
      </c>
      <c r="AA41" s="1">
        <v>110.8</v>
      </c>
      <c r="AB41" s="1">
        <v>109.9</v>
      </c>
      <c r="AC41" s="1">
        <v>112</v>
      </c>
      <c r="AD41" s="1">
        <v>108.7</v>
      </c>
      <c r="AE41" s="1">
        <v>110.9</v>
      </c>
      <c r="AF41" s="1">
        <v>114</v>
      </c>
      <c r="AG41" s="1">
        <v>1373.2</v>
      </c>
      <c r="AH41" s="1">
        <v>0</v>
      </c>
      <c r="AI41" s="1">
        <v>892.40000000000009</v>
      </c>
      <c r="AJ41" s="1">
        <v>109</v>
      </c>
      <c r="AK41" s="1">
        <v>114.2</v>
      </c>
      <c r="AL41" s="1">
        <v>348.3</v>
      </c>
      <c r="AM41" s="1">
        <f>VLOOKUP(E41,CRUIDdata!C:D,2,FALSE)</f>
        <v>100</v>
      </c>
      <c r="AN41" s="1" t="s">
        <v>72</v>
      </c>
      <c r="AO41" s="1" t="b">
        <f t="shared" si="4"/>
        <v>0</v>
      </c>
      <c r="AP41" s="1">
        <f t="shared" si="0"/>
        <v>91</v>
      </c>
      <c r="AQ41" s="2">
        <f t="shared" si="1"/>
        <v>41671</v>
      </c>
      <c r="AR41" s="1" t="str">
        <f t="shared" si="5"/>
        <v>Pre-COVID</v>
      </c>
      <c r="AS41" s="1">
        <f t="shared" si="3"/>
        <v>2</v>
      </c>
    </row>
    <row r="42" spans="1:45" x14ac:dyDescent="0.25">
      <c r="A42" s="1" t="s">
        <v>37</v>
      </c>
      <c r="B42" s="9">
        <v>2014</v>
      </c>
      <c r="C42" s="1" t="s">
        <v>43</v>
      </c>
      <c r="D42" s="1">
        <v>2</v>
      </c>
      <c r="E42" s="2">
        <v>41671</v>
      </c>
      <c r="F42" s="1">
        <v>121.9</v>
      </c>
      <c r="G42" s="1">
        <v>122</v>
      </c>
      <c r="H42" s="1">
        <v>124.5</v>
      </c>
      <c r="I42" s="1">
        <v>115.2</v>
      </c>
      <c r="J42" s="1">
        <v>102.5</v>
      </c>
      <c r="K42" s="1">
        <v>114.1</v>
      </c>
      <c r="L42" s="1">
        <v>111.5</v>
      </c>
      <c r="M42" s="1">
        <v>108.2</v>
      </c>
      <c r="N42" s="1">
        <v>95.4</v>
      </c>
      <c r="O42" s="1">
        <v>113.5</v>
      </c>
      <c r="P42" s="1">
        <v>112.1</v>
      </c>
      <c r="Q42" s="1">
        <v>119.9</v>
      </c>
      <c r="R42" s="1">
        <v>115.2</v>
      </c>
      <c r="S42" s="1">
        <v>116.2</v>
      </c>
      <c r="T42" s="1">
        <v>115.3</v>
      </c>
      <c r="U42" s="1">
        <v>111.7</v>
      </c>
      <c r="V42" s="1">
        <v>114.7</v>
      </c>
      <c r="W42" s="1">
        <v>112.5</v>
      </c>
      <c r="X42" s="1">
        <v>111.1</v>
      </c>
      <c r="Y42" s="1">
        <v>112.6</v>
      </c>
      <c r="Z42" s="1">
        <v>110.4</v>
      </c>
      <c r="AA42" s="1">
        <v>111.3</v>
      </c>
      <c r="AB42" s="1">
        <v>110.3</v>
      </c>
      <c r="AC42" s="1">
        <v>111.6</v>
      </c>
      <c r="AD42" s="1">
        <v>108.7</v>
      </c>
      <c r="AE42" s="1">
        <v>111</v>
      </c>
      <c r="AF42" s="1">
        <v>113.1</v>
      </c>
      <c r="AG42" s="1">
        <v>1373.5</v>
      </c>
      <c r="AH42" s="1">
        <v>112.5</v>
      </c>
      <c r="AI42" s="1">
        <v>889.7</v>
      </c>
      <c r="AJ42" s="1">
        <v>102.5</v>
      </c>
      <c r="AK42" s="1">
        <v>116.2</v>
      </c>
      <c r="AL42" s="1">
        <v>341.7</v>
      </c>
      <c r="AM42" s="1">
        <f>VLOOKUP(E42,CRUIDdata!C:D,2,FALSE)</f>
        <v>100</v>
      </c>
      <c r="AN42" s="1" t="s">
        <v>72</v>
      </c>
      <c r="AO42" s="1" t="b">
        <f t="shared" si="4"/>
        <v>0</v>
      </c>
      <c r="AP42" s="1">
        <f t="shared" si="0"/>
        <v>91</v>
      </c>
      <c r="AQ42" s="2">
        <f t="shared" si="1"/>
        <v>41671</v>
      </c>
      <c r="AR42" s="1" t="str">
        <f t="shared" si="5"/>
        <v>Pre-COVID</v>
      </c>
      <c r="AS42" s="1">
        <f t="shared" si="3"/>
        <v>2</v>
      </c>
    </row>
    <row r="43" spans="1:45" x14ac:dyDescent="0.25">
      <c r="A43" s="1" t="s">
        <v>38</v>
      </c>
      <c r="B43" s="9">
        <v>2014</v>
      </c>
      <c r="C43" s="1" t="s">
        <v>43</v>
      </c>
      <c r="D43" s="1">
        <v>2</v>
      </c>
      <c r="E43" s="2">
        <v>41671</v>
      </c>
      <c r="F43" s="1">
        <v>120.2</v>
      </c>
      <c r="G43" s="1">
        <v>119.2</v>
      </c>
      <c r="H43" s="1">
        <v>122.5</v>
      </c>
      <c r="I43" s="1">
        <v>115.1</v>
      </c>
      <c r="J43" s="1">
        <v>106.6</v>
      </c>
      <c r="K43" s="1">
        <v>115.4</v>
      </c>
      <c r="L43" s="1">
        <v>114.5</v>
      </c>
      <c r="M43" s="1">
        <v>109.3</v>
      </c>
      <c r="N43" s="1">
        <v>99.2</v>
      </c>
      <c r="O43" s="1">
        <v>111.4</v>
      </c>
      <c r="P43" s="1">
        <v>112.6</v>
      </c>
      <c r="Q43" s="1">
        <v>118.8</v>
      </c>
      <c r="R43" s="1">
        <v>115.3</v>
      </c>
      <c r="S43" s="1">
        <v>114.7</v>
      </c>
      <c r="T43" s="1">
        <v>116.4</v>
      </c>
      <c r="U43" s="1">
        <v>113.3</v>
      </c>
      <c r="V43" s="1">
        <v>115.9</v>
      </c>
      <c r="W43" s="1">
        <v>112.5</v>
      </c>
      <c r="X43" s="1">
        <v>112.4</v>
      </c>
      <c r="Y43" s="1">
        <v>112.8</v>
      </c>
      <c r="Z43" s="1">
        <v>110.7</v>
      </c>
      <c r="AA43" s="1">
        <v>111.1</v>
      </c>
      <c r="AB43" s="1">
        <v>110.1</v>
      </c>
      <c r="AC43" s="1">
        <v>111.8</v>
      </c>
      <c r="AD43" s="1">
        <v>108.7</v>
      </c>
      <c r="AE43" s="1">
        <v>110.9</v>
      </c>
      <c r="AF43" s="1">
        <v>113.6</v>
      </c>
      <c r="AG43" s="1">
        <v>1373.4999999999998</v>
      </c>
      <c r="AH43" s="1">
        <v>112.5</v>
      </c>
      <c r="AI43" s="1">
        <v>891.4</v>
      </c>
      <c r="AJ43" s="1">
        <v>106.6</v>
      </c>
      <c r="AK43" s="1">
        <v>114.7</v>
      </c>
      <c r="AL43" s="1">
        <v>345.6</v>
      </c>
      <c r="AM43" s="1">
        <f>VLOOKUP(E43,CRUIDdata!C:D,2,FALSE)</f>
        <v>100</v>
      </c>
      <c r="AN43" s="1" t="s">
        <v>72</v>
      </c>
      <c r="AO43" s="1" t="b">
        <f t="shared" si="4"/>
        <v>0</v>
      </c>
      <c r="AP43" s="1">
        <f t="shared" si="0"/>
        <v>91</v>
      </c>
      <c r="AQ43" s="2">
        <f t="shared" si="1"/>
        <v>41671</v>
      </c>
      <c r="AR43" s="1" t="str">
        <f t="shared" si="5"/>
        <v>Pre-COVID</v>
      </c>
      <c r="AS43" s="1">
        <f t="shared" si="3"/>
        <v>2</v>
      </c>
    </row>
    <row r="44" spans="1:45" x14ac:dyDescent="0.25">
      <c r="A44" s="1" t="s">
        <v>36</v>
      </c>
      <c r="B44" s="9">
        <v>2014</v>
      </c>
      <c r="C44" s="1" t="s">
        <v>44</v>
      </c>
      <c r="D44" s="1">
        <v>3</v>
      </c>
      <c r="E44" s="2">
        <v>41699</v>
      </c>
      <c r="F44" s="1">
        <v>120.1</v>
      </c>
      <c r="G44" s="1">
        <v>118.1</v>
      </c>
      <c r="H44" s="1">
        <v>120.7</v>
      </c>
      <c r="I44" s="1">
        <v>116.1</v>
      </c>
      <c r="J44" s="1">
        <v>109.3</v>
      </c>
      <c r="K44" s="1">
        <v>119.6</v>
      </c>
      <c r="L44" s="1">
        <v>117.9</v>
      </c>
      <c r="M44" s="1">
        <v>110.2</v>
      </c>
      <c r="N44" s="1">
        <v>101.2</v>
      </c>
      <c r="O44" s="1">
        <v>110.7</v>
      </c>
      <c r="P44" s="1">
        <v>113</v>
      </c>
      <c r="Q44" s="1">
        <v>118.3</v>
      </c>
      <c r="R44" s="1">
        <v>116.2</v>
      </c>
      <c r="S44" s="1">
        <v>114.6</v>
      </c>
      <c r="T44" s="1">
        <v>117.5</v>
      </c>
      <c r="U44" s="1">
        <v>114.9</v>
      </c>
      <c r="V44" s="1">
        <v>117.2</v>
      </c>
      <c r="W44" s="1">
        <v>0</v>
      </c>
      <c r="X44" s="1">
        <v>113.4</v>
      </c>
      <c r="Y44" s="1">
        <v>113.4</v>
      </c>
      <c r="Z44" s="1">
        <v>111.4</v>
      </c>
      <c r="AA44" s="1">
        <v>111.2</v>
      </c>
      <c r="AB44" s="1">
        <v>110.2</v>
      </c>
      <c r="AC44" s="1">
        <v>112.4</v>
      </c>
      <c r="AD44" s="1">
        <v>108.9</v>
      </c>
      <c r="AE44" s="1">
        <v>111.3</v>
      </c>
      <c r="AF44" s="1">
        <v>114.6</v>
      </c>
      <c r="AG44" s="1">
        <v>1382.1000000000001</v>
      </c>
      <c r="AH44" s="1">
        <v>0</v>
      </c>
      <c r="AI44" s="1">
        <v>895.4</v>
      </c>
      <c r="AJ44" s="1">
        <v>109.3</v>
      </c>
      <c r="AK44" s="1">
        <v>114.6</v>
      </c>
      <c r="AL44" s="1">
        <v>349.6</v>
      </c>
      <c r="AM44" s="1">
        <f>VLOOKUP(E44,CRUIDdata!C:D,2,FALSE)</f>
        <v>102</v>
      </c>
      <c r="AN44" s="1" t="s">
        <v>72</v>
      </c>
      <c r="AO44" s="1" t="b">
        <f t="shared" si="4"/>
        <v>0</v>
      </c>
      <c r="AP44" s="1">
        <f t="shared" si="0"/>
        <v>91</v>
      </c>
      <c r="AQ44" s="2">
        <f t="shared" si="1"/>
        <v>41699</v>
      </c>
      <c r="AR44" s="1" t="str">
        <f t="shared" si="5"/>
        <v>Pre-COVID</v>
      </c>
      <c r="AS44" s="1">
        <f t="shared" si="3"/>
        <v>3</v>
      </c>
    </row>
    <row r="45" spans="1:45" x14ac:dyDescent="0.25">
      <c r="A45" s="1" t="s">
        <v>37</v>
      </c>
      <c r="B45" s="9">
        <v>2014</v>
      </c>
      <c r="C45" s="1" t="s">
        <v>44</v>
      </c>
      <c r="D45" s="1">
        <v>3</v>
      </c>
      <c r="E45" s="2">
        <v>41699</v>
      </c>
      <c r="F45" s="1">
        <v>122.1</v>
      </c>
      <c r="G45" s="1">
        <v>121.4</v>
      </c>
      <c r="H45" s="1">
        <v>121.5</v>
      </c>
      <c r="I45" s="1">
        <v>116.2</v>
      </c>
      <c r="J45" s="1">
        <v>102.8</v>
      </c>
      <c r="K45" s="1">
        <v>117.7</v>
      </c>
      <c r="L45" s="1">
        <v>113.3</v>
      </c>
      <c r="M45" s="1">
        <v>108.9</v>
      </c>
      <c r="N45" s="1">
        <v>96.3</v>
      </c>
      <c r="O45" s="1">
        <v>114.1</v>
      </c>
      <c r="P45" s="1">
        <v>112.2</v>
      </c>
      <c r="Q45" s="1">
        <v>120.5</v>
      </c>
      <c r="R45" s="1">
        <v>116</v>
      </c>
      <c r="S45" s="1">
        <v>116.7</v>
      </c>
      <c r="T45" s="1">
        <v>115.8</v>
      </c>
      <c r="U45" s="1">
        <v>112.1</v>
      </c>
      <c r="V45" s="1">
        <v>115.2</v>
      </c>
      <c r="W45" s="1">
        <v>113.2</v>
      </c>
      <c r="X45" s="1">
        <v>110.9</v>
      </c>
      <c r="Y45" s="1">
        <v>113</v>
      </c>
      <c r="Z45" s="1">
        <v>110.8</v>
      </c>
      <c r="AA45" s="1">
        <v>111.6</v>
      </c>
      <c r="AB45" s="1">
        <v>110.9</v>
      </c>
      <c r="AC45" s="1">
        <v>111.8</v>
      </c>
      <c r="AD45" s="1">
        <v>109.2</v>
      </c>
      <c r="AE45" s="1">
        <v>111.4</v>
      </c>
      <c r="AF45" s="1">
        <v>113.7</v>
      </c>
      <c r="AG45" s="1">
        <v>1380.1999999999998</v>
      </c>
      <c r="AH45" s="1">
        <v>113.2</v>
      </c>
      <c r="AI45" s="1">
        <v>892.5</v>
      </c>
      <c r="AJ45" s="1">
        <v>102.8</v>
      </c>
      <c r="AK45" s="1">
        <v>116.7</v>
      </c>
      <c r="AL45" s="1">
        <v>343.09999999999997</v>
      </c>
      <c r="AM45" s="1">
        <f>VLOOKUP(E45,CRUIDdata!C:D,2,FALSE)</f>
        <v>102</v>
      </c>
      <c r="AN45" s="1" t="s">
        <v>72</v>
      </c>
      <c r="AO45" s="1" t="b">
        <f t="shared" si="4"/>
        <v>0</v>
      </c>
      <c r="AP45" s="1">
        <f t="shared" si="0"/>
        <v>91</v>
      </c>
      <c r="AQ45" s="2">
        <f t="shared" si="1"/>
        <v>41699</v>
      </c>
      <c r="AR45" s="1" t="str">
        <f t="shared" si="5"/>
        <v>Pre-COVID</v>
      </c>
      <c r="AS45" s="1">
        <f t="shared" si="3"/>
        <v>3</v>
      </c>
    </row>
    <row r="46" spans="1:45" x14ac:dyDescent="0.25">
      <c r="A46" s="1" t="s">
        <v>38</v>
      </c>
      <c r="B46" s="9">
        <v>2014</v>
      </c>
      <c r="C46" s="1" t="s">
        <v>44</v>
      </c>
      <c r="D46" s="1">
        <v>3</v>
      </c>
      <c r="E46" s="2">
        <v>41699</v>
      </c>
      <c r="F46" s="1">
        <v>120.7</v>
      </c>
      <c r="G46" s="1">
        <v>119.3</v>
      </c>
      <c r="H46" s="1">
        <v>121</v>
      </c>
      <c r="I46" s="1">
        <v>116.1</v>
      </c>
      <c r="J46" s="1">
        <v>106.9</v>
      </c>
      <c r="K46" s="1">
        <v>118.7</v>
      </c>
      <c r="L46" s="1">
        <v>116.3</v>
      </c>
      <c r="M46" s="1">
        <v>109.8</v>
      </c>
      <c r="N46" s="1">
        <v>99.6</v>
      </c>
      <c r="O46" s="1">
        <v>111.8</v>
      </c>
      <c r="P46" s="1">
        <v>112.7</v>
      </c>
      <c r="Q46" s="1">
        <v>119.3</v>
      </c>
      <c r="R46" s="1">
        <v>116.1</v>
      </c>
      <c r="S46" s="1">
        <v>115.2</v>
      </c>
      <c r="T46" s="1">
        <v>116.8</v>
      </c>
      <c r="U46" s="1">
        <v>113.7</v>
      </c>
      <c r="V46" s="1">
        <v>116.4</v>
      </c>
      <c r="W46" s="1">
        <v>113.2</v>
      </c>
      <c r="X46" s="1">
        <v>112.5</v>
      </c>
      <c r="Y46" s="1">
        <v>113.2</v>
      </c>
      <c r="Z46" s="1">
        <v>111.2</v>
      </c>
      <c r="AA46" s="1">
        <v>111.4</v>
      </c>
      <c r="AB46" s="1">
        <v>110.6</v>
      </c>
      <c r="AC46" s="1">
        <v>112</v>
      </c>
      <c r="AD46" s="1">
        <v>109</v>
      </c>
      <c r="AE46" s="1">
        <v>111.3</v>
      </c>
      <c r="AF46" s="1">
        <v>114.2</v>
      </c>
      <c r="AG46" s="1">
        <v>1381.3999999999999</v>
      </c>
      <c r="AH46" s="1">
        <v>113.2</v>
      </c>
      <c r="AI46" s="1">
        <v>894.2</v>
      </c>
      <c r="AJ46" s="1">
        <v>106.9</v>
      </c>
      <c r="AK46" s="1">
        <v>115.2</v>
      </c>
      <c r="AL46" s="1">
        <v>346.9</v>
      </c>
      <c r="AM46" s="1">
        <f>VLOOKUP(E46,CRUIDdata!C:D,2,FALSE)</f>
        <v>102</v>
      </c>
      <c r="AN46" s="1" t="s">
        <v>72</v>
      </c>
      <c r="AO46" s="1" t="b">
        <f t="shared" si="4"/>
        <v>0</v>
      </c>
      <c r="AP46" s="1">
        <f t="shared" si="0"/>
        <v>91</v>
      </c>
      <c r="AQ46" s="2">
        <f t="shared" si="1"/>
        <v>41699</v>
      </c>
      <c r="AR46" s="1" t="str">
        <f t="shared" si="5"/>
        <v>Pre-COVID</v>
      </c>
      <c r="AS46" s="1">
        <f t="shared" si="3"/>
        <v>3</v>
      </c>
    </row>
    <row r="47" spans="1:45" x14ac:dyDescent="0.25">
      <c r="A47" s="1" t="s">
        <v>36</v>
      </c>
      <c r="B47" s="9">
        <v>2014</v>
      </c>
      <c r="C47" s="1" t="s">
        <v>45</v>
      </c>
      <c r="D47" s="1">
        <v>4</v>
      </c>
      <c r="E47" s="2">
        <v>41730</v>
      </c>
      <c r="F47" s="1">
        <v>120.2</v>
      </c>
      <c r="G47" s="1">
        <v>118.9</v>
      </c>
      <c r="H47" s="1">
        <v>118.1</v>
      </c>
      <c r="I47" s="1">
        <v>117</v>
      </c>
      <c r="J47" s="1">
        <v>109.7</v>
      </c>
      <c r="K47" s="1">
        <v>125.5</v>
      </c>
      <c r="L47" s="1">
        <v>120.5</v>
      </c>
      <c r="M47" s="1">
        <v>111</v>
      </c>
      <c r="N47" s="1">
        <v>102.6</v>
      </c>
      <c r="O47" s="1">
        <v>111.2</v>
      </c>
      <c r="P47" s="1">
        <v>113.5</v>
      </c>
      <c r="Q47" s="1">
        <v>118.7</v>
      </c>
      <c r="R47" s="1">
        <v>117.2</v>
      </c>
      <c r="S47" s="1">
        <v>115.4</v>
      </c>
      <c r="T47" s="1">
        <v>118.1</v>
      </c>
      <c r="U47" s="1">
        <v>116.1</v>
      </c>
      <c r="V47" s="1">
        <v>117.8</v>
      </c>
      <c r="W47" s="1">
        <v>0</v>
      </c>
      <c r="X47" s="1">
        <v>113.4</v>
      </c>
      <c r="Y47" s="1">
        <v>113.7</v>
      </c>
      <c r="Z47" s="1">
        <v>111.8</v>
      </c>
      <c r="AA47" s="1">
        <v>111.2</v>
      </c>
      <c r="AB47" s="1">
        <v>110.5</v>
      </c>
      <c r="AC47" s="1">
        <v>113</v>
      </c>
      <c r="AD47" s="1">
        <v>108.9</v>
      </c>
      <c r="AE47" s="1">
        <v>111.5</v>
      </c>
      <c r="AF47" s="1">
        <v>115.4</v>
      </c>
      <c r="AG47" s="1">
        <v>1394.4</v>
      </c>
      <c r="AH47" s="1">
        <v>0</v>
      </c>
      <c r="AI47" s="1">
        <v>897.59999999999991</v>
      </c>
      <c r="AJ47" s="1">
        <v>109.7</v>
      </c>
      <c r="AK47" s="1">
        <v>115.4</v>
      </c>
      <c r="AL47" s="1">
        <v>352</v>
      </c>
      <c r="AM47" s="1">
        <f>VLOOKUP(E47,CRUIDdata!C:D,2,FALSE)</f>
        <v>104</v>
      </c>
      <c r="AN47" s="1" t="s">
        <v>72</v>
      </c>
      <c r="AO47" s="1" t="b">
        <f t="shared" si="4"/>
        <v>0</v>
      </c>
      <c r="AP47" s="1">
        <f t="shared" si="0"/>
        <v>91</v>
      </c>
      <c r="AQ47" s="2">
        <f t="shared" si="1"/>
        <v>41730</v>
      </c>
      <c r="AR47" s="1" t="str">
        <f t="shared" si="5"/>
        <v>Pre-COVID</v>
      </c>
      <c r="AS47" s="1">
        <f t="shared" si="3"/>
        <v>4</v>
      </c>
    </row>
    <row r="48" spans="1:45" x14ac:dyDescent="0.25">
      <c r="A48" s="1" t="s">
        <v>37</v>
      </c>
      <c r="B48" s="9">
        <v>2014</v>
      </c>
      <c r="C48" s="1" t="s">
        <v>45</v>
      </c>
      <c r="D48" s="1">
        <v>4</v>
      </c>
      <c r="E48" s="2">
        <v>41730</v>
      </c>
      <c r="F48" s="1">
        <v>122.5</v>
      </c>
      <c r="G48" s="1">
        <v>121.7</v>
      </c>
      <c r="H48" s="1">
        <v>113.3</v>
      </c>
      <c r="I48" s="1">
        <v>117</v>
      </c>
      <c r="J48" s="1">
        <v>103.1</v>
      </c>
      <c r="K48" s="1">
        <v>126.7</v>
      </c>
      <c r="L48" s="1">
        <v>121.2</v>
      </c>
      <c r="M48" s="1">
        <v>111</v>
      </c>
      <c r="N48" s="1">
        <v>100.3</v>
      </c>
      <c r="O48" s="1">
        <v>115.3</v>
      </c>
      <c r="P48" s="1">
        <v>112.7</v>
      </c>
      <c r="Q48" s="1">
        <v>121</v>
      </c>
      <c r="R48" s="1">
        <v>118.2</v>
      </c>
      <c r="S48" s="1">
        <v>117.6</v>
      </c>
      <c r="T48" s="1">
        <v>116.3</v>
      </c>
      <c r="U48" s="1">
        <v>112.5</v>
      </c>
      <c r="V48" s="1">
        <v>115.7</v>
      </c>
      <c r="W48" s="1">
        <v>113.9</v>
      </c>
      <c r="X48" s="1">
        <v>110.9</v>
      </c>
      <c r="Y48" s="1">
        <v>113.4</v>
      </c>
      <c r="Z48" s="1">
        <v>111</v>
      </c>
      <c r="AA48" s="1">
        <v>111.2</v>
      </c>
      <c r="AB48" s="1">
        <v>111.2</v>
      </c>
      <c r="AC48" s="1">
        <v>112.5</v>
      </c>
      <c r="AD48" s="1">
        <v>109.1</v>
      </c>
      <c r="AE48" s="1">
        <v>111.4</v>
      </c>
      <c r="AF48" s="1">
        <v>114.7</v>
      </c>
      <c r="AG48" s="1">
        <v>1400.9</v>
      </c>
      <c r="AH48" s="1">
        <v>113.9</v>
      </c>
      <c r="AI48" s="1">
        <v>894.40000000000009</v>
      </c>
      <c r="AJ48" s="1">
        <v>103.1</v>
      </c>
      <c r="AK48" s="1">
        <v>117.6</v>
      </c>
      <c r="AL48" s="1">
        <v>344.5</v>
      </c>
      <c r="AM48" s="1">
        <f>VLOOKUP(E48,CRUIDdata!C:D,2,FALSE)</f>
        <v>104</v>
      </c>
      <c r="AN48" s="1" t="s">
        <v>72</v>
      </c>
      <c r="AO48" s="1" t="b">
        <f t="shared" si="4"/>
        <v>0</v>
      </c>
      <c r="AP48" s="1">
        <f t="shared" si="0"/>
        <v>91</v>
      </c>
      <c r="AQ48" s="2">
        <f t="shared" si="1"/>
        <v>41730</v>
      </c>
      <c r="AR48" s="1" t="str">
        <f t="shared" si="5"/>
        <v>Pre-COVID</v>
      </c>
      <c r="AS48" s="1">
        <f t="shared" si="3"/>
        <v>4</v>
      </c>
    </row>
    <row r="49" spans="1:45" x14ac:dyDescent="0.25">
      <c r="A49" s="1" t="s">
        <v>38</v>
      </c>
      <c r="B49" s="9">
        <v>2014</v>
      </c>
      <c r="C49" s="1" t="s">
        <v>45</v>
      </c>
      <c r="D49" s="1">
        <v>4</v>
      </c>
      <c r="E49" s="2">
        <v>41730</v>
      </c>
      <c r="F49" s="1">
        <v>120.9</v>
      </c>
      <c r="G49" s="1">
        <v>119.9</v>
      </c>
      <c r="H49" s="1">
        <v>116.2</v>
      </c>
      <c r="I49" s="1">
        <v>117</v>
      </c>
      <c r="J49" s="1">
        <v>107.3</v>
      </c>
      <c r="K49" s="1">
        <v>126.1</v>
      </c>
      <c r="L49" s="1">
        <v>120.7</v>
      </c>
      <c r="M49" s="1">
        <v>111</v>
      </c>
      <c r="N49" s="1">
        <v>101.8</v>
      </c>
      <c r="O49" s="1">
        <v>112.6</v>
      </c>
      <c r="P49" s="1">
        <v>113.2</v>
      </c>
      <c r="Q49" s="1">
        <v>119.8</v>
      </c>
      <c r="R49" s="1">
        <v>117.6</v>
      </c>
      <c r="S49" s="1">
        <v>116</v>
      </c>
      <c r="T49" s="1">
        <v>117.4</v>
      </c>
      <c r="U49" s="1">
        <v>114.6</v>
      </c>
      <c r="V49" s="1">
        <v>117</v>
      </c>
      <c r="W49" s="1">
        <v>113.9</v>
      </c>
      <c r="X49" s="1">
        <v>112.5</v>
      </c>
      <c r="Y49" s="1">
        <v>113.6</v>
      </c>
      <c r="Z49" s="1">
        <v>111.5</v>
      </c>
      <c r="AA49" s="1">
        <v>111.2</v>
      </c>
      <c r="AB49" s="1">
        <v>110.9</v>
      </c>
      <c r="AC49" s="1">
        <v>112.7</v>
      </c>
      <c r="AD49" s="1">
        <v>109</v>
      </c>
      <c r="AE49" s="1">
        <v>111.5</v>
      </c>
      <c r="AF49" s="1">
        <v>115.1</v>
      </c>
      <c r="AG49" s="1">
        <v>1396.8</v>
      </c>
      <c r="AH49" s="1">
        <v>113.9</v>
      </c>
      <c r="AI49" s="1">
        <v>896.50000000000011</v>
      </c>
      <c r="AJ49" s="1">
        <v>107.3</v>
      </c>
      <c r="AK49" s="1">
        <v>116</v>
      </c>
      <c r="AL49" s="1">
        <v>349</v>
      </c>
      <c r="AM49" s="1">
        <f>VLOOKUP(E49,CRUIDdata!C:D,2,FALSE)</f>
        <v>104</v>
      </c>
      <c r="AN49" s="1" t="s">
        <v>72</v>
      </c>
      <c r="AO49" s="1" t="b">
        <f t="shared" si="4"/>
        <v>0</v>
      </c>
      <c r="AP49" s="1">
        <f t="shared" si="0"/>
        <v>91</v>
      </c>
      <c r="AQ49" s="2">
        <f t="shared" si="1"/>
        <v>41730</v>
      </c>
      <c r="AR49" s="1" t="str">
        <f t="shared" si="5"/>
        <v>Pre-COVID</v>
      </c>
      <c r="AS49" s="1">
        <f t="shared" si="3"/>
        <v>4</v>
      </c>
    </row>
    <row r="50" spans="1:45" x14ac:dyDescent="0.25">
      <c r="A50" s="1" t="s">
        <v>36</v>
      </c>
      <c r="B50" s="9">
        <v>2014</v>
      </c>
      <c r="C50" s="1" t="s">
        <v>46</v>
      </c>
      <c r="D50" s="1">
        <v>5</v>
      </c>
      <c r="E50" s="2">
        <v>41760</v>
      </c>
      <c r="F50" s="1">
        <v>120.3</v>
      </c>
      <c r="G50" s="1">
        <v>120.2</v>
      </c>
      <c r="H50" s="1">
        <v>116.9</v>
      </c>
      <c r="I50" s="1">
        <v>118</v>
      </c>
      <c r="J50" s="1">
        <v>110.1</v>
      </c>
      <c r="K50" s="1">
        <v>126.3</v>
      </c>
      <c r="L50" s="1">
        <v>123.9</v>
      </c>
      <c r="M50" s="1">
        <v>111.5</v>
      </c>
      <c r="N50" s="1">
        <v>103.5</v>
      </c>
      <c r="O50" s="1">
        <v>111.6</v>
      </c>
      <c r="P50" s="1">
        <v>114.2</v>
      </c>
      <c r="Q50" s="1">
        <v>119.2</v>
      </c>
      <c r="R50" s="1">
        <v>118.2</v>
      </c>
      <c r="S50" s="1">
        <v>116.3</v>
      </c>
      <c r="T50" s="1">
        <v>118.7</v>
      </c>
      <c r="U50" s="1">
        <v>116.8</v>
      </c>
      <c r="V50" s="1">
        <v>118.5</v>
      </c>
      <c r="W50" s="1">
        <v>0</v>
      </c>
      <c r="X50" s="1">
        <v>113.4</v>
      </c>
      <c r="Y50" s="1">
        <v>114.1</v>
      </c>
      <c r="Z50" s="1">
        <v>112.1</v>
      </c>
      <c r="AA50" s="1">
        <v>111.4</v>
      </c>
      <c r="AB50" s="1">
        <v>110.9</v>
      </c>
      <c r="AC50" s="1">
        <v>113.1</v>
      </c>
      <c r="AD50" s="1">
        <v>108.9</v>
      </c>
      <c r="AE50" s="1">
        <v>111.8</v>
      </c>
      <c r="AF50" s="1">
        <v>116</v>
      </c>
      <c r="AG50" s="1">
        <v>1403.8</v>
      </c>
      <c r="AH50" s="1">
        <v>0</v>
      </c>
      <c r="AI50" s="1">
        <v>899.59999999999991</v>
      </c>
      <c r="AJ50" s="1">
        <v>110.1</v>
      </c>
      <c r="AK50" s="1">
        <v>116.3</v>
      </c>
      <c r="AL50" s="1">
        <v>354</v>
      </c>
      <c r="AM50" s="1">
        <f>VLOOKUP(E50,CRUIDdata!C:D,2,FALSE)</f>
        <v>106</v>
      </c>
      <c r="AN50" s="1" t="s">
        <v>72</v>
      </c>
      <c r="AO50" s="1" t="b">
        <f t="shared" si="4"/>
        <v>0</v>
      </c>
      <c r="AP50" s="1">
        <f t="shared" si="0"/>
        <v>91</v>
      </c>
      <c r="AQ50" s="2">
        <f t="shared" si="1"/>
        <v>41760</v>
      </c>
      <c r="AR50" s="1" t="str">
        <f t="shared" si="5"/>
        <v>Pre-COVID</v>
      </c>
      <c r="AS50" s="1">
        <f t="shared" si="3"/>
        <v>5</v>
      </c>
    </row>
    <row r="51" spans="1:45" x14ac:dyDescent="0.25">
      <c r="A51" s="1" t="s">
        <v>37</v>
      </c>
      <c r="B51" s="9">
        <v>2014</v>
      </c>
      <c r="C51" s="1" t="s">
        <v>46</v>
      </c>
      <c r="D51" s="1">
        <v>5</v>
      </c>
      <c r="E51" s="2">
        <v>41760</v>
      </c>
      <c r="F51" s="1">
        <v>122.7</v>
      </c>
      <c r="G51" s="1">
        <v>124.1</v>
      </c>
      <c r="H51" s="1">
        <v>114.2</v>
      </c>
      <c r="I51" s="1">
        <v>119.1</v>
      </c>
      <c r="J51" s="1">
        <v>103.5</v>
      </c>
      <c r="K51" s="1">
        <v>129.19999999999999</v>
      </c>
      <c r="L51" s="1">
        <v>127</v>
      </c>
      <c r="M51" s="1">
        <v>112.6</v>
      </c>
      <c r="N51" s="1">
        <v>101.3</v>
      </c>
      <c r="O51" s="1">
        <v>117</v>
      </c>
      <c r="P51" s="1">
        <v>112.9</v>
      </c>
      <c r="Q51" s="1">
        <v>121.7</v>
      </c>
      <c r="R51" s="1">
        <v>120</v>
      </c>
      <c r="S51" s="1">
        <v>118.3</v>
      </c>
      <c r="T51" s="1">
        <v>116.8</v>
      </c>
      <c r="U51" s="1">
        <v>112.9</v>
      </c>
      <c r="V51" s="1">
        <v>116.2</v>
      </c>
      <c r="W51" s="1">
        <v>114.3</v>
      </c>
      <c r="X51" s="1">
        <v>111.1</v>
      </c>
      <c r="Y51" s="1">
        <v>114.1</v>
      </c>
      <c r="Z51" s="1">
        <v>111.2</v>
      </c>
      <c r="AA51" s="1">
        <v>111.3</v>
      </c>
      <c r="AB51" s="1">
        <v>111.5</v>
      </c>
      <c r="AC51" s="1">
        <v>112.9</v>
      </c>
      <c r="AD51" s="1">
        <v>109.3</v>
      </c>
      <c r="AE51" s="1">
        <v>111.7</v>
      </c>
      <c r="AF51" s="1">
        <v>115.6</v>
      </c>
      <c r="AG51" s="1">
        <v>1421.8</v>
      </c>
      <c r="AH51" s="1">
        <v>114.3</v>
      </c>
      <c r="AI51" s="1">
        <v>897.5</v>
      </c>
      <c r="AJ51" s="1">
        <v>103.5</v>
      </c>
      <c r="AK51" s="1">
        <v>118.3</v>
      </c>
      <c r="AL51" s="1">
        <v>345.9</v>
      </c>
      <c r="AM51" s="1">
        <f>VLOOKUP(E51,CRUIDdata!C:D,2,FALSE)</f>
        <v>106</v>
      </c>
      <c r="AN51" s="1" t="s">
        <v>72</v>
      </c>
      <c r="AO51" s="1" t="b">
        <f t="shared" si="4"/>
        <v>0</v>
      </c>
      <c r="AP51" s="1">
        <f t="shared" si="0"/>
        <v>91</v>
      </c>
      <c r="AQ51" s="2">
        <f t="shared" si="1"/>
        <v>41760</v>
      </c>
      <c r="AR51" s="1" t="str">
        <f t="shared" si="5"/>
        <v>Pre-COVID</v>
      </c>
      <c r="AS51" s="1">
        <f t="shared" si="3"/>
        <v>5</v>
      </c>
    </row>
    <row r="52" spans="1:45" x14ac:dyDescent="0.25">
      <c r="A52" s="1" t="s">
        <v>38</v>
      </c>
      <c r="B52" s="9">
        <v>2014</v>
      </c>
      <c r="C52" s="1" t="s">
        <v>46</v>
      </c>
      <c r="D52" s="1">
        <v>5</v>
      </c>
      <c r="E52" s="2">
        <v>41760</v>
      </c>
      <c r="F52" s="1">
        <v>121.1</v>
      </c>
      <c r="G52" s="1">
        <v>121.6</v>
      </c>
      <c r="H52" s="1">
        <v>115.9</v>
      </c>
      <c r="I52" s="1">
        <v>118.4</v>
      </c>
      <c r="J52" s="1">
        <v>107.7</v>
      </c>
      <c r="K52" s="1">
        <v>127.7</v>
      </c>
      <c r="L52" s="1">
        <v>125</v>
      </c>
      <c r="M52" s="1">
        <v>111.9</v>
      </c>
      <c r="N52" s="1">
        <v>102.8</v>
      </c>
      <c r="O52" s="1">
        <v>113.4</v>
      </c>
      <c r="P52" s="1">
        <v>113.7</v>
      </c>
      <c r="Q52" s="1">
        <v>120.4</v>
      </c>
      <c r="R52" s="1">
        <v>118.9</v>
      </c>
      <c r="S52" s="1">
        <v>116.8</v>
      </c>
      <c r="T52" s="1">
        <v>118</v>
      </c>
      <c r="U52" s="1">
        <v>115.2</v>
      </c>
      <c r="V52" s="1">
        <v>117.6</v>
      </c>
      <c r="W52" s="1">
        <v>114.3</v>
      </c>
      <c r="X52" s="1">
        <v>112.5</v>
      </c>
      <c r="Y52" s="1">
        <v>114.1</v>
      </c>
      <c r="Z52" s="1">
        <v>111.8</v>
      </c>
      <c r="AA52" s="1">
        <v>111.3</v>
      </c>
      <c r="AB52" s="1">
        <v>111.2</v>
      </c>
      <c r="AC52" s="1">
        <v>113</v>
      </c>
      <c r="AD52" s="1">
        <v>109.1</v>
      </c>
      <c r="AE52" s="1">
        <v>111.8</v>
      </c>
      <c r="AF52" s="1">
        <v>115.8</v>
      </c>
      <c r="AG52" s="1">
        <v>1410.8000000000002</v>
      </c>
      <c r="AH52" s="1">
        <v>114.3</v>
      </c>
      <c r="AI52" s="1">
        <v>898.79999999999984</v>
      </c>
      <c r="AJ52" s="1">
        <v>107.7</v>
      </c>
      <c r="AK52" s="1">
        <v>116.8</v>
      </c>
      <c r="AL52" s="1">
        <v>350.79999999999995</v>
      </c>
      <c r="AM52" s="1">
        <f>VLOOKUP(E52,CRUIDdata!C:D,2,FALSE)</f>
        <v>106</v>
      </c>
      <c r="AN52" s="1" t="s">
        <v>72</v>
      </c>
      <c r="AO52" s="1" t="b">
        <f t="shared" si="4"/>
        <v>0</v>
      </c>
      <c r="AP52" s="1">
        <f t="shared" si="0"/>
        <v>91</v>
      </c>
      <c r="AQ52" s="2">
        <f t="shared" si="1"/>
        <v>41760</v>
      </c>
      <c r="AR52" s="1" t="str">
        <f t="shared" si="5"/>
        <v>Pre-COVID</v>
      </c>
      <c r="AS52" s="1">
        <f t="shared" si="3"/>
        <v>5</v>
      </c>
    </row>
    <row r="53" spans="1:45" x14ac:dyDescent="0.25">
      <c r="A53" s="1" t="s">
        <v>36</v>
      </c>
      <c r="B53" s="9">
        <v>2014</v>
      </c>
      <c r="C53" s="1" t="s">
        <v>47</v>
      </c>
      <c r="D53" s="1">
        <v>6</v>
      </c>
      <c r="E53" s="2">
        <v>41791</v>
      </c>
      <c r="F53" s="1">
        <v>120.7</v>
      </c>
      <c r="G53" s="1">
        <v>121.6</v>
      </c>
      <c r="H53" s="1">
        <v>116.1</v>
      </c>
      <c r="I53" s="1">
        <v>119.3</v>
      </c>
      <c r="J53" s="1">
        <v>110.3</v>
      </c>
      <c r="K53" s="1">
        <v>125.8</v>
      </c>
      <c r="L53" s="1">
        <v>129.30000000000001</v>
      </c>
      <c r="M53" s="1">
        <v>112.2</v>
      </c>
      <c r="N53" s="1">
        <v>103.6</v>
      </c>
      <c r="O53" s="1">
        <v>112.3</v>
      </c>
      <c r="P53" s="1">
        <v>114.9</v>
      </c>
      <c r="Q53" s="1">
        <v>120.1</v>
      </c>
      <c r="R53" s="1">
        <v>119.5</v>
      </c>
      <c r="S53" s="1">
        <v>117.3</v>
      </c>
      <c r="T53" s="1">
        <v>119.7</v>
      </c>
      <c r="U53" s="1">
        <v>117.3</v>
      </c>
      <c r="V53" s="1">
        <v>119.3</v>
      </c>
      <c r="W53" s="1">
        <v>0</v>
      </c>
      <c r="X53" s="1">
        <v>114.4</v>
      </c>
      <c r="Y53" s="1">
        <v>114.9</v>
      </c>
      <c r="Z53" s="1">
        <v>112.8</v>
      </c>
      <c r="AA53" s="1">
        <v>112.2</v>
      </c>
      <c r="AB53" s="1">
        <v>111.4</v>
      </c>
      <c r="AC53" s="1">
        <v>114.3</v>
      </c>
      <c r="AD53" s="1">
        <v>108</v>
      </c>
      <c r="AE53" s="1">
        <v>112.3</v>
      </c>
      <c r="AF53" s="1">
        <v>117</v>
      </c>
      <c r="AG53" s="1">
        <v>1415.4</v>
      </c>
      <c r="AH53" s="1">
        <v>0</v>
      </c>
      <c r="AI53" s="1">
        <v>904.49999999999989</v>
      </c>
      <c r="AJ53" s="1">
        <v>110.3</v>
      </c>
      <c r="AK53" s="1">
        <v>117.3</v>
      </c>
      <c r="AL53" s="1">
        <v>356.3</v>
      </c>
      <c r="AM53" s="1">
        <f>VLOOKUP(E53,CRUIDdata!C:D,2,FALSE)</f>
        <v>108</v>
      </c>
      <c r="AN53" s="1" t="s">
        <v>72</v>
      </c>
      <c r="AO53" s="1" t="b">
        <f t="shared" si="4"/>
        <v>0</v>
      </c>
      <c r="AP53" s="1">
        <f t="shared" si="0"/>
        <v>91</v>
      </c>
      <c r="AQ53" s="2">
        <f t="shared" si="1"/>
        <v>41791</v>
      </c>
      <c r="AR53" s="1" t="str">
        <f t="shared" si="5"/>
        <v>Pre-COVID</v>
      </c>
      <c r="AS53" s="1">
        <f t="shared" si="3"/>
        <v>6</v>
      </c>
    </row>
    <row r="54" spans="1:45" x14ac:dyDescent="0.25">
      <c r="A54" s="1" t="s">
        <v>37</v>
      </c>
      <c r="B54" s="9">
        <v>2014</v>
      </c>
      <c r="C54" s="1" t="s">
        <v>47</v>
      </c>
      <c r="D54" s="1">
        <v>6</v>
      </c>
      <c r="E54" s="2">
        <v>41791</v>
      </c>
      <c r="F54" s="1">
        <v>123.1</v>
      </c>
      <c r="G54" s="1">
        <v>125.9</v>
      </c>
      <c r="H54" s="1">
        <v>115.4</v>
      </c>
      <c r="I54" s="1">
        <v>120.4</v>
      </c>
      <c r="J54" s="1">
        <v>103.4</v>
      </c>
      <c r="K54" s="1">
        <v>131.19999999999999</v>
      </c>
      <c r="L54" s="1">
        <v>137.5</v>
      </c>
      <c r="M54" s="1">
        <v>112.8</v>
      </c>
      <c r="N54" s="1">
        <v>101.4</v>
      </c>
      <c r="O54" s="1">
        <v>118.3</v>
      </c>
      <c r="P54" s="1">
        <v>113.2</v>
      </c>
      <c r="Q54" s="1">
        <v>122.4</v>
      </c>
      <c r="R54" s="1">
        <v>122</v>
      </c>
      <c r="S54" s="1">
        <v>119</v>
      </c>
      <c r="T54" s="1">
        <v>117.4</v>
      </c>
      <c r="U54" s="1">
        <v>113.2</v>
      </c>
      <c r="V54" s="1">
        <v>116.7</v>
      </c>
      <c r="W54" s="1">
        <v>113.9</v>
      </c>
      <c r="X54" s="1">
        <v>111.2</v>
      </c>
      <c r="Y54" s="1">
        <v>114.3</v>
      </c>
      <c r="Z54" s="1">
        <v>111.4</v>
      </c>
      <c r="AA54" s="1">
        <v>111.5</v>
      </c>
      <c r="AB54" s="1">
        <v>111.8</v>
      </c>
      <c r="AC54" s="1">
        <v>115.1</v>
      </c>
      <c r="AD54" s="1">
        <v>108.7</v>
      </c>
      <c r="AE54" s="1">
        <v>112.2</v>
      </c>
      <c r="AF54" s="1">
        <v>116.4</v>
      </c>
      <c r="AG54" s="1">
        <v>1443.6000000000001</v>
      </c>
      <c r="AH54" s="1">
        <v>113.9</v>
      </c>
      <c r="AI54" s="1">
        <v>901.2</v>
      </c>
      <c r="AJ54" s="1">
        <v>103.4</v>
      </c>
      <c r="AK54" s="1">
        <v>119</v>
      </c>
      <c r="AL54" s="1">
        <v>347.3</v>
      </c>
      <c r="AM54" s="1">
        <f>VLOOKUP(E54,CRUIDdata!C:D,2,FALSE)</f>
        <v>108</v>
      </c>
      <c r="AN54" s="1" t="s">
        <v>72</v>
      </c>
      <c r="AO54" s="1" t="b">
        <f t="shared" si="4"/>
        <v>0</v>
      </c>
      <c r="AP54" s="1">
        <f t="shared" si="0"/>
        <v>91</v>
      </c>
      <c r="AQ54" s="2">
        <f t="shared" si="1"/>
        <v>41791</v>
      </c>
      <c r="AR54" s="1" t="str">
        <f t="shared" si="5"/>
        <v>Pre-COVID</v>
      </c>
      <c r="AS54" s="1">
        <f t="shared" si="3"/>
        <v>6</v>
      </c>
    </row>
    <row r="55" spans="1:45" x14ac:dyDescent="0.25">
      <c r="A55" s="1" t="s">
        <v>38</v>
      </c>
      <c r="B55" s="9">
        <v>2014</v>
      </c>
      <c r="C55" s="1" t="s">
        <v>47</v>
      </c>
      <c r="D55" s="1">
        <v>6</v>
      </c>
      <c r="E55" s="2">
        <v>41791</v>
      </c>
      <c r="F55" s="1">
        <v>121.5</v>
      </c>
      <c r="G55" s="1">
        <v>123.1</v>
      </c>
      <c r="H55" s="1">
        <v>115.8</v>
      </c>
      <c r="I55" s="1">
        <v>119.7</v>
      </c>
      <c r="J55" s="1">
        <v>107.8</v>
      </c>
      <c r="K55" s="1">
        <v>128.30000000000001</v>
      </c>
      <c r="L55" s="1">
        <v>132.1</v>
      </c>
      <c r="M55" s="1">
        <v>112.4</v>
      </c>
      <c r="N55" s="1">
        <v>102.9</v>
      </c>
      <c r="O55" s="1">
        <v>114.3</v>
      </c>
      <c r="P55" s="1">
        <v>114.2</v>
      </c>
      <c r="Q55" s="1">
        <v>121.2</v>
      </c>
      <c r="R55" s="1">
        <v>120.4</v>
      </c>
      <c r="S55" s="1">
        <v>117.8</v>
      </c>
      <c r="T55" s="1">
        <v>118.8</v>
      </c>
      <c r="U55" s="1">
        <v>115.6</v>
      </c>
      <c r="V55" s="1">
        <v>118.3</v>
      </c>
      <c r="W55" s="1">
        <v>113.9</v>
      </c>
      <c r="X55" s="1">
        <v>113.2</v>
      </c>
      <c r="Y55" s="1">
        <v>114.6</v>
      </c>
      <c r="Z55" s="1">
        <v>112.3</v>
      </c>
      <c r="AA55" s="1">
        <v>111.8</v>
      </c>
      <c r="AB55" s="1">
        <v>111.6</v>
      </c>
      <c r="AC55" s="1">
        <v>114.8</v>
      </c>
      <c r="AD55" s="1">
        <v>108.3</v>
      </c>
      <c r="AE55" s="1">
        <v>112.3</v>
      </c>
      <c r="AF55" s="1">
        <v>116.7</v>
      </c>
      <c r="AG55" s="1">
        <v>1425.9</v>
      </c>
      <c r="AH55" s="1">
        <v>113.9</v>
      </c>
      <c r="AI55" s="1">
        <v>903.3</v>
      </c>
      <c r="AJ55" s="1">
        <v>107.8</v>
      </c>
      <c r="AK55" s="1">
        <v>117.8</v>
      </c>
      <c r="AL55" s="1">
        <v>352.7</v>
      </c>
      <c r="AM55" s="1">
        <f>VLOOKUP(E55,CRUIDdata!C:D,2,FALSE)</f>
        <v>108</v>
      </c>
      <c r="AN55" s="1" t="s">
        <v>72</v>
      </c>
      <c r="AO55" s="1" t="b">
        <f t="shared" si="4"/>
        <v>0</v>
      </c>
      <c r="AP55" s="1">
        <f t="shared" si="0"/>
        <v>91</v>
      </c>
      <c r="AQ55" s="2">
        <f t="shared" si="1"/>
        <v>41791</v>
      </c>
      <c r="AR55" s="1" t="str">
        <f t="shared" si="5"/>
        <v>Pre-COVID</v>
      </c>
      <c r="AS55" s="1">
        <f t="shared" si="3"/>
        <v>6</v>
      </c>
    </row>
    <row r="56" spans="1:45" x14ac:dyDescent="0.25">
      <c r="A56" s="1" t="s">
        <v>36</v>
      </c>
      <c r="B56" s="9">
        <v>2014</v>
      </c>
      <c r="C56" s="1" t="s">
        <v>48</v>
      </c>
      <c r="D56" s="1">
        <v>7</v>
      </c>
      <c r="E56" s="2">
        <v>41821</v>
      </c>
      <c r="F56" s="1">
        <v>121.7</v>
      </c>
      <c r="G56" s="1">
        <v>122.5</v>
      </c>
      <c r="H56" s="1">
        <v>117.7</v>
      </c>
      <c r="I56" s="1">
        <v>120.6</v>
      </c>
      <c r="J56" s="1">
        <v>110.4</v>
      </c>
      <c r="K56" s="1">
        <v>129.1</v>
      </c>
      <c r="L56" s="1">
        <v>150.1</v>
      </c>
      <c r="M56" s="1">
        <v>113.2</v>
      </c>
      <c r="N56" s="1">
        <v>104.8</v>
      </c>
      <c r="O56" s="1">
        <v>113.3</v>
      </c>
      <c r="P56" s="1">
        <v>115.6</v>
      </c>
      <c r="Q56" s="1">
        <v>120.9</v>
      </c>
      <c r="R56" s="1">
        <v>123.3</v>
      </c>
      <c r="S56" s="1">
        <v>118</v>
      </c>
      <c r="T56" s="1">
        <v>120.7</v>
      </c>
      <c r="U56" s="1">
        <v>118.3</v>
      </c>
      <c r="V56" s="1">
        <v>120.3</v>
      </c>
      <c r="W56" s="1">
        <v>0</v>
      </c>
      <c r="X56" s="1">
        <v>115.3</v>
      </c>
      <c r="Y56" s="1">
        <v>115.4</v>
      </c>
      <c r="Z56" s="1">
        <v>113.4</v>
      </c>
      <c r="AA56" s="1">
        <v>113.2</v>
      </c>
      <c r="AB56" s="1">
        <v>111.8</v>
      </c>
      <c r="AC56" s="1">
        <v>115.5</v>
      </c>
      <c r="AD56" s="1">
        <v>108.8</v>
      </c>
      <c r="AE56" s="1">
        <v>113.1</v>
      </c>
      <c r="AF56" s="1">
        <v>119.5</v>
      </c>
      <c r="AG56" s="1">
        <v>1452.8</v>
      </c>
      <c r="AH56" s="1">
        <v>0</v>
      </c>
      <c r="AI56" s="1">
        <v>912.6</v>
      </c>
      <c r="AJ56" s="1">
        <v>110.4</v>
      </c>
      <c r="AK56" s="1">
        <v>118</v>
      </c>
      <c r="AL56" s="1">
        <v>359.3</v>
      </c>
      <c r="AM56" s="1">
        <f>VLOOKUP(E56,CRUIDdata!C:D,2,FALSE)</f>
        <v>104</v>
      </c>
      <c r="AN56" s="1" t="s">
        <v>72</v>
      </c>
      <c r="AO56" s="1" t="b">
        <f t="shared" si="4"/>
        <v>0</v>
      </c>
      <c r="AP56" s="1">
        <f t="shared" si="0"/>
        <v>91</v>
      </c>
      <c r="AQ56" s="2">
        <f t="shared" si="1"/>
        <v>41821</v>
      </c>
      <c r="AR56" s="1" t="str">
        <f t="shared" si="5"/>
        <v>Pre-COVID</v>
      </c>
      <c r="AS56" s="1">
        <f t="shared" si="3"/>
        <v>7</v>
      </c>
    </row>
    <row r="57" spans="1:45" x14ac:dyDescent="0.25">
      <c r="A57" s="1" t="s">
        <v>37</v>
      </c>
      <c r="B57" s="9">
        <v>2014</v>
      </c>
      <c r="C57" s="1" t="s">
        <v>48</v>
      </c>
      <c r="D57" s="1">
        <v>7</v>
      </c>
      <c r="E57" s="2">
        <v>41821</v>
      </c>
      <c r="F57" s="1">
        <v>123.8</v>
      </c>
      <c r="G57" s="1">
        <v>126.4</v>
      </c>
      <c r="H57" s="1">
        <v>118</v>
      </c>
      <c r="I57" s="1">
        <v>121.6</v>
      </c>
      <c r="J57" s="1">
        <v>103.5</v>
      </c>
      <c r="K57" s="1">
        <v>133.69999999999999</v>
      </c>
      <c r="L57" s="1">
        <v>172.4</v>
      </c>
      <c r="M57" s="1">
        <v>113.1</v>
      </c>
      <c r="N57" s="1">
        <v>102.7</v>
      </c>
      <c r="O57" s="1">
        <v>120</v>
      </c>
      <c r="P57" s="1">
        <v>113.8</v>
      </c>
      <c r="Q57" s="1">
        <v>123.4</v>
      </c>
      <c r="R57" s="1">
        <v>127.1</v>
      </c>
      <c r="S57" s="1">
        <v>121</v>
      </c>
      <c r="T57" s="1">
        <v>118</v>
      </c>
      <c r="U57" s="1">
        <v>113.6</v>
      </c>
      <c r="V57" s="1">
        <v>117.4</v>
      </c>
      <c r="W57" s="1">
        <v>114.8</v>
      </c>
      <c r="X57" s="1">
        <v>111.6</v>
      </c>
      <c r="Y57" s="1">
        <v>114.9</v>
      </c>
      <c r="Z57" s="1">
        <v>111.5</v>
      </c>
      <c r="AA57" s="1">
        <v>113</v>
      </c>
      <c r="AB57" s="1">
        <v>112.4</v>
      </c>
      <c r="AC57" s="1">
        <v>117.8</v>
      </c>
      <c r="AD57" s="1">
        <v>109.7</v>
      </c>
      <c r="AE57" s="1">
        <v>113.5</v>
      </c>
      <c r="AF57" s="1">
        <v>118.9</v>
      </c>
      <c r="AG57" s="1">
        <v>1496</v>
      </c>
      <c r="AH57" s="1">
        <v>114.8</v>
      </c>
      <c r="AI57" s="1">
        <v>911.8</v>
      </c>
      <c r="AJ57" s="1">
        <v>103.5</v>
      </c>
      <c r="AK57" s="1">
        <v>121</v>
      </c>
      <c r="AL57" s="1">
        <v>349</v>
      </c>
      <c r="AM57" s="1">
        <f>VLOOKUP(E57,CRUIDdata!C:D,2,FALSE)</f>
        <v>104</v>
      </c>
      <c r="AN57" s="1" t="s">
        <v>72</v>
      </c>
      <c r="AO57" s="1" t="b">
        <f t="shared" si="4"/>
        <v>0</v>
      </c>
      <c r="AP57" s="1">
        <f t="shared" si="0"/>
        <v>91</v>
      </c>
      <c r="AQ57" s="2">
        <f t="shared" si="1"/>
        <v>41821</v>
      </c>
      <c r="AR57" s="1" t="str">
        <f t="shared" si="5"/>
        <v>Pre-COVID</v>
      </c>
      <c r="AS57" s="1">
        <f t="shared" si="3"/>
        <v>7</v>
      </c>
    </row>
    <row r="58" spans="1:45" x14ac:dyDescent="0.25">
      <c r="A58" s="1" t="s">
        <v>38</v>
      </c>
      <c r="B58" s="9">
        <v>2014</v>
      </c>
      <c r="C58" s="1" t="s">
        <v>48</v>
      </c>
      <c r="D58" s="1">
        <v>7</v>
      </c>
      <c r="E58" s="2">
        <v>41821</v>
      </c>
      <c r="F58" s="1">
        <v>122.4</v>
      </c>
      <c r="G58" s="1">
        <v>123.9</v>
      </c>
      <c r="H58" s="1">
        <v>117.8</v>
      </c>
      <c r="I58" s="1">
        <v>121</v>
      </c>
      <c r="J58" s="1">
        <v>107.9</v>
      </c>
      <c r="K58" s="1">
        <v>131.19999999999999</v>
      </c>
      <c r="L58" s="1">
        <v>157.69999999999999</v>
      </c>
      <c r="M58" s="1">
        <v>113.2</v>
      </c>
      <c r="N58" s="1">
        <v>104.1</v>
      </c>
      <c r="O58" s="1">
        <v>115.5</v>
      </c>
      <c r="P58" s="1">
        <v>114.8</v>
      </c>
      <c r="Q58" s="1">
        <v>122.1</v>
      </c>
      <c r="R58" s="1">
        <v>124.7</v>
      </c>
      <c r="S58" s="1">
        <v>118.8</v>
      </c>
      <c r="T58" s="1">
        <v>119.6</v>
      </c>
      <c r="U58" s="1">
        <v>116.3</v>
      </c>
      <c r="V58" s="1">
        <v>119.1</v>
      </c>
      <c r="W58" s="1">
        <v>114.8</v>
      </c>
      <c r="X58" s="1">
        <v>113.9</v>
      </c>
      <c r="Y58" s="1">
        <v>115.2</v>
      </c>
      <c r="Z58" s="1">
        <v>112.7</v>
      </c>
      <c r="AA58" s="1">
        <v>113.1</v>
      </c>
      <c r="AB58" s="1">
        <v>112.1</v>
      </c>
      <c r="AC58" s="1">
        <v>116.8</v>
      </c>
      <c r="AD58" s="1">
        <v>109.2</v>
      </c>
      <c r="AE58" s="1">
        <v>113.3</v>
      </c>
      <c r="AF58" s="1">
        <v>119.2</v>
      </c>
      <c r="AG58" s="1">
        <v>1468.4</v>
      </c>
      <c r="AH58" s="1">
        <v>114.8</v>
      </c>
      <c r="AI58" s="1">
        <v>912.80000000000007</v>
      </c>
      <c r="AJ58" s="1">
        <v>107.9</v>
      </c>
      <c r="AK58" s="1">
        <v>118.8</v>
      </c>
      <c r="AL58" s="1">
        <v>355</v>
      </c>
      <c r="AM58" s="1">
        <f>VLOOKUP(E58,CRUIDdata!C:D,2,FALSE)</f>
        <v>104</v>
      </c>
      <c r="AN58" s="1" t="s">
        <v>72</v>
      </c>
      <c r="AO58" s="1" t="b">
        <f t="shared" si="4"/>
        <v>0</v>
      </c>
      <c r="AP58" s="1">
        <f t="shared" si="0"/>
        <v>91</v>
      </c>
      <c r="AQ58" s="2">
        <f t="shared" si="1"/>
        <v>41821</v>
      </c>
      <c r="AR58" s="1" t="str">
        <f t="shared" si="5"/>
        <v>Pre-COVID</v>
      </c>
      <c r="AS58" s="1">
        <f t="shared" si="3"/>
        <v>7</v>
      </c>
    </row>
    <row r="59" spans="1:45" x14ac:dyDescent="0.25">
      <c r="A59" s="1" t="s">
        <v>36</v>
      </c>
      <c r="B59" s="9">
        <v>2014</v>
      </c>
      <c r="C59" s="1" t="s">
        <v>49</v>
      </c>
      <c r="D59" s="1">
        <v>8</v>
      </c>
      <c r="E59" s="2">
        <v>41852</v>
      </c>
      <c r="F59" s="1">
        <v>121.8</v>
      </c>
      <c r="G59" s="1">
        <v>122.8</v>
      </c>
      <c r="H59" s="1">
        <v>117.8</v>
      </c>
      <c r="I59" s="1">
        <v>121.9</v>
      </c>
      <c r="J59" s="1">
        <v>110.6</v>
      </c>
      <c r="K59" s="1">
        <v>129.69999999999999</v>
      </c>
      <c r="L59" s="1">
        <v>161.1</v>
      </c>
      <c r="M59" s="1">
        <v>114.1</v>
      </c>
      <c r="N59" s="1">
        <v>105.1</v>
      </c>
      <c r="O59" s="1">
        <v>114.6</v>
      </c>
      <c r="P59" s="1">
        <v>115.8</v>
      </c>
      <c r="Q59" s="1">
        <v>121.7</v>
      </c>
      <c r="R59" s="1">
        <v>125.3</v>
      </c>
      <c r="S59" s="1">
        <v>118.8</v>
      </c>
      <c r="T59" s="1">
        <v>120.9</v>
      </c>
      <c r="U59" s="1">
        <v>118.8</v>
      </c>
      <c r="V59" s="1">
        <v>120.7</v>
      </c>
      <c r="W59" s="1">
        <v>0</v>
      </c>
      <c r="X59" s="1">
        <v>115.4</v>
      </c>
      <c r="Y59" s="1">
        <v>115.9</v>
      </c>
      <c r="Z59" s="1">
        <v>114</v>
      </c>
      <c r="AA59" s="1">
        <v>113.2</v>
      </c>
      <c r="AB59" s="1">
        <v>112.2</v>
      </c>
      <c r="AC59" s="1">
        <v>116.2</v>
      </c>
      <c r="AD59" s="1">
        <v>109.4</v>
      </c>
      <c r="AE59" s="1">
        <v>113.5</v>
      </c>
      <c r="AF59" s="1">
        <v>120.7</v>
      </c>
      <c r="AG59" s="1">
        <v>1471.7</v>
      </c>
      <c r="AH59" s="1">
        <v>0</v>
      </c>
      <c r="AI59" s="1">
        <v>916.5</v>
      </c>
      <c r="AJ59" s="1">
        <v>110.6</v>
      </c>
      <c r="AK59" s="1">
        <v>118.8</v>
      </c>
      <c r="AL59" s="1">
        <v>360.4</v>
      </c>
      <c r="AM59" s="1">
        <f>VLOOKUP(E59,CRUIDdata!C:D,2,FALSE)</f>
        <v>98</v>
      </c>
      <c r="AN59" s="1" t="s">
        <v>72</v>
      </c>
      <c r="AO59" s="1" t="b">
        <f t="shared" si="4"/>
        <v>0</v>
      </c>
      <c r="AP59" s="1">
        <f t="shared" si="0"/>
        <v>91</v>
      </c>
      <c r="AQ59" s="2">
        <f t="shared" si="1"/>
        <v>41852</v>
      </c>
      <c r="AR59" s="1" t="str">
        <f t="shared" si="5"/>
        <v>Pre-COVID</v>
      </c>
      <c r="AS59" s="1">
        <f t="shared" si="3"/>
        <v>8</v>
      </c>
    </row>
    <row r="60" spans="1:45" x14ac:dyDescent="0.25">
      <c r="A60" s="1" t="s">
        <v>37</v>
      </c>
      <c r="B60" s="9">
        <v>2014</v>
      </c>
      <c r="C60" s="1" t="s">
        <v>49</v>
      </c>
      <c r="D60" s="1">
        <v>8</v>
      </c>
      <c r="E60" s="2">
        <v>41852</v>
      </c>
      <c r="F60" s="1">
        <v>124.8</v>
      </c>
      <c r="G60" s="1">
        <v>127.3</v>
      </c>
      <c r="H60" s="1">
        <v>116.5</v>
      </c>
      <c r="I60" s="1">
        <v>122.2</v>
      </c>
      <c r="J60" s="1">
        <v>103.6</v>
      </c>
      <c r="K60" s="1">
        <v>132.69999999999999</v>
      </c>
      <c r="L60" s="1">
        <v>181.9</v>
      </c>
      <c r="M60" s="1">
        <v>115.2</v>
      </c>
      <c r="N60" s="1">
        <v>102.7</v>
      </c>
      <c r="O60" s="1">
        <v>122.1</v>
      </c>
      <c r="P60" s="1">
        <v>114.4</v>
      </c>
      <c r="Q60" s="1">
        <v>124.7</v>
      </c>
      <c r="R60" s="1">
        <v>128.9</v>
      </c>
      <c r="S60" s="1">
        <v>123</v>
      </c>
      <c r="T60" s="1">
        <v>118.6</v>
      </c>
      <c r="U60" s="1">
        <v>114.1</v>
      </c>
      <c r="V60" s="1">
        <v>117.9</v>
      </c>
      <c r="W60" s="1">
        <v>115.5</v>
      </c>
      <c r="X60" s="1">
        <v>111.8</v>
      </c>
      <c r="Y60" s="1">
        <v>115.3</v>
      </c>
      <c r="Z60" s="1">
        <v>112.2</v>
      </c>
      <c r="AA60" s="1">
        <v>112.5</v>
      </c>
      <c r="AB60" s="1">
        <v>112.9</v>
      </c>
      <c r="AC60" s="1">
        <v>119.2</v>
      </c>
      <c r="AD60" s="1">
        <v>110.5</v>
      </c>
      <c r="AE60" s="1">
        <v>113.9</v>
      </c>
      <c r="AF60" s="1">
        <v>119.9</v>
      </c>
      <c r="AG60" s="1">
        <v>1513.4000000000003</v>
      </c>
      <c r="AH60" s="1">
        <v>115.5</v>
      </c>
      <c r="AI60" s="1">
        <v>916</v>
      </c>
      <c r="AJ60" s="1">
        <v>103.6</v>
      </c>
      <c r="AK60" s="1">
        <v>123</v>
      </c>
      <c r="AL60" s="1">
        <v>350.6</v>
      </c>
      <c r="AM60" s="1">
        <f>VLOOKUP(E60,CRUIDdata!C:D,2,FALSE)</f>
        <v>98</v>
      </c>
      <c r="AN60" s="1" t="s">
        <v>72</v>
      </c>
      <c r="AO60" s="1" t="b">
        <f t="shared" si="4"/>
        <v>0</v>
      </c>
      <c r="AP60" s="1">
        <f t="shared" si="0"/>
        <v>91</v>
      </c>
      <c r="AQ60" s="2">
        <f t="shared" si="1"/>
        <v>41852</v>
      </c>
      <c r="AR60" s="1" t="str">
        <f t="shared" si="5"/>
        <v>Pre-COVID</v>
      </c>
      <c r="AS60" s="1">
        <f t="shared" si="3"/>
        <v>8</v>
      </c>
    </row>
    <row r="61" spans="1:45" x14ac:dyDescent="0.25">
      <c r="A61" s="1" t="s">
        <v>38</v>
      </c>
      <c r="B61" s="9">
        <v>2014</v>
      </c>
      <c r="C61" s="1" t="s">
        <v>49</v>
      </c>
      <c r="D61" s="1">
        <v>8</v>
      </c>
      <c r="E61" s="2">
        <v>41852</v>
      </c>
      <c r="F61" s="1">
        <v>122.7</v>
      </c>
      <c r="G61" s="1">
        <v>124.4</v>
      </c>
      <c r="H61" s="1">
        <v>117.3</v>
      </c>
      <c r="I61" s="1">
        <v>122</v>
      </c>
      <c r="J61" s="1">
        <v>108</v>
      </c>
      <c r="K61" s="1">
        <v>131.1</v>
      </c>
      <c r="L61" s="1">
        <v>168.2</v>
      </c>
      <c r="M61" s="1">
        <v>114.5</v>
      </c>
      <c r="N61" s="1">
        <v>104.3</v>
      </c>
      <c r="O61" s="1">
        <v>117.1</v>
      </c>
      <c r="P61" s="1">
        <v>115.2</v>
      </c>
      <c r="Q61" s="1">
        <v>123.1</v>
      </c>
      <c r="R61" s="1">
        <v>126.6</v>
      </c>
      <c r="S61" s="1">
        <v>119.9</v>
      </c>
      <c r="T61" s="1">
        <v>120</v>
      </c>
      <c r="U61" s="1">
        <v>116.8</v>
      </c>
      <c r="V61" s="1">
        <v>119.6</v>
      </c>
      <c r="W61" s="1">
        <v>115.5</v>
      </c>
      <c r="X61" s="1">
        <v>114</v>
      </c>
      <c r="Y61" s="1">
        <v>115.6</v>
      </c>
      <c r="Z61" s="1">
        <v>113.3</v>
      </c>
      <c r="AA61" s="1">
        <v>112.8</v>
      </c>
      <c r="AB61" s="1">
        <v>112.6</v>
      </c>
      <c r="AC61" s="1">
        <v>118</v>
      </c>
      <c r="AD61" s="1">
        <v>109.9</v>
      </c>
      <c r="AE61" s="1">
        <v>113.7</v>
      </c>
      <c r="AF61" s="1">
        <v>120.3</v>
      </c>
      <c r="AG61" s="1">
        <v>1486.4999999999998</v>
      </c>
      <c r="AH61" s="1">
        <v>115.5</v>
      </c>
      <c r="AI61" s="1">
        <v>916.9</v>
      </c>
      <c r="AJ61" s="1">
        <v>108</v>
      </c>
      <c r="AK61" s="1">
        <v>119.9</v>
      </c>
      <c r="AL61" s="1">
        <v>356.4</v>
      </c>
      <c r="AM61" s="1">
        <f>VLOOKUP(E61,CRUIDdata!C:D,2,FALSE)</f>
        <v>98</v>
      </c>
      <c r="AN61" s="1" t="s">
        <v>72</v>
      </c>
      <c r="AO61" s="1" t="b">
        <f t="shared" si="4"/>
        <v>0</v>
      </c>
      <c r="AP61" s="1">
        <f t="shared" si="0"/>
        <v>91</v>
      </c>
      <c r="AQ61" s="2">
        <f t="shared" si="1"/>
        <v>41852</v>
      </c>
      <c r="AR61" s="1" t="str">
        <f t="shared" si="5"/>
        <v>Pre-COVID</v>
      </c>
      <c r="AS61" s="1">
        <f t="shared" si="3"/>
        <v>8</v>
      </c>
    </row>
    <row r="62" spans="1:45" x14ac:dyDescent="0.25">
      <c r="A62" s="1" t="s">
        <v>36</v>
      </c>
      <c r="B62" s="9">
        <v>2014</v>
      </c>
      <c r="C62" s="1" t="s">
        <v>50</v>
      </c>
      <c r="D62" s="1">
        <v>9</v>
      </c>
      <c r="E62" s="2">
        <v>41883</v>
      </c>
      <c r="F62" s="1">
        <v>122.3</v>
      </c>
      <c r="G62" s="1">
        <v>122.4</v>
      </c>
      <c r="H62" s="1">
        <v>117.8</v>
      </c>
      <c r="I62" s="1">
        <v>122.7</v>
      </c>
      <c r="J62" s="1">
        <v>110.4</v>
      </c>
      <c r="K62" s="1">
        <v>129.80000000000001</v>
      </c>
      <c r="L62" s="1">
        <v>158.80000000000001</v>
      </c>
      <c r="M62" s="1">
        <v>115</v>
      </c>
      <c r="N62" s="1">
        <v>104.7</v>
      </c>
      <c r="O62" s="1">
        <v>114.9</v>
      </c>
      <c r="P62" s="1">
        <v>116.5</v>
      </c>
      <c r="Q62" s="1">
        <v>122.6</v>
      </c>
      <c r="R62" s="1">
        <v>125.3</v>
      </c>
      <c r="S62" s="1">
        <v>119.5</v>
      </c>
      <c r="T62" s="1">
        <v>121.7</v>
      </c>
      <c r="U62" s="1">
        <v>119.2</v>
      </c>
      <c r="V62" s="1">
        <v>121.3</v>
      </c>
      <c r="W62" s="1">
        <v>0</v>
      </c>
      <c r="X62" s="1">
        <v>115.8</v>
      </c>
      <c r="Y62" s="1">
        <v>116.7</v>
      </c>
      <c r="Z62" s="1">
        <v>114.5</v>
      </c>
      <c r="AA62" s="1">
        <v>112.8</v>
      </c>
      <c r="AB62" s="1">
        <v>112.6</v>
      </c>
      <c r="AC62" s="1">
        <v>116.6</v>
      </c>
      <c r="AD62" s="1">
        <v>109.1</v>
      </c>
      <c r="AE62" s="1">
        <v>113.7</v>
      </c>
      <c r="AF62" s="1">
        <v>120.9</v>
      </c>
      <c r="AG62" s="1">
        <v>1472.8</v>
      </c>
      <c r="AH62" s="1">
        <v>0</v>
      </c>
      <c r="AI62" s="1">
        <v>918.2</v>
      </c>
      <c r="AJ62" s="1">
        <v>110.4</v>
      </c>
      <c r="AK62" s="1">
        <v>119.5</v>
      </c>
      <c r="AL62" s="1">
        <v>362.2</v>
      </c>
      <c r="AM62" s="1">
        <f>VLOOKUP(E62,CRUIDdata!C:D,2,FALSE)</f>
        <v>94</v>
      </c>
      <c r="AN62" s="1" t="s">
        <v>72</v>
      </c>
      <c r="AO62" s="1" t="b">
        <f t="shared" si="4"/>
        <v>0</v>
      </c>
      <c r="AP62" s="1">
        <f t="shared" si="0"/>
        <v>91</v>
      </c>
      <c r="AQ62" s="2">
        <f t="shared" si="1"/>
        <v>41883</v>
      </c>
      <c r="AR62" s="1" t="str">
        <f t="shared" si="5"/>
        <v>Pre-COVID</v>
      </c>
      <c r="AS62" s="1">
        <f t="shared" si="3"/>
        <v>9</v>
      </c>
    </row>
    <row r="63" spans="1:45" x14ac:dyDescent="0.25">
      <c r="A63" s="1" t="s">
        <v>37</v>
      </c>
      <c r="B63" s="9">
        <v>2014</v>
      </c>
      <c r="C63" s="1" t="s">
        <v>50</v>
      </c>
      <c r="D63" s="1">
        <v>9</v>
      </c>
      <c r="E63" s="2">
        <v>41883</v>
      </c>
      <c r="F63" s="1">
        <v>124.2</v>
      </c>
      <c r="G63" s="1">
        <v>125.4</v>
      </c>
      <c r="H63" s="1">
        <v>116.4</v>
      </c>
      <c r="I63" s="1">
        <v>122.7</v>
      </c>
      <c r="J63" s="1">
        <v>103.5</v>
      </c>
      <c r="K63" s="1">
        <v>124.5</v>
      </c>
      <c r="L63" s="1">
        <v>168.6</v>
      </c>
      <c r="M63" s="1">
        <v>116.9</v>
      </c>
      <c r="N63" s="1">
        <v>101.9</v>
      </c>
      <c r="O63" s="1">
        <v>122.9</v>
      </c>
      <c r="P63" s="1">
        <v>114.8</v>
      </c>
      <c r="Q63" s="1">
        <v>125.2</v>
      </c>
      <c r="R63" s="1">
        <v>126.7</v>
      </c>
      <c r="S63" s="1">
        <v>124.3</v>
      </c>
      <c r="T63" s="1">
        <v>119.2</v>
      </c>
      <c r="U63" s="1">
        <v>114.5</v>
      </c>
      <c r="V63" s="1">
        <v>118.4</v>
      </c>
      <c r="W63" s="1">
        <v>116.1</v>
      </c>
      <c r="X63" s="1">
        <v>111.8</v>
      </c>
      <c r="Y63" s="1">
        <v>115.5</v>
      </c>
      <c r="Z63" s="1">
        <v>112.3</v>
      </c>
      <c r="AA63" s="1">
        <v>111.2</v>
      </c>
      <c r="AB63" s="1">
        <v>113.4</v>
      </c>
      <c r="AC63" s="1">
        <v>120</v>
      </c>
      <c r="AD63" s="1">
        <v>110</v>
      </c>
      <c r="AE63" s="1">
        <v>113.6</v>
      </c>
      <c r="AF63" s="1">
        <v>119.2</v>
      </c>
      <c r="AG63" s="1">
        <v>1490.2</v>
      </c>
      <c r="AH63" s="1">
        <v>116.1</v>
      </c>
      <c r="AI63" s="1">
        <v>914.7</v>
      </c>
      <c r="AJ63" s="1">
        <v>103.5</v>
      </c>
      <c r="AK63" s="1">
        <v>124.3</v>
      </c>
      <c r="AL63" s="1">
        <v>352.1</v>
      </c>
      <c r="AM63" s="1">
        <f>VLOOKUP(E63,CRUIDdata!C:D,2,FALSE)</f>
        <v>94</v>
      </c>
      <c r="AN63" s="1" t="s">
        <v>72</v>
      </c>
      <c r="AO63" s="1" t="b">
        <f t="shared" si="4"/>
        <v>0</v>
      </c>
      <c r="AP63" s="1">
        <f t="shared" si="0"/>
        <v>91</v>
      </c>
      <c r="AQ63" s="2">
        <f t="shared" si="1"/>
        <v>41883</v>
      </c>
      <c r="AR63" s="1" t="str">
        <f t="shared" si="5"/>
        <v>Pre-COVID</v>
      </c>
      <c r="AS63" s="1">
        <f t="shared" si="3"/>
        <v>9</v>
      </c>
    </row>
    <row r="64" spans="1:45" x14ac:dyDescent="0.25">
      <c r="A64" s="1" t="s">
        <v>38</v>
      </c>
      <c r="B64" s="9">
        <v>2014</v>
      </c>
      <c r="C64" s="1" t="s">
        <v>50</v>
      </c>
      <c r="D64" s="1">
        <v>9</v>
      </c>
      <c r="E64" s="2">
        <v>41883</v>
      </c>
      <c r="F64" s="1">
        <v>122.9</v>
      </c>
      <c r="G64" s="1">
        <v>123.5</v>
      </c>
      <c r="H64" s="1">
        <v>117.3</v>
      </c>
      <c r="I64" s="1">
        <v>122.7</v>
      </c>
      <c r="J64" s="1">
        <v>107.9</v>
      </c>
      <c r="K64" s="1">
        <v>127.3</v>
      </c>
      <c r="L64" s="1">
        <v>162.1</v>
      </c>
      <c r="M64" s="1">
        <v>115.6</v>
      </c>
      <c r="N64" s="1">
        <v>103.8</v>
      </c>
      <c r="O64" s="1">
        <v>117.6</v>
      </c>
      <c r="P64" s="1">
        <v>115.8</v>
      </c>
      <c r="Q64" s="1">
        <v>123.8</v>
      </c>
      <c r="R64" s="1">
        <v>125.8</v>
      </c>
      <c r="S64" s="1">
        <v>120.8</v>
      </c>
      <c r="T64" s="1">
        <v>120.7</v>
      </c>
      <c r="U64" s="1">
        <v>117.2</v>
      </c>
      <c r="V64" s="1">
        <v>120.1</v>
      </c>
      <c r="W64" s="1">
        <v>116.1</v>
      </c>
      <c r="X64" s="1">
        <v>114.3</v>
      </c>
      <c r="Y64" s="1">
        <v>116.1</v>
      </c>
      <c r="Z64" s="1">
        <v>113.7</v>
      </c>
      <c r="AA64" s="1">
        <v>112</v>
      </c>
      <c r="AB64" s="1">
        <v>113.1</v>
      </c>
      <c r="AC64" s="1">
        <v>118.6</v>
      </c>
      <c r="AD64" s="1">
        <v>109.5</v>
      </c>
      <c r="AE64" s="1">
        <v>113.7</v>
      </c>
      <c r="AF64" s="1">
        <v>120.1</v>
      </c>
      <c r="AG64" s="1">
        <v>1478.1999999999998</v>
      </c>
      <c r="AH64" s="1">
        <v>116.1</v>
      </c>
      <c r="AI64" s="1">
        <v>917.40000000000009</v>
      </c>
      <c r="AJ64" s="1">
        <v>107.9</v>
      </c>
      <c r="AK64" s="1">
        <v>120.8</v>
      </c>
      <c r="AL64" s="1">
        <v>358</v>
      </c>
      <c r="AM64" s="1">
        <f>VLOOKUP(E64,CRUIDdata!C:D,2,FALSE)</f>
        <v>94</v>
      </c>
      <c r="AN64" s="1" t="s">
        <v>72</v>
      </c>
      <c r="AO64" s="1" t="b">
        <f t="shared" si="4"/>
        <v>0</v>
      </c>
      <c r="AP64" s="1">
        <f t="shared" si="0"/>
        <v>91</v>
      </c>
      <c r="AQ64" s="2">
        <f t="shared" si="1"/>
        <v>41883</v>
      </c>
      <c r="AR64" s="1" t="str">
        <f t="shared" si="5"/>
        <v>Pre-COVID</v>
      </c>
      <c r="AS64" s="1">
        <f t="shared" si="3"/>
        <v>9</v>
      </c>
    </row>
    <row r="65" spans="1:45" x14ac:dyDescent="0.25">
      <c r="A65" s="1" t="s">
        <v>36</v>
      </c>
      <c r="B65" s="9">
        <v>2014</v>
      </c>
      <c r="C65" s="1" t="s">
        <v>51</v>
      </c>
      <c r="D65" s="1">
        <v>10</v>
      </c>
      <c r="E65" s="2">
        <v>41913</v>
      </c>
      <c r="F65" s="1">
        <v>122.6</v>
      </c>
      <c r="G65" s="1">
        <v>122.5</v>
      </c>
      <c r="H65" s="1">
        <v>118.3</v>
      </c>
      <c r="I65" s="1">
        <v>123.2</v>
      </c>
      <c r="J65" s="1">
        <v>110.5</v>
      </c>
      <c r="K65" s="1">
        <v>128.9</v>
      </c>
      <c r="L65" s="1">
        <v>155.30000000000001</v>
      </c>
      <c r="M65" s="1">
        <v>115.5</v>
      </c>
      <c r="N65" s="1">
        <v>104</v>
      </c>
      <c r="O65" s="1">
        <v>115.3</v>
      </c>
      <c r="P65" s="1">
        <v>116.8</v>
      </c>
      <c r="Q65" s="1">
        <v>123.2</v>
      </c>
      <c r="R65" s="1">
        <v>125.1</v>
      </c>
      <c r="S65" s="1">
        <v>120</v>
      </c>
      <c r="T65" s="1">
        <v>122.7</v>
      </c>
      <c r="U65" s="1">
        <v>120.3</v>
      </c>
      <c r="V65" s="1">
        <v>122.3</v>
      </c>
      <c r="W65" s="1">
        <v>0</v>
      </c>
      <c r="X65" s="1">
        <v>116.4</v>
      </c>
      <c r="Y65" s="1">
        <v>117.5</v>
      </c>
      <c r="Z65" s="1">
        <v>115.3</v>
      </c>
      <c r="AA65" s="1">
        <v>112.6</v>
      </c>
      <c r="AB65" s="1">
        <v>113</v>
      </c>
      <c r="AC65" s="1">
        <v>116.9</v>
      </c>
      <c r="AD65" s="1">
        <v>109.3</v>
      </c>
      <c r="AE65" s="1">
        <v>114</v>
      </c>
      <c r="AF65" s="1">
        <v>121</v>
      </c>
      <c r="AG65" s="1">
        <v>1470.6999999999998</v>
      </c>
      <c r="AH65" s="1">
        <v>0</v>
      </c>
      <c r="AI65" s="1">
        <v>920.69999999999993</v>
      </c>
      <c r="AJ65" s="1">
        <v>110.5</v>
      </c>
      <c r="AK65" s="1">
        <v>120</v>
      </c>
      <c r="AL65" s="1">
        <v>365.3</v>
      </c>
      <c r="AM65" s="1">
        <f>VLOOKUP(E65,CRUIDdata!C:D,2,FALSE)</f>
        <v>85</v>
      </c>
      <c r="AN65" s="1" t="s">
        <v>72</v>
      </c>
      <c r="AO65" s="1" t="b">
        <f t="shared" si="4"/>
        <v>0</v>
      </c>
      <c r="AP65" s="1">
        <f t="shared" si="0"/>
        <v>91</v>
      </c>
      <c r="AQ65" s="2">
        <f t="shared" si="1"/>
        <v>41913</v>
      </c>
      <c r="AR65" s="1" t="str">
        <f t="shared" si="5"/>
        <v>Pre-COVID</v>
      </c>
      <c r="AS65" s="1">
        <f t="shared" si="3"/>
        <v>10</v>
      </c>
    </row>
    <row r="66" spans="1:45" x14ac:dyDescent="0.25">
      <c r="A66" s="1" t="s">
        <v>37</v>
      </c>
      <c r="B66" s="9">
        <v>2014</v>
      </c>
      <c r="C66" s="1" t="s">
        <v>51</v>
      </c>
      <c r="D66" s="1">
        <v>10</v>
      </c>
      <c r="E66" s="2">
        <v>41913</v>
      </c>
      <c r="F66" s="1">
        <v>124.6</v>
      </c>
      <c r="G66" s="1">
        <v>126.1</v>
      </c>
      <c r="H66" s="1">
        <v>117.8</v>
      </c>
      <c r="I66" s="1">
        <v>123.1</v>
      </c>
      <c r="J66" s="1">
        <v>103.5</v>
      </c>
      <c r="K66" s="1">
        <v>123.5</v>
      </c>
      <c r="L66" s="1">
        <v>159.6</v>
      </c>
      <c r="M66" s="1">
        <v>117.4</v>
      </c>
      <c r="N66" s="1">
        <v>101.2</v>
      </c>
      <c r="O66" s="1">
        <v>123.8</v>
      </c>
      <c r="P66" s="1">
        <v>115.2</v>
      </c>
      <c r="Q66" s="1">
        <v>125.9</v>
      </c>
      <c r="R66" s="1">
        <v>125.8</v>
      </c>
      <c r="S66" s="1">
        <v>124.3</v>
      </c>
      <c r="T66" s="1">
        <v>119.6</v>
      </c>
      <c r="U66" s="1">
        <v>114.9</v>
      </c>
      <c r="V66" s="1">
        <v>118.9</v>
      </c>
      <c r="W66" s="1">
        <v>116.7</v>
      </c>
      <c r="X66" s="1">
        <v>112</v>
      </c>
      <c r="Y66" s="1">
        <v>115.8</v>
      </c>
      <c r="Z66" s="1">
        <v>112.6</v>
      </c>
      <c r="AA66" s="1">
        <v>111</v>
      </c>
      <c r="AB66" s="1">
        <v>113.6</v>
      </c>
      <c r="AC66" s="1">
        <v>120.2</v>
      </c>
      <c r="AD66" s="1">
        <v>110.1</v>
      </c>
      <c r="AE66" s="1">
        <v>113.7</v>
      </c>
      <c r="AF66" s="1">
        <v>119.1</v>
      </c>
      <c r="AG66" s="1">
        <v>1484.0000000000002</v>
      </c>
      <c r="AH66" s="1">
        <v>116.7</v>
      </c>
      <c r="AI66" s="1">
        <v>915.50000000000011</v>
      </c>
      <c r="AJ66" s="1">
        <v>103.5</v>
      </c>
      <c r="AK66" s="1">
        <v>124.3</v>
      </c>
      <c r="AL66" s="1">
        <v>353.4</v>
      </c>
      <c r="AM66" s="1">
        <f>VLOOKUP(E66,CRUIDdata!C:D,2,FALSE)</f>
        <v>85</v>
      </c>
      <c r="AN66" s="1" t="s">
        <v>72</v>
      </c>
      <c r="AO66" s="1" t="b">
        <f t="shared" ref="AO66:AO129" si="6">IF(AND(K66&gt;150,L66&gt;150),"no")</f>
        <v>0</v>
      </c>
      <c r="AP66" s="1">
        <f t="shared" ref="AP66:AP129" si="7">COUNTIF(AO:AO,"no")</f>
        <v>91</v>
      </c>
      <c r="AQ66" s="2">
        <f t="shared" ref="AQ66:AQ129" si="8">DATE(B66,MONTH(1&amp;TRIM(C66)),1)</f>
        <v>41913</v>
      </c>
      <c r="AR66" s="1" t="str">
        <f t="shared" ref="AR66:AR129" si="9">IF(E66&lt;DATE(2020,3,1),"Pre-COVID","Post-COVID")</f>
        <v>Pre-COVID</v>
      </c>
      <c r="AS66" s="1">
        <f t="shared" ref="AS66:AS129" si="10">MONTH(DATEVALUE("1 "&amp; C66))</f>
        <v>10</v>
      </c>
    </row>
    <row r="67" spans="1:45" x14ac:dyDescent="0.25">
      <c r="A67" s="1" t="s">
        <v>38</v>
      </c>
      <c r="B67" s="9">
        <v>2014</v>
      </c>
      <c r="C67" s="1" t="s">
        <v>51</v>
      </c>
      <c r="D67" s="1">
        <v>10</v>
      </c>
      <c r="E67" s="2">
        <v>41913</v>
      </c>
      <c r="F67" s="1">
        <v>123.2</v>
      </c>
      <c r="G67" s="1">
        <v>123.8</v>
      </c>
      <c r="H67" s="1">
        <v>118.1</v>
      </c>
      <c r="I67" s="1">
        <v>123.2</v>
      </c>
      <c r="J67" s="1">
        <v>107.9</v>
      </c>
      <c r="K67" s="1">
        <v>126.4</v>
      </c>
      <c r="L67" s="1">
        <v>156.80000000000001</v>
      </c>
      <c r="M67" s="1">
        <v>116.1</v>
      </c>
      <c r="N67" s="1">
        <v>103.1</v>
      </c>
      <c r="O67" s="1">
        <v>118.1</v>
      </c>
      <c r="P67" s="1">
        <v>116.1</v>
      </c>
      <c r="Q67" s="1">
        <v>124.5</v>
      </c>
      <c r="R67" s="1">
        <v>125.4</v>
      </c>
      <c r="S67" s="1">
        <v>121.1</v>
      </c>
      <c r="T67" s="1">
        <v>121.5</v>
      </c>
      <c r="U67" s="1">
        <v>118.1</v>
      </c>
      <c r="V67" s="1">
        <v>121</v>
      </c>
      <c r="W67" s="1">
        <v>116.7</v>
      </c>
      <c r="X67" s="1">
        <v>114.7</v>
      </c>
      <c r="Y67" s="1">
        <v>116.7</v>
      </c>
      <c r="Z67" s="1">
        <v>114.3</v>
      </c>
      <c r="AA67" s="1">
        <v>111.8</v>
      </c>
      <c r="AB67" s="1">
        <v>113.3</v>
      </c>
      <c r="AC67" s="1">
        <v>118.8</v>
      </c>
      <c r="AD67" s="1">
        <v>109.6</v>
      </c>
      <c r="AE67" s="1">
        <v>113.9</v>
      </c>
      <c r="AF67" s="1">
        <v>120.1</v>
      </c>
      <c r="AG67" s="1">
        <v>1474.8</v>
      </c>
      <c r="AH67" s="1">
        <v>116.7</v>
      </c>
      <c r="AI67" s="1">
        <v>918.9</v>
      </c>
      <c r="AJ67" s="1">
        <v>107.9</v>
      </c>
      <c r="AK67" s="1">
        <v>121.1</v>
      </c>
      <c r="AL67" s="1">
        <v>360.6</v>
      </c>
      <c r="AM67" s="1">
        <f>VLOOKUP(E67,CRUIDdata!C:D,2,FALSE)</f>
        <v>85</v>
      </c>
      <c r="AN67" s="1" t="s">
        <v>72</v>
      </c>
      <c r="AO67" s="1" t="b">
        <f t="shared" si="6"/>
        <v>0</v>
      </c>
      <c r="AP67" s="1">
        <f t="shared" si="7"/>
        <v>91</v>
      </c>
      <c r="AQ67" s="2">
        <f t="shared" si="8"/>
        <v>41913</v>
      </c>
      <c r="AR67" s="1" t="str">
        <f t="shared" si="9"/>
        <v>Pre-COVID</v>
      </c>
      <c r="AS67" s="1">
        <f t="shared" si="10"/>
        <v>10</v>
      </c>
    </row>
    <row r="68" spans="1:45" x14ac:dyDescent="0.25">
      <c r="A68" s="1" t="s">
        <v>36</v>
      </c>
      <c r="B68" s="9">
        <v>2014</v>
      </c>
      <c r="C68" s="1" t="s">
        <v>52</v>
      </c>
      <c r="D68" s="1">
        <v>11</v>
      </c>
      <c r="E68" s="2">
        <v>41944</v>
      </c>
      <c r="F68" s="1">
        <v>122.7</v>
      </c>
      <c r="G68" s="1">
        <v>122.6</v>
      </c>
      <c r="H68" s="1">
        <v>119.9</v>
      </c>
      <c r="I68" s="1">
        <v>124</v>
      </c>
      <c r="J68" s="1">
        <v>110.5</v>
      </c>
      <c r="K68" s="1">
        <v>128.80000000000001</v>
      </c>
      <c r="L68" s="1">
        <v>152</v>
      </c>
      <c r="M68" s="1">
        <v>116.2</v>
      </c>
      <c r="N68" s="1">
        <v>103.3</v>
      </c>
      <c r="O68" s="1">
        <v>115.8</v>
      </c>
      <c r="P68" s="1">
        <v>116.8</v>
      </c>
      <c r="Q68" s="1">
        <v>124.5</v>
      </c>
      <c r="R68" s="1">
        <v>124.9</v>
      </c>
      <c r="S68" s="1">
        <v>120.8</v>
      </c>
      <c r="T68" s="1">
        <v>123.3</v>
      </c>
      <c r="U68" s="1">
        <v>120.5</v>
      </c>
      <c r="V68" s="1">
        <v>122.9</v>
      </c>
      <c r="W68" s="1">
        <v>0</v>
      </c>
      <c r="X68" s="1">
        <v>117.3</v>
      </c>
      <c r="Y68" s="1">
        <v>118.1</v>
      </c>
      <c r="Z68" s="1">
        <v>115.9</v>
      </c>
      <c r="AA68" s="1">
        <v>112</v>
      </c>
      <c r="AB68" s="1">
        <v>113.3</v>
      </c>
      <c r="AC68" s="1">
        <v>117.2</v>
      </c>
      <c r="AD68" s="1">
        <v>108.8</v>
      </c>
      <c r="AE68" s="1">
        <v>114.1</v>
      </c>
      <c r="AF68" s="1">
        <v>121.1</v>
      </c>
      <c r="AG68" s="1">
        <v>1471.5</v>
      </c>
      <c r="AH68" s="1">
        <v>0</v>
      </c>
      <c r="AI68" s="1">
        <v>921.9</v>
      </c>
      <c r="AJ68" s="1">
        <v>110.5</v>
      </c>
      <c r="AK68" s="1">
        <v>120.8</v>
      </c>
      <c r="AL68" s="1">
        <v>366.70000000000005</v>
      </c>
      <c r="AM68" s="1">
        <f>VLOOKUP(E68,CRUIDdata!C:D,2,FALSE)</f>
        <v>75</v>
      </c>
      <c r="AN68" s="1" t="s">
        <v>72</v>
      </c>
      <c r="AO68" s="1" t="b">
        <f t="shared" si="6"/>
        <v>0</v>
      </c>
      <c r="AP68" s="1">
        <f t="shared" si="7"/>
        <v>91</v>
      </c>
      <c r="AQ68" s="2">
        <f t="shared" si="8"/>
        <v>41944</v>
      </c>
      <c r="AR68" s="1" t="str">
        <f t="shared" si="9"/>
        <v>Pre-COVID</v>
      </c>
      <c r="AS68" s="1">
        <f t="shared" si="10"/>
        <v>11</v>
      </c>
    </row>
    <row r="69" spans="1:45" x14ac:dyDescent="0.25">
      <c r="A69" s="1" t="s">
        <v>37</v>
      </c>
      <c r="B69" s="9">
        <v>2014</v>
      </c>
      <c r="C69" s="1" t="s">
        <v>52</v>
      </c>
      <c r="D69" s="1">
        <v>11</v>
      </c>
      <c r="E69" s="2">
        <v>41944</v>
      </c>
      <c r="F69" s="1">
        <v>124.5</v>
      </c>
      <c r="G69" s="1">
        <v>125.6</v>
      </c>
      <c r="H69" s="1">
        <v>122.7</v>
      </c>
      <c r="I69" s="1">
        <v>124.6</v>
      </c>
      <c r="J69" s="1">
        <v>103.2</v>
      </c>
      <c r="K69" s="1">
        <v>122.2</v>
      </c>
      <c r="L69" s="1">
        <v>153.19999999999999</v>
      </c>
      <c r="M69" s="1">
        <v>119.3</v>
      </c>
      <c r="N69" s="1">
        <v>99.8</v>
      </c>
      <c r="O69" s="1">
        <v>124.6</v>
      </c>
      <c r="P69" s="1">
        <v>115.8</v>
      </c>
      <c r="Q69" s="1">
        <v>126.9</v>
      </c>
      <c r="R69" s="1">
        <v>125.4</v>
      </c>
      <c r="S69" s="1">
        <v>125.8</v>
      </c>
      <c r="T69" s="1">
        <v>120.3</v>
      </c>
      <c r="U69" s="1">
        <v>115.4</v>
      </c>
      <c r="V69" s="1">
        <v>119.5</v>
      </c>
      <c r="W69" s="1">
        <v>117.1</v>
      </c>
      <c r="X69" s="1">
        <v>112.6</v>
      </c>
      <c r="Y69" s="1">
        <v>116.4</v>
      </c>
      <c r="Z69" s="1">
        <v>113</v>
      </c>
      <c r="AA69" s="1">
        <v>109.7</v>
      </c>
      <c r="AB69" s="1">
        <v>114</v>
      </c>
      <c r="AC69" s="1">
        <v>120.3</v>
      </c>
      <c r="AD69" s="1">
        <v>109.6</v>
      </c>
      <c r="AE69" s="1">
        <v>113.4</v>
      </c>
      <c r="AF69" s="1">
        <v>119</v>
      </c>
      <c r="AG69" s="1">
        <v>1484.6</v>
      </c>
      <c r="AH69" s="1">
        <v>117.1</v>
      </c>
      <c r="AI69" s="1">
        <v>915</v>
      </c>
      <c r="AJ69" s="1">
        <v>103.2</v>
      </c>
      <c r="AK69" s="1">
        <v>125.8</v>
      </c>
      <c r="AL69" s="1">
        <v>355.2</v>
      </c>
      <c r="AM69" s="1">
        <f>VLOOKUP(E69,CRUIDdata!C:D,2,FALSE)</f>
        <v>75</v>
      </c>
      <c r="AN69" s="1" t="s">
        <v>72</v>
      </c>
      <c r="AO69" s="1" t="b">
        <f t="shared" si="6"/>
        <v>0</v>
      </c>
      <c r="AP69" s="1">
        <f t="shared" si="7"/>
        <v>91</v>
      </c>
      <c r="AQ69" s="2">
        <f t="shared" si="8"/>
        <v>41944</v>
      </c>
      <c r="AR69" s="1" t="str">
        <f t="shared" si="9"/>
        <v>Pre-COVID</v>
      </c>
      <c r="AS69" s="1">
        <f t="shared" si="10"/>
        <v>11</v>
      </c>
    </row>
    <row r="70" spans="1:45" x14ac:dyDescent="0.25">
      <c r="A70" s="1" t="s">
        <v>38</v>
      </c>
      <c r="B70" s="9">
        <v>2014</v>
      </c>
      <c r="C70" s="1" t="s">
        <v>52</v>
      </c>
      <c r="D70" s="1">
        <v>11</v>
      </c>
      <c r="E70" s="2">
        <v>41944</v>
      </c>
      <c r="F70" s="1">
        <v>123.3</v>
      </c>
      <c r="G70" s="1">
        <v>123.7</v>
      </c>
      <c r="H70" s="1">
        <v>121</v>
      </c>
      <c r="I70" s="1">
        <v>124.2</v>
      </c>
      <c r="J70" s="1">
        <v>107.8</v>
      </c>
      <c r="K70" s="1">
        <v>125.7</v>
      </c>
      <c r="L70" s="1">
        <v>152.4</v>
      </c>
      <c r="M70" s="1">
        <v>117.2</v>
      </c>
      <c r="N70" s="1">
        <v>102.1</v>
      </c>
      <c r="O70" s="1">
        <v>118.7</v>
      </c>
      <c r="P70" s="1">
        <v>116.4</v>
      </c>
      <c r="Q70" s="1">
        <v>125.6</v>
      </c>
      <c r="R70" s="1">
        <v>125.1</v>
      </c>
      <c r="S70" s="1">
        <v>122.1</v>
      </c>
      <c r="T70" s="1">
        <v>122.1</v>
      </c>
      <c r="U70" s="1">
        <v>118.4</v>
      </c>
      <c r="V70" s="1">
        <v>121.6</v>
      </c>
      <c r="W70" s="1">
        <v>117.1</v>
      </c>
      <c r="X70" s="1">
        <v>115.5</v>
      </c>
      <c r="Y70" s="1">
        <v>117.3</v>
      </c>
      <c r="Z70" s="1">
        <v>114.8</v>
      </c>
      <c r="AA70" s="1">
        <v>110.8</v>
      </c>
      <c r="AB70" s="1">
        <v>113.7</v>
      </c>
      <c r="AC70" s="1">
        <v>119</v>
      </c>
      <c r="AD70" s="1">
        <v>109.1</v>
      </c>
      <c r="AE70" s="1">
        <v>113.8</v>
      </c>
      <c r="AF70" s="1">
        <v>120.1</v>
      </c>
      <c r="AG70" s="1">
        <v>1475.3999999999999</v>
      </c>
      <c r="AH70" s="1">
        <v>117.1</v>
      </c>
      <c r="AI70" s="1">
        <v>919.3</v>
      </c>
      <c r="AJ70" s="1">
        <v>107.8</v>
      </c>
      <c r="AK70" s="1">
        <v>122.1</v>
      </c>
      <c r="AL70" s="1">
        <v>362.1</v>
      </c>
      <c r="AM70" s="1">
        <f>VLOOKUP(E70,CRUIDdata!C:D,2,FALSE)</f>
        <v>75</v>
      </c>
      <c r="AN70" s="1" t="s">
        <v>72</v>
      </c>
      <c r="AO70" s="1" t="b">
        <f t="shared" si="6"/>
        <v>0</v>
      </c>
      <c r="AP70" s="1">
        <f t="shared" si="7"/>
        <v>91</v>
      </c>
      <c r="AQ70" s="2">
        <f t="shared" si="8"/>
        <v>41944</v>
      </c>
      <c r="AR70" s="1" t="str">
        <f t="shared" si="9"/>
        <v>Pre-COVID</v>
      </c>
      <c r="AS70" s="1">
        <f t="shared" si="10"/>
        <v>11</v>
      </c>
    </row>
    <row r="71" spans="1:45" x14ac:dyDescent="0.25">
      <c r="A71" s="1" t="s">
        <v>36</v>
      </c>
      <c r="B71" s="9">
        <v>2014</v>
      </c>
      <c r="C71" s="1" t="s">
        <v>53</v>
      </c>
      <c r="D71" s="1">
        <v>12</v>
      </c>
      <c r="E71" s="2">
        <v>41974</v>
      </c>
      <c r="F71" s="1">
        <v>122.4</v>
      </c>
      <c r="G71" s="1">
        <v>122.4</v>
      </c>
      <c r="H71" s="1">
        <v>121.8</v>
      </c>
      <c r="I71" s="1">
        <v>124.2</v>
      </c>
      <c r="J71" s="1">
        <v>110.2</v>
      </c>
      <c r="K71" s="1">
        <v>128.6</v>
      </c>
      <c r="L71" s="1">
        <v>140.30000000000001</v>
      </c>
      <c r="M71" s="1">
        <v>116.3</v>
      </c>
      <c r="N71" s="1">
        <v>102</v>
      </c>
      <c r="O71" s="1">
        <v>116</v>
      </c>
      <c r="P71" s="1">
        <v>117.3</v>
      </c>
      <c r="Q71" s="1">
        <v>124.8</v>
      </c>
      <c r="R71" s="1">
        <v>123.3</v>
      </c>
      <c r="S71" s="1">
        <v>121.7</v>
      </c>
      <c r="T71" s="1">
        <v>123.8</v>
      </c>
      <c r="U71" s="1">
        <v>120.6</v>
      </c>
      <c r="V71" s="1">
        <v>123.3</v>
      </c>
      <c r="W71" s="1">
        <v>0</v>
      </c>
      <c r="X71" s="1">
        <v>117.4</v>
      </c>
      <c r="Y71" s="1">
        <v>118.2</v>
      </c>
      <c r="Z71" s="1">
        <v>116.2</v>
      </c>
      <c r="AA71" s="1">
        <v>111.5</v>
      </c>
      <c r="AB71" s="1">
        <v>113.3</v>
      </c>
      <c r="AC71" s="1">
        <v>117.7</v>
      </c>
      <c r="AD71" s="1">
        <v>109.4</v>
      </c>
      <c r="AE71" s="1">
        <v>114.2</v>
      </c>
      <c r="AF71" s="1">
        <v>120.3</v>
      </c>
      <c r="AG71" s="1">
        <v>1459.3999999999999</v>
      </c>
      <c r="AH71" s="1">
        <v>0</v>
      </c>
      <c r="AI71" s="1">
        <v>922</v>
      </c>
      <c r="AJ71" s="1">
        <v>110.2</v>
      </c>
      <c r="AK71" s="1">
        <v>121.7</v>
      </c>
      <c r="AL71" s="1">
        <v>367.7</v>
      </c>
      <c r="AM71" s="1">
        <f>VLOOKUP(E71,CRUIDdata!C:D,2,FALSE)</f>
        <v>60</v>
      </c>
      <c r="AN71" s="1" t="s">
        <v>72</v>
      </c>
      <c r="AO71" s="1" t="b">
        <f t="shared" si="6"/>
        <v>0</v>
      </c>
      <c r="AP71" s="1">
        <f t="shared" si="7"/>
        <v>91</v>
      </c>
      <c r="AQ71" s="2">
        <f t="shared" si="8"/>
        <v>41974</v>
      </c>
      <c r="AR71" s="1" t="str">
        <f t="shared" si="9"/>
        <v>Pre-COVID</v>
      </c>
      <c r="AS71" s="1">
        <f t="shared" si="10"/>
        <v>12</v>
      </c>
    </row>
    <row r="72" spans="1:45" x14ac:dyDescent="0.25">
      <c r="A72" s="1" t="s">
        <v>37</v>
      </c>
      <c r="B72" s="9">
        <v>2014</v>
      </c>
      <c r="C72" s="1" t="s">
        <v>53</v>
      </c>
      <c r="D72" s="1">
        <v>12</v>
      </c>
      <c r="E72" s="2">
        <v>41974</v>
      </c>
      <c r="F72" s="1">
        <v>124</v>
      </c>
      <c r="G72" s="1">
        <v>124.7</v>
      </c>
      <c r="H72" s="1">
        <v>126.3</v>
      </c>
      <c r="I72" s="1">
        <v>124.9</v>
      </c>
      <c r="J72" s="1">
        <v>103</v>
      </c>
      <c r="K72" s="1">
        <v>122.3</v>
      </c>
      <c r="L72" s="1">
        <v>141</v>
      </c>
      <c r="M72" s="1">
        <v>120.1</v>
      </c>
      <c r="N72" s="1">
        <v>97.8</v>
      </c>
      <c r="O72" s="1">
        <v>125.4</v>
      </c>
      <c r="P72" s="1">
        <v>116.1</v>
      </c>
      <c r="Q72" s="1">
        <v>127.6</v>
      </c>
      <c r="R72" s="1">
        <v>124</v>
      </c>
      <c r="S72" s="1">
        <v>126.4</v>
      </c>
      <c r="T72" s="1">
        <v>120.7</v>
      </c>
      <c r="U72" s="1">
        <v>115.8</v>
      </c>
      <c r="V72" s="1">
        <v>120</v>
      </c>
      <c r="W72" s="1">
        <v>116.5</v>
      </c>
      <c r="X72" s="1">
        <v>113</v>
      </c>
      <c r="Y72" s="1">
        <v>116.8</v>
      </c>
      <c r="Z72" s="1">
        <v>113.2</v>
      </c>
      <c r="AA72" s="1">
        <v>108.8</v>
      </c>
      <c r="AB72" s="1">
        <v>114.3</v>
      </c>
      <c r="AC72" s="1">
        <v>120.7</v>
      </c>
      <c r="AD72" s="1">
        <v>110.4</v>
      </c>
      <c r="AE72" s="1">
        <v>113.4</v>
      </c>
      <c r="AF72" s="1">
        <v>118.4</v>
      </c>
      <c r="AG72" s="1">
        <v>1474.1999999999998</v>
      </c>
      <c r="AH72" s="1">
        <v>116.5</v>
      </c>
      <c r="AI72" s="1">
        <v>915.8</v>
      </c>
      <c r="AJ72" s="1">
        <v>103</v>
      </c>
      <c r="AK72" s="1">
        <v>126.4</v>
      </c>
      <c r="AL72" s="1">
        <v>356.5</v>
      </c>
      <c r="AM72" s="1">
        <f>VLOOKUP(E72,CRUIDdata!C:D,2,FALSE)</f>
        <v>60</v>
      </c>
      <c r="AN72" s="1" t="s">
        <v>72</v>
      </c>
      <c r="AO72" s="1" t="b">
        <f t="shared" si="6"/>
        <v>0</v>
      </c>
      <c r="AP72" s="1">
        <f t="shared" si="7"/>
        <v>91</v>
      </c>
      <c r="AQ72" s="2">
        <f t="shared" si="8"/>
        <v>41974</v>
      </c>
      <c r="AR72" s="1" t="str">
        <f t="shared" si="9"/>
        <v>Pre-COVID</v>
      </c>
      <c r="AS72" s="1">
        <f t="shared" si="10"/>
        <v>12</v>
      </c>
    </row>
    <row r="73" spans="1:45" x14ac:dyDescent="0.25">
      <c r="A73" s="1" t="s">
        <v>38</v>
      </c>
      <c r="B73" s="9">
        <v>2014</v>
      </c>
      <c r="C73" s="1" t="s">
        <v>53</v>
      </c>
      <c r="D73" s="1">
        <v>12</v>
      </c>
      <c r="E73" s="2">
        <v>41974</v>
      </c>
      <c r="F73" s="1">
        <v>122.9</v>
      </c>
      <c r="G73" s="1">
        <v>123.2</v>
      </c>
      <c r="H73" s="1">
        <v>123.5</v>
      </c>
      <c r="I73" s="1">
        <v>124.5</v>
      </c>
      <c r="J73" s="1">
        <v>107.6</v>
      </c>
      <c r="K73" s="1">
        <v>125.7</v>
      </c>
      <c r="L73" s="1">
        <v>140.5</v>
      </c>
      <c r="M73" s="1">
        <v>117.6</v>
      </c>
      <c r="N73" s="1">
        <v>100.6</v>
      </c>
      <c r="O73" s="1">
        <v>119.1</v>
      </c>
      <c r="P73" s="1">
        <v>116.8</v>
      </c>
      <c r="Q73" s="1">
        <v>126.1</v>
      </c>
      <c r="R73" s="1">
        <v>123.6</v>
      </c>
      <c r="S73" s="1">
        <v>123</v>
      </c>
      <c r="T73" s="1">
        <v>122.6</v>
      </c>
      <c r="U73" s="1">
        <v>118.6</v>
      </c>
      <c r="V73" s="1">
        <v>122</v>
      </c>
      <c r="W73" s="1">
        <v>116.5</v>
      </c>
      <c r="X73" s="1">
        <v>115.7</v>
      </c>
      <c r="Y73" s="1">
        <v>117.5</v>
      </c>
      <c r="Z73" s="1">
        <v>115.1</v>
      </c>
      <c r="AA73" s="1">
        <v>110.1</v>
      </c>
      <c r="AB73" s="1">
        <v>113.9</v>
      </c>
      <c r="AC73" s="1">
        <v>119.5</v>
      </c>
      <c r="AD73" s="1">
        <v>109.8</v>
      </c>
      <c r="AE73" s="1">
        <v>113.8</v>
      </c>
      <c r="AF73" s="1">
        <v>119.4</v>
      </c>
      <c r="AG73" s="1">
        <v>1464.1</v>
      </c>
      <c r="AH73" s="1">
        <v>116.5</v>
      </c>
      <c r="AI73" s="1">
        <v>919.69999999999982</v>
      </c>
      <c r="AJ73" s="1">
        <v>107.6</v>
      </c>
      <c r="AK73" s="1">
        <v>123</v>
      </c>
      <c r="AL73" s="1">
        <v>363.2</v>
      </c>
      <c r="AM73" s="1">
        <f>VLOOKUP(E73,CRUIDdata!C:D,2,FALSE)</f>
        <v>60</v>
      </c>
      <c r="AN73" s="1" t="s">
        <v>72</v>
      </c>
      <c r="AO73" s="1" t="b">
        <f t="shared" si="6"/>
        <v>0</v>
      </c>
      <c r="AP73" s="1">
        <f t="shared" si="7"/>
        <v>91</v>
      </c>
      <c r="AQ73" s="2">
        <f t="shared" si="8"/>
        <v>41974</v>
      </c>
      <c r="AR73" s="1" t="str">
        <f t="shared" si="9"/>
        <v>Pre-COVID</v>
      </c>
      <c r="AS73" s="1">
        <f t="shared" si="10"/>
        <v>12</v>
      </c>
    </row>
    <row r="74" spans="1:45" x14ac:dyDescent="0.25">
      <c r="A74" s="1" t="s">
        <v>36</v>
      </c>
      <c r="B74" s="9">
        <v>2015</v>
      </c>
      <c r="C74" s="1" t="s">
        <v>42</v>
      </c>
      <c r="D74" s="1">
        <v>1</v>
      </c>
      <c r="E74" s="2">
        <v>42005</v>
      </c>
      <c r="F74" s="1">
        <v>123.1</v>
      </c>
      <c r="G74" s="1">
        <v>123.1</v>
      </c>
      <c r="H74" s="1">
        <v>122.1</v>
      </c>
      <c r="I74" s="1">
        <v>124.9</v>
      </c>
      <c r="J74" s="1">
        <v>111</v>
      </c>
      <c r="K74" s="1">
        <v>130.4</v>
      </c>
      <c r="L74" s="1">
        <v>132.30000000000001</v>
      </c>
      <c r="M74" s="1">
        <v>117.2</v>
      </c>
      <c r="N74" s="1">
        <v>100.5</v>
      </c>
      <c r="O74" s="1">
        <v>117.2</v>
      </c>
      <c r="P74" s="1">
        <v>117.9</v>
      </c>
      <c r="Q74" s="1">
        <v>125.6</v>
      </c>
      <c r="R74" s="1">
        <v>122.8</v>
      </c>
      <c r="S74" s="1">
        <v>122.7</v>
      </c>
      <c r="T74" s="1">
        <v>124.4</v>
      </c>
      <c r="U74" s="1">
        <v>121.6</v>
      </c>
      <c r="V74" s="1">
        <v>124</v>
      </c>
      <c r="W74" s="1">
        <v>0</v>
      </c>
      <c r="X74" s="1">
        <v>118.4</v>
      </c>
      <c r="Y74" s="1">
        <v>118.9</v>
      </c>
      <c r="Z74" s="1">
        <v>116.6</v>
      </c>
      <c r="AA74" s="1">
        <v>111</v>
      </c>
      <c r="AB74" s="1">
        <v>114</v>
      </c>
      <c r="AC74" s="1">
        <v>118.2</v>
      </c>
      <c r="AD74" s="1">
        <v>110.2</v>
      </c>
      <c r="AE74" s="1">
        <v>114.5</v>
      </c>
      <c r="AF74" s="1">
        <v>120.3</v>
      </c>
      <c r="AG74" s="1">
        <v>1457.1</v>
      </c>
      <c r="AH74" s="1">
        <v>0</v>
      </c>
      <c r="AI74" s="1">
        <v>925.5</v>
      </c>
      <c r="AJ74" s="1">
        <v>111</v>
      </c>
      <c r="AK74" s="1">
        <v>122.7</v>
      </c>
      <c r="AL74" s="1">
        <v>370</v>
      </c>
      <c r="AM74" s="1">
        <f>VLOOKUP(E74,CRUIDdata!C:D,2,FALSE)</f>
        <v>48</v>
      </c>
      <c r="AN74" s="1" t="s">
        <v>72</v>
      </c>
      <c r="AO74" s="1" t="b">
        <f t="shared" si="6"/>
        <v>0</v>
      </c>
      <c r="AP74" s="1">
        <f t="shared" si="7"/>
        <v>91</v>
      </c>
      <c r="AQ74" s="2">
        <f t="shared" si="8"/>
        <v>42005</v>
      </c>
      <c r="AR74" s="1" t="str">
        <f t="shared" si="9"/>
        <v>Pre-COVID</v>
      </c>
      <c r="AS74" s="1">
        <f t="shared" si="10"/>
        <v>1</v>
      </c>
    </row>
    <row r="75" spans="1:45" x14ac:dyDescent="0.25">
      <c r="A75" s="1" t="s">
        <v>37</v>
      </c>
      <c r="B75" s="9">
        <v>2015</v>
      </c>
      <c r="C75" s="1" t="s">
        <v>42</v>
      </c>
      <c r="D75" s="1">
        <v>1</v>
      </c>
      <c r="E75" s="2">
        <v>42005</v>
      </c>
      <c r="F75" s="1">
        <v>124</v>
      </c>
      <c r="G75" s="1">
        <v>125.5</v>
      </c>
      <c r="H75" s="1">
        <v>126.6</v>
      </c>
      <c r="I75" s="1">
        <v>125.2</v>
      </c>
      <c r="J75" s="1">
        <v>104.3</v>
      </c>
      <c r="K75" s="1">
        <v>121.3</v>
      </c>
      <c r="L75" s="1">
        <v>134.4</v>
      </c>
      <c r="M75" s="1">
        <v>122.9</v>
      </c>
      <c r="N75" s="1">
        <v>96.1</v>
      </c>
      <c r="O75" s="1">
        <v>126.6</v>
      </c>
      <c r="P75" s="1">
        <v>116.5</v>
      </c>
      <c r="Q75" s="1">
        <v>128</v>
      </c>
      <c r="R75" s="1">
        <v>123.5</v>
      </c>
      <c r="S75" s="1">
        <v>127.4</v>
      </c>
      <c r="T75" s="1">
        <v>121</v>
      </c>
      <c r="U75" s="1">
        <v>116.1</v>
      </c>
      <c r="V75" s="1">
        <v>120.2</v>
      </c>
      <c r="W75" s="1">
        <v>117.3</v>
      </c>
      <c r="X75" s="1">
        <v>113.4</v>
      </c>
      <c r="Y75" s="1">
        <v>117.2</v>
      </c>
      <c r="Z75" s="1">
        <v>113.7</v>
      </c>
      <c r="AA75" s="1">
        <v>107.9</v>
      </c>
      <c r="AB75" s="1">
        <v>114.6</v>
      </c>
      <c r="AC75" s="1">
        <v>120.8</v>
      </c>
      <c r="AD75" s="1">
        <v>111.4</v>
      </c>
      <c r="AE75" s="1">
        <v>113.4</v>
      </c>
      <c r="AF75" s="1">
        <v>118.5</v>
      </c>
      <c r="AG75" s="1">
        <v>1470.6</v>
      </c>
      <c r="AH75" s="1">
        <v>117.3</v>
      </c>
      <c r="AI75" s="1">
        <v>917.19999999999993</v>
      </c>
      <c r="AJ75" s="1">
        <v>104.3</v>
      </c>
      <c r="AK75" s="1">
        <v>127.4</v>
      </c>
      <c r="AL75" s="1">
        <v>357.3</v>
      </c>
      <c r="AM75" s="1">
        <f>VLOOKUP(E75,CRUIDdata!C:D,2,FALSE)</f>
        <v>48</v>
      </c>
      <c r="AN75" s="1" t="s">
        <v>72</v>
      </c>
      <c r="AO75" s="1" t="b">
        <f t="shared" si="6"/>
        <v>0</v>
      </c>
      <c r="AP75" s="1">
        <f t="shared" si="7"/>
        <v>91</v>
      </c>
      <c r="AQ75" s="2">
        <f t="shared" si="8"/>
        <v>42005</v>
      </c>
      <c r="AR75" s="1" t="str">
        <f t="shared" si="9"/>
        <v>Pre-COVID</v>
      </c>
      <c r="AS75" s="1">
        <f t="shared" si="10"/>
        <v>1</v>
      </c>
    </row>
    <row r="76" spans="1:45" x14ac:dyDescent="0.25">
      <c r="A76" s="1" t="s">
        <v>38</v>
      </c>
      <c r="B76" s="9">
        <v>2015</v>
      </c>
      <c r="C76" s="1" t="s">
        <v>42</v>
      </c>
      <c r="D76" s="1">
        <v>1</v>
      </c>
      <c r="E76" s="2">
        <v>42005</v>
      </c>
      <c r="F76" s="1">
        <v>123.4</v>
      </c>
      <c r="G76" s="1">
        <v>123.9</v>
      </c>
      <c r="H76" s="1">
        <v>123.8</v>
      </c>
      <c r="I76" s="1">
        <v>125</v>
      </c>
      <c r="J76" s="1">
        <v>108.5</v>
      </c>
      <c r="K76" s="1">
        <v>126.2</v>
      </c>
      <c r="L76" s="1">
        <v>133</v>
      </c>
      <c r="M76" s="1">
        <v>119.1</v>
      </c>
      <c r="N76" s="1">
        <v>99</v>
      </c>
      <c r="O76" s="1">
        <v>120.3</v>
      </c>
      <c r="P76" s="1">
        <v>117.3</v>
      </c>
      <c r="Q76" s="1">
        <v>126.7</v>
      </c>
      <c r="R76" s="1">
        <v>123.1</v>
      </c>
      <c r="S76" s="1">
        <v>124</v>
      </c>
      <c r="T76" s="1">
        <v>123.1</v>
      </c>
      <c r="U76" s="1">
        <v>119.3</v>
      </c>
      <c r="V76" s="1">
        <v>122.5</v>
      </c>
      <c r="W76" s="1">
        <v>117.3</v>
      </c>
      <c r="X76" s="1">
        <v>116.5</v>
      </c>
      <c r="Y76" s="1">
        <v>118.1</v>
      </c>
      <c r="Z76" s="1">
        <v>115.5</v>
      </c>
      <c r="AA76" s="1">
        <v>109.4</v>
      </c>
      <c r="AB76" s="1">
        <v>114.3</v>
      </c>
      <c r="AC76" s="1">
        <v>119.7</v>
      </c>
      <c r="AD76" s="1">
        <v>110.7</v>
      </c>
      <c r="AE76" s="1">
        <v>114</v>
      </c>
      <c r="AF76" s="1">
        <v>119.5</v>
      </c>
      <c r="AG76" s="1">
        <v>1460.8</v>
      </c>
      <c r="AH76" s="1">
        <v>117.3</v>
      </c>
      <c r="AI76" s="1">
        <v>922.2</v>
      </c>
      <c r="AJ76" s="1">
        <v>108.5</v>
      </c>
      <c r="AK76" s="1">
        <v>124</v>
      </c>
      <c r="AL76" s="1">
        <v>364.9</v>
      </c>
      <c r="AM76" s="1">
        <f>VLOOKUP(E76,CRUIDdata!C:D,2,FALSE)</f>
        <v>48</v>
      </c>
      <c r="AN76" s="1" t="s">
        <v>72</v>
      </c>
      <c r="AO76" s="1" t="b">
        <f t="shared" si="6"/>
        <v>0</v>
      </c>
      <c r="AP76" s="1">
        <f t="shared" si="7"/>
        <v>91</v>
      </c>
      <c r="AQ76" s="2">
        <f t="shared" si="8"/>
        <v>42005</v>
      </c>
      <c r="AR76" s="1" t="str">
        <f t="shared" si="9"/>
        <v>Pre-COVID</v>
      </c>
      <c r="AS76" s="1">
        <f t="shared" si="10"/>
        <v>1</v>
      </c>
    </row>
    <row r="77" spans="1:45" x14ac:dyDescent="0.25">
      <c r="A77" s="1" t="s">
        <v>36</v>
      </c>
      <c r="B77" s="9">
        <v>2015</v>
      </c>
      <c r="C77" s="1" t="s">
        <v>43</v>
      </c>
      <c r="D77" s="1">
        <v>2</v>
      </c>
      <c r="E77" s="2">
        <v>42036</v>
      </c>
      <c r="F77" s="1">
        <v>123.4</v>
      </c>
      <c r="G77" s="1">
        <v>124.4</v>
      </c>
      <c r="H77" s="1">
        <v>122.1</v>
      </c>
      <c r="I77" s="1">
        <v>125.8</v>
      </c>
      <c r="J77" s="1">
        <v>111.5</v>
      </c>
      <c r="K77" s="1">
        <v>129.4</v>
      </c>
      <c r="L77" s="1">
        <v>128.19999999999999</v>
      </c>
      <c r="M77" s="1">
        <v>118.8</v>
      </c>
      <c r="N77" s="1">
        <v>100</v>
      </c>
      <c r="O77" s="1">
        <v>118.6</v>
      </c>
      <c r="P77" s="1">
        <v>118.8</v>
      </c>
      <c r="Q77" s="1">
        <v>126.8</v>
      </c>
      <c r="R77" s="1">
        <v>122.8</v>
      </c>
      <c r="S77" s="1">
        <v>124.2</v>
      </c>
      <c r="T77" s="1">
        <v>125.4</v>
      </c>
      <c r="U77" s="1">
        <v>122.7</v>
      </c>
      <c r="V77" s="1">
        <v>125</v>
      </c>
      <c r="W77" s="1">
        <v>0</v>
      </c>
      <c r="X77" s="1">
        <v>120</v>
      </c>
      <c r="Y77" s="1">
        <v>119.6</v>
      </c>
      <c r="Z77" s="1">
        <v>117.7</v>
      </c>
      <c r="AA77" s="1">
        <v>110.9</v>
      </c>
      <c r="AB77" s="1">
        <v>114.8</v>
      </c>
      <c r="AC77" s="1">
        <v>118.7</v>
      </c>
      <c r="AD77" s="1">
        <v>110.8</v>
      </c>
      <c r="AE77" s="1">
        <v>115</v>
      </c>
      <c r="AF77" s="1">
        <v>120.6</v>
      </c>
      <c r="AG77" s="1">
        <v>1459.0999999999997</v>
      </c>
      <c r="AH77" s="1">
        <v>0</v>
      </c>
      <c r="AI77" s="1">
        <v>930.4</v>
      </c>
      <c r="AJ77" s="1">
        <v>111.5</v>
      </c>
      <c r="AK77" s="1">
        <v>124.2</v>
      </c>
      <c r="AL77" s="1">
        <v>373.1</v>
      </c>
      <c r="AM77" s="1">
        <f>VLOOKUP(E77,CRUIDdata!C:D,2,FALSE)</f>
        <v>50</v>
      </c>
      <c r="AN77" s="1" t="s">
        <v>72</v>
      </c>
      <c r="AO77" s="1" t="b">
        <f t="shared" si="6"/>
        <v>0</v>
      </c>
      <c r="AP77" s="1">
        <f t="shared" si="7"/>
        <v>91</v>
      </c>
      <c r="AQ77" s="2">
        <f t="shared" si="8"/>
        <v>42036</v>
      </c>
      <c r="AR77" s="1" t="str">
        <f t="shared" si="9"/>
        <v>Pre-COVID</v>
      </c>
      <c r="AS77" s="1">
        <f t="shared" si="10"/>
        <v>2</v>
      </c>
    </row>
    <row r="78" spans="1:45" x14ac:dyDescent="0.25">
      <c r="A78" s="1" t="s">
        <v>37</v>
      </c>
      <c r="B78" s="9">
        <v>2015</v>
      </c>
      <c r="C78" s="1" t="s">
        <v>43</v>
      </c>
      <c r="D78" s="1">
        <v>2</v>
      </c>
      <c r="E78" s="2">
        <v>42036</v>
      </c>
      <c r="F78" s="1">
        <v>124.3</v>
      </c>
      <c r="G78" s="1">
        <v>126.5</v>
      </c>
      <c r="H78" s="1">
        <v>119.5</v>
      </c>
      <c r="I78" s="1">
        <v>125.6</v>
      </c>
      <c r="J78" s="1">
        <v>104.9</v>
      </c>
      <c r="K78" s="1">
        <v>121.6</v>
      </c>
      <c r="L78" s="1">
        <v>131.80000000000001</v>
      </c>
      <c r="M78" s="1">
        <v>125.1</v>
      </c>
      <c r="N78" s="1">
        <v>95</v>
      </c>
      <c r="O78" s="1">
        <v>127.7</v>
      </c>
      <c r="P78" s="1">
        <v>116.8</v>
      </c>
      <c r="Q78" s="1">
        <v>128.6</v>
      </c>
      <c r="R78" s="1">
        <v>123.7</v>
      </c>
      <c r="S78" s="1">
        <v>128.1</v>
      </c>
      <c r="T78" s="1">
        <v>121.3</v>
      </c>
      <c r="U78" s="1">
        <v>116.5</v>
      </c>
      <c r="V78" s="1">
        <v>120.6</v>
      </c>
      <c r="W78" s="1">
        <v>118.1</v>
      </c>
      <c r="X78" s="1">
        <v>114</v>
      </c>
      <c r="Y78" s="1">
        <v>117.7</v>
      </c>
      <c r="Z78" s="1">
        <v>114.1</v>
      </c>
      <c r="AA78" s="1">
        <v>106.8</v>
      </c>
      <c r="AB78" s="1">
        <v>114.9</v>
      </c>
      <c r="AC78" s="1">
        <v>120.4</v>
      </c>
      <c r="AD78" s="1">
        <v>111.7</v>
      </c>
      <c r="AE78" s="1">
        <v>113.2</v>
      </c>
      <c r="AF78" s="1">
        <v>118.7</v>
      </c>
      <c r="AG78" s="1">
        <v>1466.1999999999998</v>
      </c>
      <c r="AH78" s="1">
        <v>118.1</v>
      </c>
      <c r="AI78" s="1">
        <v>917.40000000000009</v>
      </c>
      <c r="AJ78" s="1">
        <v>104.9</v>
      </c>
      <c r="AK78" s="1">
        <v>128.1</v>
      </c>
      <c r="AL78" s="1">
        <v>358.4</v>
      </c>
      <c r="AM78" s="1">
        <f>VLOOKUP(E78,CRUIDdata!C:D,2,FALSE)</f>
        <v>50</v>
      </c>
      <c r="AN78" s="1" t="s">
        <v>72</v>
      </c>
      <c r="AO78" s="1" t="b">
        <f t="shared" si="6"/>
        <v>0</v>
      </c>
      <c r="AP78" s="1">
        <f t="shared" si="7"/>
        <v>91</v>
      </c>
      <c r="AQ78" s="2">
        <f t="shared" si="8"/>
        <v>42036</v>
      </c>
      <c r="AR78" s="1" t="str">
        <f t="shared" si="9"/>
        <v>Pre-COVID</v>
      </c>
      <c r="AS78" s="1">
        <f t="shared" si="10"/>
        <v>2</v>
      </c>
    </row>
    <row r="79" spans="1:45" x14ac:dyDescent="0.25">
      <c r="A79" s="1" t="s">
        <v>38</v>
      </c>
      <c r="B79" s="9">
        <v>2015</v>
      </c>
      <c r="C79" s="1" t="s">
        <v>43</v>
      </c>
      <c r="D79" s="1">
        <v>2</v>
      </c>
      <c r="E79" s="2">
        <v>42036</v>
      </c>
      <c r="F79" s="1">
        <v>123.7</v>
      </c>
      <c r="G79" s="1">
        <v>125.1</v>
      </c>
      <c r="H79" s="1">
        <v>121.1</v>
      </c>
      <c r="I79" s="1">
        <v>125.7</v>
      </c>
      <c r="J79" s="1">
        <v>109.1</v>
      </c>
      <c r="K79" s="1">
        <v>125.8</v>
      </c>
      <c r="L79" s="1">
        <v>129.4</v>
      </c>
      <c r="M79" s="1">
        <v>120.9</v>
      </c>
      <c r="N79" s="1">
        <v>98.3</v>
      </c>
      <c r="O79" s="1">
        <v>121.6</v>
      </c>
      <c r="P79" s="1">
        <v>118</v>
      </c>
      <c r="Q79" s="1">
        <v>127.6</v>
      </c>
      <c r="R79" s="1">
        <v>123.1</v>
      </c>
      <c r="S79" s="1">
        <v>125.2</v>
      </c>
      <c r="T79" s="1">
        <v>123.8</v>
      </c>
      <c r="U79" s="1">
        <v>120.1</v>
      </c>
      <c r="V79" s="1">
        <v>123.3</v>
      </c>
      <c r="W79" s="1">
        <v>118.1</v>
      </c>
      <c r="X79" s="1">
        <v>117.7</v>
      </c>
      <c r="Y79" s="1">
        <v>118.7</v>
      </c>
      <c r="Z79" s="1">
        <v>116.3</v>
      </c>
      <c r="AA79" s="1">
        <v>108.7</v>
      </c>
      <c r="AB79" s="1">
        <v>114.9</v>
      </c>
      <c r="AC79" s="1">
        <v>119.7</v>
      </c>
      <c r="AD79" s="1">
        <v>111.2</v>
      </c>
      <c r="AE79" s="1">
        <v>114.1</v>
      </c>
      <c r="AF79" s="1">
        <v>119.7</v>
      </c>
      <c r="AG79" s="1">
        <v>1460.2999999999997</v>
      </c>
      <c r="AH79" s="1">
        <v>118.1</v>
      </c>
      <c r="AI79" s="1">
        <v>924.70000000000016</v>
      </c>
      <c r="AJ79" s="1">
        <v>109.1</v>
      </c>
      <c r="AK79" s="1">
        <v>125.2</v>
      </c>
      <c r="AL79" s="1">
        <v>367.2</v>
      </c>
      <c r="AM79" s="1">
        <f>VLOOKUP(E79,CRUIDdata!C:D,2,FALSE)</f>
        <v>50</v>
      </c>
      <c r="AN79" s="1" t="s">
        <v>72</v>
      </c>
      <c r="AO79" s="1" t="b">
        <f t="shared" si="6"/>
        <v>0</v>
      </c>
      <c r="AP79" s="1">
        <f t="shared" si="7"/>
        <v>91</v>
      </c>
      <c r="AQ79" s="2">
        <f t="shared" si="8"/>
        <v>42036</v>
      </c>
      <c r="AR79" s="1" t="str">
        <f t="shared" si="9"/>
        <v>Pre-COVID</v>
      </c>
      <c r="AS79" s="1">
        <f t="shared" si="10"/>
        <v>2</v>
      </c>
    </row>
    <row r="80" spans="1:45" x14ac:dyDescent="0.25">
      <c r="A80" s="1" t="s">
        <v>36</v>
      </c>
      <c r="B80" s="9">
        <v>2015</v>
      </c>
      <c r="C80" s="1" t="s">
        <v>44</v>
      </c>
      <c r="D80" s="1">
        <v>3</v>
      </c>
      <c r="E80" s="2">
        <v>42064</v>
      </c>
      <c r="F80" s="1">
        <v>123.3</v>
      </c>
      <c r="G80" s="1">
        <v>124.7</v>
      </c>
      <c r="H80" s="1">
        <v>118.9</v>
      </c>
      <c r="I80" s="1">
        <v>126</v>
      </c>
      <c r="J80" s="1">
        <v>111.8</v>
      </c>
      <c r="K80" s="1">
        <v>130.9</v>
      </c>
      <c r="L80" s="1">
        <v>128</v>
      </c>
      <c r="M80" s="1">
        <v>119.9</v>
      </c>
      <c r="N80" s="1">
        <v>98.9</v>
      </c>
      <c r="O80" s="1">
        <v>119.4</v>
      </c>
      <c r="P80" s="1">
        <v>118.9</v>
      </c>
      <c r="Q80" s="1">
        <v>127.7</v>
      </c>
      <c r="R80" s="1">
        <v>123.1</v>
      </c>
      <c r="S80" s="1">
        <v>124.7</v>
      </c>
      <c r="T80" s="1">
        <v>126</v>
      </c>
      <c r="U80" s="1">
        <v>122.9</v>
      </c>
      <c r="V80" s="1">
        <v>125.5</v>
      </c>
      <c r="W80" s="1">
        <v>0</v>
      </c>
      <c r="X80" s="1">
        <v>120.6</v>
      </c>
      <c r="Y80" s="1">
        <v>120.2</v>
      </c>
      <c r="Z80" s="1">
        <v>118.2</v>
      </c>
      <c r="AA80" s="1">
        <v>111.6</v>
      </c>
      <c r="AB80" s="1">
        <v>115.5</v>
      </c>
      <c r="AC80" s="1">
        <v>119.4</v>
      </c>
      <c r="AD80" s="1">
        <v>110.8</v>
      </c>
      <c r="AE80" s="1">
        <v>115.5</v>
      </c>
      <c r="AF80" s="1">
        <v>121.1</v>
      </c>
      <c r="AG80" s="1">
        <v>1459.7</v>
      </c>
      <c r="AH80" s="1">
        <v>0</v>
      </c>
      <c r="AI80" s="1">
        <v>934.69999999999993</v>
      </c>
      <c r="AJ80" s="1">
        <v>111.8</v>
      </c>
      <c r="AK80" s="1">
        <v>124.7</v>
      </c>
      <c r="AL80" s="1">
        <v>374.4</v>
      </c>
      <c r="AM80" s="1">
        <f>VLOOKUP(E80,CRUIDdata!C:D,2,FALSE)</f>
        <v>52</v>
      </c>
      <c r="AN80" s="1" t="s">
        <v>72</v>
      </c>
      <c r="AO80" s="1" t="b">
        <f t="shared" si="6"/>
        <v>0</v>
      </c>
      <c r="AP80" s="1">
        <f t="shared" si="7"/>
        <v>91</v>
      </c>
      <c r="AQ80" s="2">
        <f t="shared" si="8"/>
        <v>42064</v>
      </c>
      <c r="AR80" s="1" t="str">
        <f t="shared" si="9"/>
        <v>Pre-COVID</v>
      </c>
      <c r="AS80" s="1">
        <f t="shared" si="10"/>
        <v>3</v>
      </c>
    </row>
    <row r="81" spans="1:45" x14ac:dyDescent="0.25">
      <c r="A81" s="1" t="s">
        <v>37</v>
      </c>
      <c r="B81" s="9">
        <v>2015</v>
      </c>
      <c r="C81" s="1" t="s">
        <v>44</v>
      </c>
      <c r="D81" s="1">
        <v>3</v>
      </c>
      <c r="E81" s="2">
        <v>42064</v>
      </c>
      <c r="F81" s="1">
        <v>124</v>
      </c>
      <c r="G81" s="1">
        <v>126.7</v>
      </c>
      <c r="H81" s="1">
        <v>113.5</v>
      </c>
      <c r="I81" s="1">
        <v>125.9</v>
      </c>
      <c r="J81" s="1">
        <v>104.8</v>
      </c>
      <c r="K81" s="1">
        <v>123.8</v>
      </c>
      <c r="L81" s="1">
        <v>131.4</v>
      </c>
      <c r="M81" s="1">
        <v>127.2</v>
      </c>
      <c r="N81" s="1">
        <v>93.2</v>
      </c>
      <c r="O81" s="1">
        <v>127.4</v>
      </c>
      <c r="P81" s="1">
        <v>117</v>
      </c>
      <c r="Q81" s="1">
        <v>129.19999999999999</v>
      </c>
      <c r="R81" s="1">
        <v>123.9</v>
      </c>
      <c r="S81" s="1">
        <v>128.80000000000001</v>
      </c>
      <c r="T81" s="1">
        <v>121.7</v>
      </c>
      <c r="U81" s="1">
        <v>116.9</v>
      </c>
      <c r="V81" s="1">
        <v>120.9</v>
      </c>
      <c r="W81" s="1">
        <v>118.6</v>
      </c>
      <c r="X81" s="1">
        <v>114.4</v>
      </c>
      <c r="Y81" s="1">
        <v>118</v>
      </c>
      <c r="Z81" s="1">
        <v>114.3</v>
      </c>
      <c r="AA81" s="1">
        <v>108.4</v>
      </c>
      <c r="AB81" s="1">
        <v>115.4</v>
      </c>
      <c r="AC81" s="1">
        <v>120.6</v>
      </c>
      <c r="AD81" s="1">
        <v>111.3</v>
      </c>
      <c r="AE81" s="1">
        <v>113.8</v>
      </c>
      <c r="AF81" s="1">
        <v>119.1</v>
      </c>
      <c r="AG81" s="1">
        <v>1463.2000000000003</v>
      </c>
      <c r="AH81" s="1">
        <v>118.6</v>
      </c>
      <c r="AI81" s="1">
        <v>921</v>
      </c>
      <c r="AJ81" s="1">
        <v>104.8</v>
      </c>
      <c r="AK81" s="1">
        <v>128.80000000000001</v>
      </c>
      <c r="AL81" s="1">
        <v>359.5</v>
      </c>
      <c r="AM81" s="1">
        <f>VLOOKUP(E81,CRUIDdata!C:D,2,FALSE)</f>
        <v>52</v>
      </c>
      <c r="AN81" s="1" t="s">
        <v>72</v>
      </c>
      <c r="AO81" s="1" t="b">
        <f t="shared" si="6"/>
        <v>0</v>
      </c>
      <c r="AP81" s="1">
        <f t="shared" si="7"/>
        <v>91</v>
      </c>
      <c r="AQ81" s="2">
        <f t="shared" si="8"/>
        <v>42064</v>
      </c>
      <c r="AR81" s="1" t="str">
        <f t="shared" si="9"/>
        <v>Pre-COVID</v>
      </c>
      <c r="AS81" s="1">
        <f t="shared" si="10"/>
        <v>3</v>
      </c>
    </row>
    <row r="82" spans="1:45" x14ac:dyDescent="0.25">
      <c r="A82" s="1" t="s">
        <v>38</v>
      </c>
      <c r="B82" s="9">
        <v>2015</v>
      </c>
      <c r="C82" s="1" t="s">
        <v>44</v>
      </c>
      <c r="D82" s="1">
        <v>3</v>
      </c>
      <c r="E82" s="2">
        <v>42064</v>
      </c>
      <c r="F82" s="1">
        <v>123.5</v>
      </c>
      <c r="G82" s="1">
        <v>125.4</v>
      </c>
      <c r="H82" s="1">
        <v>116.8</v>
      </c>
      <c r="I82" s="1">
        <v>126</v>
      </c>
      <c r="J82" s="1">
        <v>109.2</v>
      </c>
      <c r="K82" s="1">
        <v>127.6</v>
      </c>
      <c r="L82" s="1">
        <v>129.19999999999999</v>
      </c>
      <c r="M82" s="1">
        <v>122.4</v>
      </c>
      <c r="N82" s="1">
        <v>97</v>
      </c>
      <c r="O82" s="1">
        <v>122.1</v>
      </c>
      <c r="P82" s="1">
        <v>118.1</v>
      </c>
      <c r="Q82" s="1">
        <v>128.4</v>
      </c>
      <c r="R82" s="1">
        <v>123.4</v>
      </c>
      <c r="S82" s="1">
        <v>125.8</v>
      </c>
      <c r="T82" s="1">
        <v>124.3</v>
      </c>
      <c r="U82" s="1">
        <v>120.4</v>
      </c>
      <c r="V82" s="1">
        <v>123.7</v>
      </c>
      <c r="W82" s="1">
        <v>118.6</v>
      </c>
      <c r="X82" s="1">
        <v>118.3</v>
      </c>
      <c r="Y82" s="1">
        <v>119.2</v>
      </c>
      <c r="Z82" s="1">
        <v>116.7</v>
      </c>
      <c r="AA82" s="1">
        <v>109.9</v>
      </c>
      <c r="AB82" s="1">
        <v>115.4</v>
      </c>
      <c r="AC82" s="1">
        <v>120.1</v>
      </c>
      <c r="AD82" s="1">
        <v>111</v>
      </c>
      <c r="AE82" s="1">
        <v>114.7</v>
      </c>
      <c r="AF82" s="1">
        <v>120.2</v>
      </c>
      <c r="AG82" s="1">
        <v>1459.9</v>
      </c>
      <c r="AH82" s="1">
        <v>118.6</v>
      </c>
      <c r="AI82" s="1">
        <v>928.80000000000007</v>
      </c>
      <c r="AJ82" s="1">
        <v>109.2</v>
      </c>
      <c r="AK82" s="1">
        <v>125.8</v>
      </c>
      <c r="AL82" s="1">
        <v>368.4</v>
      </c>
      <c r="AM82" s="1">
        <f>VLOOKUP(E82,CRUIDdata!C:D,2,FALSE)</f>
        <v>52</v>
      </c>
      <c r="AN82" s="1" t="s">
        <v>72</v>
      </c>
      <c r="AO82" s="1" t="b">
        <f t="shared" si="6"/>
        <v>0</v>
      </c>
      <c r="AP82" s="1">
        <f t="shared" si="7"/>
        <v>91</v>
      </c>
      <c r="AQ82" s="2">
        <f t="shared" si="8"/>
        <v>42064</v>
      </c>
      <c r="AR82" s="1" t="str">
        <f t="shared" si="9"/>
        <v>Pre-COVID</v>
      </c>
      <c r="AS82" s="1">
        <f t="shared" si="10"/>
        <v>3</v>
      </c>
    </row>
    <row r="83" spans="1:45" x14ac:dyDescent="0.25">
      <c r="A83" s="1" t="s">
        <v>36</v>
      </c>
      <c r="B83" s="9">
        <v>2015</v>
      </c>
      <c r="C83" s="1" t="s">
        <v>45</v>
      </c>
      <c r="D83" s="1">
        <v>4</v>
      </c>
      <c r="E83" s="2">
        <v>42095</v>
      </c>
      <c r="F83" s="1">
        <v>123.3</v>
      </c>
      <c r="G83" s="1">
        <v>125.5</v>
      </c>
      <c r="H83" s="1">
        <v>117.2</v>
      </c>
      <c r="I83" s="1">
        <v>126.8</v>
      </c>
      <c r="J83" s="1">
        <v>111.9</v>
      </c>
      <c r="K83" s="1">
        <v>134.19999999999999</v>
      </c>
      <c r="L83" s="1">
        <v>127.5</v>
      </c>
      <c r="M83" s="1">
        <v>121.5</v>
      </c>
      <c r="N83" s="1">
        <v>97.8</v>
      </c>
      <c r="O83" s="1">
        <v>119.8</v>
      </c>
      <c r="P83" s="1">
        <v>119.4</v>
      </c>
      <c r="Q83" s="1">
        <v>128.69999999999999</v>
      </c>
      <c r="R83" s="1">
        <v>123.6</v>
      </c>
      <c r="S83" s="1">
        <v>125.7</v>
      </c>
      <c r="T83" s="1">
        <v>126.4</v>
      </c>
      <c r="U83" s="1">
        <v>123.3</v>
      </c>
      <c r="V83" s="1">
        <v>126</v>
      </c>
      <c r="W83" s="1">
        <v>0</v>
      </c>
      <c r="X83" s="1">
        <v>121.2</v>
      </c>
      <c r="Y83" s="1">
        <v>120.9</v>
      </c>
      <c r="Z83" s="1">
        <v>118.6</v>
      </c>
      <c r="AA83" s="1">
        <v>111.9</v>
      </c>
      <c r="AB83" s="1">
        <v>116.2</v>
      </c>
      <c r="AC83" s="1">
        <v>119.9</v>
      </c>
      <c r="AD83" s="1">
        <v>111.6</v>
      </c>
      <c r="AE83" s="1">
        <v>116</v>
      </c>
      <c r="AF83" s="1">
        <v>121.5</v>
      </c>
      <c r="AG83" s="1">
        <v>1465.3</v>
      </c>
      <c r="AH83" s="1">
        <v>0</v>
      </c>
      <c r="AI83" s="1">
        <v>939.2</v>
      </c>
      <c r="AJ83" s="1">
        <v>111.9</v>
      </c>
      <c r="AK83" s="1">
        <v>125.7</v>
      </c>
      <c r="AL83" s="1">
        <v>375.7</v>
      </c>
      <c r="AM83" s="1">
        <f>VLOOKUP(E83,CRUIDdata!C:D,2,FALSE)</f>
        <v>54</v>
      </c>
      <c r="AN83" s="1" t="s">
        <v>72</v>
      </c>
      <c r="AO83" s="1" t="b">
        <f t="shared" si="6"/>
        <v>0</v>
      </c>
      <c r="AP83" s="1">
        <f t="shared" si="7"/>
        <v>91</v>
      </c>
      <c r="AQ83" s="2">
        <f t="shared" si="8"/>
        <v>42095</v>
      </c>
      <c r="AR83" s="1" t="str">
        <f t="shared" si="9"/>
        <v>Pre-COVID</v>
      </c>
      <c r="AS83" s="1">
        <f t="shared" si="10"/>
        <v>4</v>
      </c>
    </row>
    <row r="84" spans="1:45" x14ac:dyDescent="0.25">
      <c r="A84" s="1" t="s">
        <v>37</v>
      </c>
      <c r="B84" s="9">
        <v>2015</v>
      </c>
      <c r="C84" s="1" t="s">
        <v>45</v>
      </c>
      <c r="D84" s="1">
        <v>4</v>
      </c>
      <c r="E84" s="2">
        <v>42095</v>
      </c>
      <c r="F84" s="1">
        <v>123.8</v>
      </c>
      <c r="G84" s="1">
        <v>128.19999999999999</v>
      </c>
      <c r="H84" s="1">
        <v>110</v>
      </c>
      <c r="I84" s="1">
        <v>126.3</v>
      </c>
      <c r="J84" s="1">
        <v>104.5</v>
      </c>
      <c r="K84" s="1">
        <v>130.6</v>
      </c>
      <c r="L84" s="1">
        <v>130.80000000000001</v>
      </c>
      <c r="M84" s="1">
        <v>131.30000000000001</v>
      </c>
      <c r="N84" s="1">
        <v>91.6</v>
      </c>
      <c r="O84" s="1">
        <v>127.7</v>
      </c>
      <c r="P84" s="1">
        <v>117.2</v>
      </c>
      <c r="Q84" s="1">
        <v>129.5</v>
      </c>
      <c r="R84" s="1">
        <v>124.6</v>
      </c>
      <c r="S84" s="1">
        <v>130.1</v>
      </c>
      <c r="T84" s="1">
        <v>122.1</v>
      </c>
      <c r="U84" s="1">
        <v>117.2</v>
      </c>
      <c r="V84" s="1">
        <v>121.3</v>
      </c>
      <c r="W84" s="1">
        <v>119.2</v>
      </c>
      <c r="X84" s="1">
        <v>114.7</v>
      </c>
      <c r="Y84" s="1">
        <v>118.4</v>
      </c>
      <c r="Z84" s="1">
        <v>114.6</v>
      </c>
      <c r="AA84" s="1">
        <v>108.4</v>
      </c>
      <c r="AB84" s="1">
        <v>115.6</v>
      </c>
      <c r="AC84" s="1">
        <v>121.7</v>
      </c>
      <c r="AD84" s="1">
        <v>111.8</v>
      </c>
      <c r="AE84" s="1">
        <v>114.2</v>
      </c>
      <c r="AF84" s="1">
        <v>119.7</v>
      </c>
      <c r="AG84" s="1">
        <v>1471.6</v>
      </c>
      <c r="AH84" s="1">
        <v>119.2</v>
      </c>
      <c r="AI84" s="1">
        <v>924.50000000000011</v>
      </c>
      <c r="AJ84" s="1">
        <v>104.5</v>
      </c>
      <c r="AK84" s="1">
        <v>130.1</v>
      </c>
      <c r="AL84" s="1">
        <v>360.6</v>
      </c>
      <c r="AM84" s="1">
        <f>VLOOKUP(E84,CRUIDdata!C:D,2,FALSE)</f>
        <v>54</v>
      </c>
      <c r="AN84" s="1" t="s">
        <v>72</v>
      </c>
      <c r="AO84" s="1" t="b">
        <f t="shared" si="6"/>
        <v>0</v>
      </c>
      <c r="AP84" s="1">
        <f t="shared" si="7"/>
        <v>91</v>
      </c>
      <c r="AQ84" s="2">
        <f t="shared" si="8"/>
        <v>42095</v>
      </c>
      <c r="AR84" s="1" t="str">
        <f t="shared" si="9"/>
        <v>Pre-COVID</v>
      </c>
      <c r="AS84" s="1">
        <f t="shared" si="10"/>
        <v>4</v>
      </c>
    </row>
    <row r="85" spans="1:45" x14ac:dyDescent="0.25">
      <c r="A85" s="1" t="s">
        <v>38</v>
      </c>
      <c r="B85" s="9">
        <v>2015</v>
      </c>
      <c r="C85" s="1" t="s">
        <v>45</v>
      </c>
      <c r="D85" s="1">
        <v>4</v>
      </c>
      <c r="E85" s="2">
        <v>42095</v>
      </c>
      <c r="F85" s="1">
        <v>123.5</v>
      </c>
      <c r="G85" s="1">
        <v>126.4</v>
      </c>
      <c r="H85" s="1">
        <v>114.4</v>
      </c>
      <c r="I85" s="1">
        <v>126.6</v>
      </c>
      <c r="J85" s="1">
        <v>109.2</v>
      </c>
      <c r="K85" s="1">
        <v>132.5</v>
      </c>
      <c r="L85" s="1">
        <v>128.6</v>
      </c>
      <c r="M85" s="1">
        <v>124.8</v>
      </c>
      <c r="N85" s="1">
        <v>95.7</v>
      </c>
      <c r="O85" s="1">
        <v>122.4</v>
      </c>
      <c r="P85" s="1">
        <v>118.5</v>
      </c>
      <c r="Q85" s="1">
        <v>129.1</v>
      </c>
      <c r="R85" s="1">
        <v>124</v>
      </c>
      <c r="S85" s="1">
        <v>126.9</v>
      </c>
      <c r="T85" s="1">
        <v>124.7</v>
      </c>
      <c r="U85" s="1">
        <v>120.8</v>
      </c>
      <c r="V85" s="1">
        <v>124.1</v>
      </c>
      <c r="W85" s="1">
        <v>119.2</v>
      </c>
      <c r="X85" s="1">
        <v>118.7</v>
      </c>
      <c r="Y85" s="1">
        <v>119.7</v>
      </c>
      <c r="Z85" s="1">
        <v>117.1</v>
      </c>
      <c r="AA85" s="1">
        <v>110.1</v>
      </c>
      <c r="AB85" s="1">
        <v>115.9</v>
      </c>
      <c r="AC85" s="1">
        <v>121</v>
      </c>
      <c r="AD85" s="1">
        <v>111.7</v>
      </c>
      <c r="AE85" s="1">
        <v>115.1</v>
      </c>
      <c r="AF85" s="1">
        <v>120.7</v>
      </c>
      <c r="AG85" s="1">
        <v>1466.5</v>
      </c>
      <c r="AH85" s="1">
        <v>119.2</v>
      </c>
      <c r="AI85" s="1">
        <v>932.90000000000009</v>
      </c>
      <c r="AJ85" s="1">
        <v>109.2</v>
      </c>
      <c r="AK85" s="1">
        <v>126.9</v>
      </c>
      <c r="AL85" s="1">
        <v>369.6</v>
      </c>
      <c r="AM85" s="1">
        <f>VLOOKUP(E85,CRUIDdata!C:D,2,FALSE)</f>
        <v>54</v>
      </c>
      <c r="AN85" s="1" t="s">
        <v>72</v>
      </c>
      <c r="AO85" s="1" t="b">
        <f t="shared" si="6"/>
        <v>0</v>
      </c>
      <c r="AP85" s="1">
        <f t="shared" si="7"/>
        <v>91</v>
      </c>
      <c r="AQ85" s="2">
        <f t="shared" si="8"/>
        <v>42095</v>
      </c>
      <c r="AR85" s="1" t="str">
        <f t="shared" si="9"/>
        <v>Pre-COVID</v>
      </c>
      <c r="AS85" s="1">
        <f t="shared" si="10"/>
        <v>4</v>
      </c>
    </row>
    <row r="86" spans="1:45" x14ac:dyDescent="0.25">
      <c r="A86" s="1" t="s">
        <v>36</v>
      </c>
      <c r="B86" s="9">
        <v>2015</v>
      </c>
      <c r="C86" s="1" t="s">
        <v>46</v>
      </c>
      <c r="D86" s="1">
        <v>5</v>
      </c>
      <c r="E86" s="2">
        <v>42125</v>
      </c>
      <c r="F86" s="1">
        <v>123.5</v>
      </c>
      <c r="G86" s="1">
        <v>127.1</v>
      </c>
      <c r="H86" s="1">
        <v>117.3</v>
      </c>
      <c r="I86" s="1">
        <v>127.7</v>
      </c>
      <c r="J86" s="1">
        <v>112.5</v>
      </c>
      <c r="K86" s="1">
        <v>134.1</v>
      </c>
      <c r="L86" s="1">
        <v>128.5</v>
      </c>
      <c r="M86" s="1">
        <v>124.3</v>
      </c>
      <c r="N86" s="1">
        <v>97.6</v>
      </c>
      <c r="O86" s="1">
        <v>120.7</v>
      </c>
      <c r="P86" s="1">
        <v>120.2</v>
      </c>
      <c r="Q86" s="1">
        <v>129.80000000000001</v>
      </c>
      <c r="R86" s="1">
        <v>124.4</v>
      </c>
      <c r="S86" s="1">
        <v>126.7</v>
      </c>
      <c r="T86" s="1">
        <v>127.3</v>
      </c>
      <c r="U86" s="1">
        <v>124.1</v>
      </c>
      <c r="V86" s="1">
        <v>126.8</v>
      </c>
      <c r="W86" s="1">
        <v>0</v>
      </c>
      <c r="X86" s="1">
        <v>121.9</v>
      </c>
      <c r="Y86" s="1">
        <v>121.5</v>
      </c>
      <c r="Z86" s="1">
        <v>119.4</v>
      </c>
      <c r="AA86" s="1">
        <v>113.3</v>
      </c>
      <c r="AB86" s="1">
        <v>116.7</v>
      </c>
      <c r="AC86" s="1">
        <v>120.5</v>
      </c>
      <c r="AD86" s="1">
        <v>112.3</v>
      </c>
      <c r="AE86" s="1">
        <v>116.9</v>
      </c>
      <c r="AF86" s="1">
        <v>122.4</v>
      </c>
      <c r="AG86" s="1">
        <v>1475.2</v>
      </c>
      <c r="AH86" s="1">
        <v>0</v>
      </c>
      <c r="AI86" s="1">
        <v>945.49999999999989</v>
      </c>
      <c r="AJ86" s="1">
        <v>112.5</v>
      </c>
      <c r="AK86" s="1">
        <v>126.7</v>
      </c>
      <c r="AL86" s="1">
        <v>378.2</v>
      </c>
      <c r="AM86" s="1">
        <f>VLOOKUP(E86,CRUIDdata!C:D,2,FALSE)</f>
        <v>60</v>
      </c>
      <c r="AN86" s="1" t="s">
        <v>72</v>
      </c>
      <c r="AO86" s="1" t="b">
        <f t="shared" si="6"/>
        <v>0</v>
      </c>
      <c r="AP86" s="1">
        <f t="shared" si="7"/>
        <v>91</v>
      </c>
      <c r="AQ86" s="2">
        <f t="shared" si="8"/>
        <v>42125</v>
      </c>
      <c r="AR86" s="1" t="str">
        <f t="shared" si="9"/>
        <v>Pre-COVID</v>
      </c>
      <c r="AS86" s="1">
        <f t="shared" si="10"/>
        <v>5</v>
      </c>
    </row>
    <row r="87" spans="1:45" x14ac:dyDescent="0.25">
      <c r="A87" s="1" t="s">
        <v>37</v>
      </c>
      <c r="B87" s="9">
        <v>2015</v>
      </c>
      <c r="C87" s="1" t="s">
        <v>46</v>
      </c>
      <c r="D87" s="1">
        <v>5</v>
      </c>
      <c r="E87" s="2">
        <v>42125</v>
      </c>
      <c r="F87" s="1">
        <v>123.8</v>
      </c>
      <c r="G87" s="1">
        <v>129.69999999999999</v>
      </c>
      <c r="H87" s="1">
        <v>111.3</v>
      </c>
      <c r="I87" s="1">
        <v>126.6</v>
      </c>
      <c r="J87" s="1">
        <v>105.2</v>
      </c>
      <c r="K87" s="1">
        <v>130.80000000000001</v>
      </c>
      <c r="L87" s="1">
        <v>135.6</v>
      </c>
      <c r="M87" s="1">
        <v>142.6</v>
      </c>
      <c r="N87" s="1">
        <v>90.8</v>
      </c>
      <c r="O87" s="1">
        <v>128.80000000000001</v>
      </c>
      <c r="P87" s="1">
        <v>117.7</v>
      </c>
      <c r="Q87" s="1">
        <v>129.9</v>
      </c>
      <c r="R87" s="1">
        <v>126.1</v>
      </c>
      <c r="S87" s="1">
        <v>131.30000000000001</v>
      </c>
      <c r="T87" s="1">
        <v>122.4</v>
      </c>
      <c r="U87" s="1">
        <v>117.4</v>
      </c>
      <c r="V87" s="1">
        <v>121.6</v>
      </c>
      <c r="W87" s="1">
        <v>119.6</v>
      </c>
      <c r="X87" s="1">
        <v>114.9</v>
      </c>
      <c r="Y87" s="1">
        <v>118.7</v>
      </c>
      <c r="Z87" s="1">
        <v>114.9</v>
      </c>
      <c r="AA87" s="1">
        <v>110.8</v>
      </c>
      <c r="AB87" s="1">
        <v>116</v>
      </c>
      <c r="AC87" s="1">
        <v>122</v>
      </c>
      <c r="AD87" s="1">
        <v>112.4</v>
      </c>
      <c r="AE87" s="1">
        <v>115.2</v>
      </c>
      <c r="AF87" s="1">
        <v>120.7</v>
      </c>
      <c r="AG87" s="1">
        <v>1493.7</v>
      </c>
      <c r="AH87" s="1">
        <v>119.6</v>
      </c>
      <c r="AI87" s="1">
        <v>930.70000000000016</v>
      </c>
      <c r="AJ87" s="1">
        <v>105.2</v>
      </c>
      <c r="AK87" s="1">
        <v>131.30000000000001</v>
      </c>
      <c r="AL87" s="1">
        <v>361.4</v>
      </c>
      <c r="AM87" s="1">
        <f>VLOOKUP(E87,CRUIDdata!C:D,2,FALSE)</f>
        <v>60</v>
      </c>
      <c r="AN87" s="1" t="s">
        <v>72</v>
      </c>
      <c r="AO87" s="1" t="b">
        <f t="shared" si="6"/>
        <v>0</v>
      </c>
      <c r="AP87" s="1">
        <f t="shared" si="7"/>
        <v>91</v>
      </c>
      <c r="AQ87" s="2">
        <f t="shared" si="8"/>
        <v>42125</v>
      </c>
      <c r="AR87" s="1" t="str">
        <f t="shared" si="9"/>
        <v>Pre-COVID</v>
      </c>
      <c r="AS87" s="1">
        <f t="shared" si="10"/>
        <v>5</v>
      </c>
    </row>
    <row r="88" spans="1:45" x14ac:dyDescent="0.25">
      <c r="A88" s="1" t="s">
        <v>38</v>
      </c>
      <c r="B88" s="9">
        <v>2015</v>
      </c>
      <c r="C88" s="1" t="s">
        <v>46</v>
      </c>
      <c r="D88" s="1">
        <v>5</v>
      </c>
      <c r="E88" s="2">
        <v>42125</v>
      </c>
      <c r="F88" s="1">
        <v>123.6</v>
      </c>
      <c r="G88" s="1">
        <v>128</v>
      </c>
      <c r="H88" s="1">
        <v>115</v>
      </c>
      <c r="I88" s="1">
        <v>127.3</v>
      </c>
      <c r="J88" s="1">
        <v>109.8</v>
      </c>
      <c r="K88" s="1">
        <v>132.6</v>
      </c>
      <c r="L88" s="1">
        <v>130.9</v>
      </c>
      <c r="M88" s="1">
        <v>130.5</v>
      </c>
      <c r="N88" s="1">
        <v>95.3</v>
      </c>
      <c r="O88" s="1">
        <v>123.4</v>
      </c>
      <c r="P88" s="1">
        <v>119.2</v>
      </c>
      <c r="Q88" s="1">
        <v>129.80000000000001</v>
      </c>
      <c r="R88" s="1">
        <v>125</v>
      </c>
      <c r="S88" s="1">
        <v>127.9</v>
      </c>
      <c r="T88" s="1">
        <v>125.4</v>
      </c>
      <c r="U88" s="1">
        <v>121.3</v>
      </c>
      <c r="V88" s="1">
        <v>124.7</v>
      </c>
      <c r="W88" s="1">
        <v>119.6</v>
      </c>
      <c r="X88" s="1">
        <v>119.2</v>
      </c>
      <c r="Y88" s="1">
        <v>120.2</v>
      </c>
      <c r="Z88" s="1">
        <v>117.7</v>
      </c>
      <c r="AA88" s="1">
        <v>112</v>
      </c>
      <c r="AB88" s="1">
        <v>116.3</v>
      </c>
      <c r="AC88" s="1">
        <v>121.4</v>
      </c>
      <c r="AD88" s="1">
        <v>112.3</v>
      </c>
      <c r="AE88" s="1">
        <v>116.1</v>
      </c>
      <c r="AF88" s="1">
        <v>121.6</v>
      </c>
      <c r="AG88" s="1">
        <v>1480.6</v>
      </c>
      <c r="AH88" s="1">
        <v>119.6</v>
      </c>
      <c r="AI88" s="1">
        <v>939.1</v>
      </c>
      <c r="AJ88" s="1">
        <v>109.8</v>
      </c>
      <c r="AK88" s="1">
        <v>127.9</v>
      </c>
      <c r="AL88" s="1">
        <v>371.4</v>
      </c>
      <c r="AM88" s="1">
        <f>VLOOKUP(E88,CRUIDdata!C:D,2,FALSE)</f>
        <v>60</v>
      </c>
      <c r="AN88" s="1" t="s">
        <v>72</v>
      </c>
      <c r="AO88" s="1" t="b">
        <f t="shared" si="6"/>
        <v>0</v>
      </c>
      <c r="AP88" s="1">
        <f t="shared" si="7"/>
        <v>91</v>
      </c>
      <c r="AQ88" s="2">
        <f t="shared" si="8"/>
        <v>42125</v>
      </c>
      <c r="AR88" s="1" t="str">
        <f t="shared" si="9"/>
        <v>Pre-COVID</v>
      </c>
      <c r="AS88" s="1">
        <f t="shared" si="10"/>
        <v>5</v>
      </c>
    </row>
    <row r="89" spans="1:45" x14ac:dyDescent="0.25">
      <c r="A89" s="1" t="s">
        <v>36</v>
      </c>
      <c r="B89" s="9">
        <v>2015</v>
      </c>
      <c r="C89" s="1" t="s">
        <v>47</v>
      </c>
      <c r="D89" s="1">
        <v>6</v>
      </c>
      <c r="E89" s="2">
        <v>42156</v>
      </c>
      <c r="F89" s="1">
        <v>124.1</v>
      </c>
      <c r="G89" s="1">
        <v>130.4</v>
      </c>
      <c r="H89" s="1">
        <v>122.1</v>
      </c>
      <c r="I89" s="1">
        <v>128.69999999999999</v>
      </c>
      <c r="J89" s="1">
        <v>114.1</v>
      </c>
      <c r="K89" s="1">
        <v>133.19999999999999</v>
      </c>
      <c r="L89" s="1">
        <v>135.19999999999999</v>
      </c>
      <c r="M89" s="1">
        <v>131.9</v>
      </c>
      <c r="N89" s="1">
        <v>96.3</v>
      </c>
      <c r="O89" s="1">
        <v>123</v>
      </c>
      <c r="P89" s="1">
        <v>121.1</v>
      </c>
      <c r="Q89" s="1">
        <v>131.19999999999999</v>
      </c>
      <c r="R89" s="1">
        <v>126.6</v>
      </c>
      <c r="S89" s="1">
        <v>128.19999999999999</v>
      </c>
      <c r="T89" s="1">
        <v>128.4</v>
      </c>
      <c r="U89" s="1">
        <v>125.1</v>
      </c>
      <c r="V89" s="1">
        <v>128</v>
      </c>
      <c r="W89" s="1">
        <v>0</v>
      </c>
      <c r="X89" s="1">
        <v>122.6</v>
      </c>
      <c r="Y89" s="1">
        <v>122.8</v>
      </c>
      <c r="Z89" s="1">
        <v>120.4</v>
      </c>
      <c r="AA89" s="1">
        <v>114.2</v>
      </c>
      <c r="AB89" s="1">
        <v>117.9</v>
      </c>
      <c r="AC89" s="1">
        <v>122</v>
      </c>
      <c r="AD89" s="1">
        <v>113</v>
      </c>
      <c r="AE89" s="1">
        <v>117.9</v>
      </c>
      <c r="AF89" s="1">
        <v>124.1</v>
      </c>
      <c r="AG89" s="1">
        <v>1503.8</v>
      </c>
      <c r="AH89" s="1">
        <v>0</v>
      </c>
      <c r="AI89" s="1">
        <v>954.5</v>
      </c>
      <c r="AJ89" s="1">
        <v>114.1</v>
      </c>
      <c r="AK89" s="1">
        <v>128.19999999999999</v>
      </c>
      <c r="AL89" s="1">
        <v>381.5</v>
      </c>
      <c r="AM89" s="1">
        <f>VLOOKUP(E89,CRUIDdata!C:D,2,FALSE)</f>
        <v>58</v>
      </c>
      <c r="AN89" s="1" t="s">
        <v>72</v>
      </c>
      <c r="AO89" s="1" t="b">
        <f t="shared" si="6"/>
        <v>0</v>
      </c>
      <c r="AP89" s="1">
        <f t="shared" si="7"/>
        <v>91</v>
      </c>
      <c r="AQ89" s="2">
        <f t="shared" si="8"/>
        <v>42156</v>
      </c>
      <c r="AR89" s="1" t="str">
        <f t="shared" si="9"/>
        <v>Pre-COVID</v>
      </c>
      <c r="AS89" s="1">
        <f t="shared" si="10"/>
        <v>6</v>
      </c>
    </row>
    <row r="90" spans="1:45" x14ac:dyDescent="0.25">
      <c r="A90" s="1" t="s">
        <v>37</v>
      </c>
      <c r="B90" s="9">
        <v>2015</v>
      </c>
      <c r="C90" s="1" t="s">
        <v>47</v>
      </c>
      <c r="D90" s="1">
        <v>6</v>
      </c>
      <c r="E90" s="2">
        <v>42156</v>
      </c>
      <c r="F90" s="1">
        <v>123.6</v>
      </c>
      <c r="G90" s="1">
        <v>134.4</v>
      </c>
      <c r="H90" s="1">
        <v>120.9</v>
      </c>
      <c r="I90" s="1">
        <v>127.3</v>
      </c>
      <c r="J90" s="1">
        <v>106</v>
      </c>
      <c r="K90" s="1">
        <v>132.30000000000001</v>
      </c>
      <c r="L90" s="1">
        <v>146.69999999999999</v>
      </c>
      <c r="M90" s="1">
        <v>148.1</v>
      </c>
      <c r="N90" s="1">
        <v>89.8</v>
      </c>
      <c r="O90" s="1">
        <v>130.5</v>
      </c>
      <c r="P90" s="1">
        <v>118</v>
      </c>
      <c r="Q90" s="1">
        <v>130.5</v>
      </c>
      <c r="R90" s="1">
        <v>128.5</v>
      </c>
      <c r="S90" s="1">
        <v>132.1</v>
      </c>
      <c r="T90" s="1">
        <v>123.2</v>
      </c>
      <c r="U90" s="1">
        <v>117.6</v>
      </c>
      <c r="V90" s="1">
        <v>122.3</v>
      </c>
      <c r="W90" s="1">
        <v>119</v>
      </c>
      <c r="X90" s="1">
        <v>115.1</v>
      </c>
      <c r="Y90" s="1">
        <v>119.2</v>
      </c>
      <c r="Z90" s="1">
        <v>115.4</v>
      </c>
      <c r="AA90" s="1">
        <v>111.7</v>
      </c>
      <c r="AB90" s="1">
        <v>116.2</v>
      </c>
      <c r="AC90" s="1">
        <v>123.8</v>
      </c>
      <c r="AD90" s="1">
        <v>112.5</v>
      </c>
      <c r="AE90" s="1">
        <v>116</v>
      </c>
      <c r="AF90" s="1">
        <v>121.7</v>
      </c>
      <c r="AG90" s="1">
        <v>1530.6</v>
      </c>
      <c r="AH90" s="1">
        <v>119</v>
      </c>
      <c r="AI90" s="1">
        <v>936.2</v>
      </c>
      <c r="AJ90" s="1">
        <v>106</v>
      </c>
      <c r="AK90" s="1">
        <v>132.1</v>
      </c>
      <c r="AL90" s="1">
        <v>363.1</v>
      </c>
      <c r="AM90" s="1">
        <f>VLOOKUP(E90,CRUIDdata!C:D,2,FALSE)</f>
        <v>58</v>
      </c>
      <c r="AN90" s="1" t="s">
        <v>72</v>
      </c>
      <c r="AO90" s="1" t="b">
        <f t="shared" si="6"/>
        <v>0</v>
      </c>
      <c r="AP90" s="1">
        <f t="shared" si="7"/>
        <v>91</v>
      </c>
      <c r="AQ90" s="2">
        <f t="shared" si="8"/>
        <v>42156</v>
      </c>
      <c r="AR90" s="1" t="str">
        <f t="shared" si="9"/>
        <v>Pre-COVID</v>
      </c>
      <c r="AS90" s="1">
        <f t="shared" si="10"/>
        <v>6</v>
      </c>
    </row>
    <row r="91" spans="1:45" x14ac:dyDescent="0.25">
      <c r="A91" s="1" t="s">
        <v>38</v>
      </c>
      <c r="B91" s="9">
        <v>2015</v>
      </c>
      <c r="C91" s="1" t="s">
        <v>47</v>
      </c>
      <c r="D91" s="1">
        <v>6</v>
      </c>
      <c r="E91" s="2">
        <v>42156</v>
      </c>
      <c r="F91" s="1">
        <v>123.9</v>
      </c>
      <c r="G91" s="1">
        <v>131.80000000000001</v>
      </c>
      <c r="H91" s="1">
        <v>121.6</v>
      </c>
      <c r="I91" s="1">
        <v>128.19999999999999</v>
      </c>
      <c r="J91" s="1">
        <v>111.1</v>
      </c>
      <c r="K91" s="1">
        <v>132.80000000000001</v>
      </c>
      <c r="L91" s="1">
        <v>139.1</v>
      </c>
      <c r="M91" s="1">
        <v>137.4</v>
      </c>
      <c r="N91" s="1">
        <v>94.1</v>
      </c>
      <c r="O91" s="1">
        <v>125.5</v>
      </c>
      <c r="P91" s="1">
        <v>119.8</v>
      </c>
      <c r="Q91" s="1">
        <v>130.9</v>
      </c>
      <c r="R91" s="1">
        <v>127.3</v>
      </c>
      <c r="S91" s="1">
        <v>129.19999999999999</v>
      </c>
      <c r="T91" s="1">
        <v>126.4</v>
      </c>
      <c r="U91" s="1">
        <v>122</v>
      </c>
      <c r="V91" s="1">
        <v>125.7</v>
      </c>
      <c r="W91" s="1">
        <v>119</v>
      </c>
      <c r="X91" s="1">
        <v>119.8</v>
      </c>
      <c r="Y91" s="1">
        <v>121.1</v>
      </c>
      <c r="Z91" s="1">
        <v>118.5</v>
      </c>
      <c r="AA91" s="1">
        <v>112.9</v>
      </c>
      <c r="AB91" s="1">
        <v>116.9</v>
      </c>
      <c r="AC91" s="1">
        <v>123.1</v>
      </c>
      <c r="AD91" s="1">
        <v>112.8</v>
      </c>
      <c r="AE91" s="1">
        <v>117</v>
      </c>
      <c r="AF91" s="1">
        <v>123</v>
      </c>
      <c r="AG91" s="1">
        <v>1512.4</v>
      </c>
      <c r="AH91" s="1">
        <v>119</v>
      </c>
      <c r="AI91" s="1">
        <v>946.59999999999991</v>
      </c>
      <c r="AJ91" s="1">
        <v>111.1</v>
      </c>
      <c r="AK91" s="1">
        <v>129.19999999999999</v>
      </c>
      <c r="AL91" s="1">
        <v>374.1</v>
      </c>
      <c r="AM91" s="1">
        <f>VLOOKUP(E91,CRUIDdata!C:D,2,FALSE)</f>
        <v>58</v>
      </c>
      <c r="AN91" s="1" t="s">
        <v>72</v>
      </c>
      <c r="AO91" s="1" t="b">
        <f t="shared" si="6"/>
        <v>0</v>
      </c>
      <c r="AP91" s="1">
        <f t="shared" si="7"/>
        <v>91</v>
      </c>
      <c r="AQ91" s="2">
        <f t="shared" si="8"/>
        <v>42156</v>
      </c>
      <c r="AR91" s="1" t="str">
        <f t="shared" si="9"/>
        <v>Pre-COVID</v>
      </c>
      <c r="AS91" s="1">
        <f t="shared" si="10"/>
        <v>6</v>
      </c>
    </row>
    <row r="92" spans="1:45" x14ac:dyDescent="0.25">
      <c r="A92" s="1" t="s">
        <v>36</v>
      </c>
      <c r="B92" s="9">
        <v>2015</v>
      </c>
      <c r="C92" s="1" t="s">
        <v>48</v>
      </c>
      <c r="D92" s="1">
        <v>7</v>
      </c>
      <c r="E92" s="2">
        <v>42186</v>
      </c>
      <c r="F92" s="1">
        <v>124</v>
      </c>
      <c r="G92" s="1">
        <v>131.5</v>
      </c>
      <c r="H92" s="1">
        <v>122</v>
      </c>
      <c r="I92" s="1">
        <v>128.69999999999999</v>
      </c>
      <c r="J92" s="1">
        <v>113.5</v>
      </c>
      <c r="K92" s="1">
        <v>133.30000000000001</v>
      </c>
      <c r="L92" s="1">
        <v>140.80000000000001</v>
      </c>
      <c r="M92" s="1">
        <v>133.80000000000001</v>
      </c>
      <c r="N92" s="1">
        <v>94.1</v>
      </c>
      <c r="O92" s="1">
        <v>123.4</v>
      </c>
      <c r="P92" s="1">
        <v>121</v>
      </c>
      <c r="Q92" s="1">
        <v>131.69999999999999</v>
      </c>
      <c r="R92" s="1">
        <v>127.5</v>
      </c>
      <c r="S92" s="1">
        <v>129.4</v>
      </c>
      <c r="T92" s="1">
        <v>128.80000000000001</v>
      </c>
      <c r="U92" s="1">
        <v>125.5</v>
      </c>
      <c r="V92" s="1">
        <v>128.30000000000001</v>
      </c>
      <c r="W92" s="1">
        <v>0</v>
      </c>
      <c r="X92" s="1">
        <v>123</v>
      </c>
      <c r="Y92" s="1">
        <v>123</v>
      </c>
      <c r="Z92" s="1">
        <v>120.8</v>
      </c>
      <c r="AA92" s="1">
        <v>114.1</v>
      </c>
      <c r="AB92" s="1">
        <v>118</v>
      </c>
      <c r="AC92" s="1">
        <v>122.9</v>
      </c>
      <c r="AD92" s="1">
        <v>112.7</v>
      </c>
      <c r="AE92" s="1">
        <v>118.1</v>
      </c>
      <c r="AF92" s="1">
        <v>124.7</v>
      </c>
      <c r="AG92" s="1">
        <v>1511.8</v>
      </c>
      <c r="AH92" s="1">
        <v>0</v>
      </c>
      <c r="AI92" s="1">
        <v>956.50000000000011</v>
      </c>
      <c r="AJ92" s="1">
        <v>113.5</v>
      </c>
      <c r="AK92" s="1">
        <v>129.4</v>
      </c>
      <c r="AL92" s="1">
        <v>382.6</v>
      </c>
      <c r="AM92" s="1">
        <f>VLOOKUP(E92,CRUIDdata!C:D,2,FALSE)</f>
        <v>50</v>
      </c>
      <c r="AN92" s="1" t="s">
        <v>72</v>
      </c>
      <c r="AO92" s="1" t="b">
        <f t="shared" si="6"/>
        <v>0</v>
      </c>
      <c r="AP92" s="1">
        <f t="shared" si="7"/>
        <v>91</v>
      </c>
      <c r="AQ92" s="2">
        <f t="shared" si="8"/>
        <v>42186</v>
      </c>
      <c r="AR92" s="1" t="str">
        <f t="shared" si="9"/>
        <v>Pre-COVID</v>
      </c>
      <c r="AS92" s="1">
        <f t="shared" si="10"/>
        <v>7</v>
      </c>
    </row>
    <row r="93" spans="1:45" x14ac:dyDescent="0.25">
      <c r="A93" s="1" t="s">
        <v>37</v>
      </c>
      <c r="B93" s="9">
        <v>2015</v>
      </c>
      <c r="C93" s="1" t="s">
        <v>48</v>
      </c>
      <c r="D93" s="1">
        <v>7</v>
      </c>
      <c r="E93" s="2">
        <v>42186</v>
      </c>
      <c r="F93" s="1">
        <v>123.2</v>
      </c>
      <c r="G93" s="1">
        <v>134.30000000000001</v>
      </c>
      <c r="H93" s="1">
        <v>119.5</v>
      </c>
      <c r="I93" s="1">
        <v>127.7</v>
      </c>
      <c r="J93" s="1">
        <v>106.3</v>
      </c>
      <c r="K93" s="1">
        <v>132.80000000000001</v>
      </c>
      <c r="L93" s="1">
        <v>153.5</v>
      </c>
      <c r="M93" s="1">
        <v>149.5</v>
      </c>
      <c r="N93" s="1">
        <v>85.7</v>
      </c>
      <c r="O93" s="1">
        <v>131.5</v>
      </c>
      <c r="P93" s="1">
        <v>118.3</v>
      </c>
      <c r="Q93" s="1">
        <v>131.1</v>
      </c>
      <c r="R93" s="1">
        <v>129.5</v>
      </c>
      <c r="S93" s="1">
        <v>133.1</v>
      </c>
      <c r="T93" s="1">
        <v>123.5</v>
      </c>
      <c r="U93" s="1">
        <v>117.9</v>
      </c>
      <c r="V93" s="1">
        <v>122.7</v>
      </c>
      <c r="W93" s="1">
        <v>119.9</v>
      </c>
      <c r="X93" s="1">
        <v>115.3</v>
      </c>
      <c r="Y93" s="1">
        <v>119.5</v>
      </c>
      <c r="Z93" s="1">
        <v>116</v>
      </c>
      <c r="AA93" s="1">
        <v>111.5</v>
      </c>
      <c r="AB93" s="1">
        <v>116.6</v>
      </c>
      <c r="AC93" s="1">
        <v>125.4</v>
      </c>
      <c r="AD93" s="1">
        <v>111.7</v>
      </c>
      <c r="AE93" s="1">
        <v>116.3</v>
      </c>
      <c r="AF93" s="1">
        <v>122.4</v>
      </c>
      <c r="AG93" s="1">
        <v>1536.6</v>
      </c>
      <c r="AH93" s="1">
        <v>119.9</v>
      </c>
      <c r="AI93" s="1">
        <v>938.69999999999993</v>
      </c>
      <c r="AJ93" s="1">
        <v>106.3</v>
      </c>
      <c r="AK93" s="1">
        <v>133.1</v>
      </c>
      <c r="AL93" s="1">
        <v>364.1</v>
      </c>
      <c r="AM93" s="1">
        <f>VLOOKUP(E93,CRUIDdata!C:D,2,FALSE)</f>
        <v>50</v>
      </c>
      <c r="AN93" s="1" t="s">
        <v>72</v>
      </c>
      <c r="AO93" s="1" t="b">
        <f t="shared" si="6"/>
        <v>0</v>
      </c>
      <c r="AP93" s="1">
        <f t="shared" si="7"/>
        <v>91</v>
      </c>
      <c r="AQ93" s="2">
        <f t="shared" si="8"/>
        <v>42186</v>
      </c>
      <c r="AR93" s="1" t="str">
        <f t="shared" si="9"/>
        <v>Pre-COVID</v>
      </c>
      <c r="AS93" s="1">
        <f t="shared" si="10"/>
        <v>7</v>
      </c>
    </row>
    <row r="94" spans="1:45" x14ac:dyDescent="0.25">
      <c r="A94" s="1" t="s">
        <v>38</v>
      </c>
      <c r="B94" s="9">
        <v>2015</v>
      </c>
      <c r="C94" s="1" t="s">
        <v>48</v>
      </c>
      <c r="D94" s="1">
        <v>7</v>
      </c>
      <c r="E94" s="2">
        <v>42186</v>
      </c>
      <c r="F94" s="1">
        <v>123.7</v>
      </c>
      <c r="G94" s="1">
        <v>132.5</v>
      </c>
      <c r="H94" s="1">
        <v>121</v>
      </c>
      <c r="I94" s="1">
        <v>128.30000000000001</v>
      </c>
      <c r="J94" s="1">
        <v>110.9</v>
      </c>
      <c r="K94" s="1">
        <v>133.1</v>
      </c>
      <c r="L94" s="1">
        <v>145.1</v>
      </c>
      <c r="M94" s="1">
        <v>139.1</v>
      </c>
      <c r="N94" s="1">
        <v>91.3</v>
      </c>
      <c r="O94" s="1">
        <v>126.1</v>
      </c>
      <c r="P94" s="1">
        <v>119.9</v>
      </c>
      <c r="Q94" s="1">
        <v>131.4</v>
      </c>
      <c r="R94" s="1">
        <v>128.19999999999999</v>
      </c>
      <c r="S94" s="1">
        <v>130.4</v>
      </c>
      <c r="T94" s="1">
        <v>126.7</v>
      </c>
      <c r="U94" s="1">
        <v>122.3</v>
      </c>
      <c r="V94" s="1">
        <v>126.1</v>
      </c>
      <c r="W94" s="1">
        <v>119.9</v>
      </c>
      <c r="X94" s="1">
        <v>120.1</v>
      </c>
      <c r="Y94" s="1">
        <v>121.3</v>
      </c>
      <c r="Z94" s="1">
        <v>119</v>
      </c>
      <c r="AA94" s="1">
        <v>112.7</v>
      </c>
      <c r="AB94" s="1">
        <v>117.2</v>
      </c>
      <c r="AC94" s="1">
        <v>124.4</v>
      </c>
      <c r="AD94" s="1">
        <v>112.3</v>
      </c>
      <c r="AE94" s="1">
        <v>117.2</v>
      </c>
      <c r="AF94" s="1">
        <v>123.6</v>
      </c>
      <c r="AG94" s="1">
        <v>1519.7000000000003</v>
      </c>
      <c r="AH94" s="1">
        <v>119.9</v>
      </c>
      <c r="AI94" s="1">
        <v>948.8</v>
      </c>
      <c r="AJ94" s="1">
        <v>110.9</v>
      </c>
      <c r="AK94" s="1">
        <v>130.4</v>
      </c>
      <c r="AL94" s="1">
        <v>375.1</v>
      </c>
      <c r="AM94" s="1">
        <f>VLOOKUP(E94,CRUIDdata!C:D,2,FALSE)</f>
        <v>50</v>
      </c>
      <c r="AN94" s="1" t="s">
        <v>72</v>
      </c>
      <c r="AO94" s="1" t="b">
        <f t="shared" si="6"/>
        <v>0</v>
      </c>
      <c r="AP94" s="1">
        <f t="shared" si="7"/>
        <v>91</v>
      </c>
      <c r="AQ94" s="2">
        <f t="shared" si="8"/>
        <v>42186</v>
      </c>
      <c r="AR94" s="1" t="str">
        <f t="shared" si="9"/>
        <v>Pre-COVID</v>
      </c>
      <c r="AS94" s="1">
        <f t="shared" si="10"/>
        <v>7</v>
      </c>
    </row>
    <row r="95" spans="1:45" x14ac:dyDescent="0.25">
      <c r="A95" s="1" t="s">
        <v>36</v>
      </c>
      <c r="B95" s="9">
        <v>2015</v>
      </c>
      <c r="C95" s="1" t="s">
        <v>49</v>
      </c>
      <c r="D95" s="1">
        <v>8</v>
      </c>
      <c r="E95" s="2">
        <v>42217</v>
      </c>
      <c r="F95" s="1">
        <v>124.7</v>
      </c>
      <c r="G95" s="1">
        <v>131.30000000000001</v>
      </c>
      <c r="H95" s="1">
        <v>121.3</v>
      </c>
      <c r="I95" s="1">
        <v>128.80000000000001</v>
      </c>
      <c r="J95" s="1">
        <v>114</v>
      </c>
      <c r="K95" s="1">
        <v>134.19999999999999</v>
      </c>
      <c r="L95" s="1">
        <v>153.6</v>
      </c>
      <c r="M95" s="1">
        <v>137.9</v>
      </c>
      <c r="N95" s="1">
        <v>93.1</v>
      </c>
      <c r="O95" s="1">
        <v>123.9</v>
      </c>
      <c r="P95" s="1">
        <v>121.5</v>
      </c>
      <c r="Q95" s="1">
        <v>132.5</v>
      </c>
      <c r="R95" s="1">
        <v>129.80000000000001</v>
      </c>
      <c r="S95" s="1">
        <v>130.1</v>
      </c>
      <c r="T95" s="1">
        <v>129.5</v>
      </c>
      <c r="U95" s="1">
        <v>126.3</v>
      </c>
      <c r="V95" s="1">
        <v>129</v>
      </c>
      <c r="W95" s="1">
        <v>0</v>
      </c>
      <c r="X95" s="1">
        <v>123.8</v>
      </c>
      <c r="Y95" s="1">
        <v>123.7</v>
      </c>
      <c r="Z95" s="1">
        <v>121.1</v>
      </c>
      <c r="AA95" s="1">
        <v>113.6</v>
      </c>
      <c r="AB95" s="1">
        <v>118.5</v>
      </c>
      <c r="AC95" s="1">
        <v>123.6</v>
      </c>
      <c r="AD95" s="1">
        <v>112.5</v>
      </c>
      <c r="AE95" s="1">
        <v>118.2</v>
      </c>
      <c r="AF95" s="1">
        <v>126.1</v>
      </c>
      <c r="AG95" s="1">
        <v>1532.6</v>
      </c>
      <c r="AH95" s="1">
        <v>0</v>
      </c>
      <c r="AI95" s="1">
        <v>960.00000000000011</v>
      </c>
      <c r="AJ95" s="1">
        <v>114</v>
      </c>
      <c r="AK95" s="1">
        <v>130.1</v>
      </c>
      <c r="AL95" s="1">
        <v>384.8</v>
      </c>
      <c r="AM95" s="1">
        <f>VLOOKUP(E95,CRUIDdata!C:D,2,FALSE)</f>
        <v>45</v>
      </c>
      <c r="AN95" s="1" t="s">
        <v>72</v>
      </c>
      <c r="AO95" s="1" t="b">
        <f t="shared" si="6"/>
        <v>0</v>
      </c>
      <c r="AP95" s="1">
        <f t="shared" si="7"/>
        <v>91</v>
      </c>
      <c r="AQ95" s="2">
        <f t="shared" si="8"/>
        <v>42217</v>
      </c>
      <c r="AR95" s="1" t="str">
        <f t="shared" si="9"/>
        <v>Pre-COVID</v>
      </c>
      <c r="AS95" s="1">
        <f t="shared" si="10"/>
        <v>8</v>
      </c>
    </row>
    <row r="96" spans="1:45" x14ac:dyDescent="0.25">
      <c r="A96" s="1" t="s">
        <v>37</v>
      </c>
      <c r="B96" s="9">
        <v>2015</v>
      </c>
      <c r="C96" s="1" t="s">
        <v>49</v>
      </c>
      <c r="D96" s="1">
        <v>8</v>
      </c>
      <c r="E96" s="2">
        <v>42217</v>
      </c>
      <c r="F96" s="1">
        <v>123.1</v>
      </c>
      <c r="G96" s="1">
        <v>131.69999999999999</v>
      </c>
      <c r="H96" s="1">
        <v>118.1</v>
      </c>
      <c r="I96" s="1">
        <v>128</v>
      </c>
      <c r="J96" s="1">
        <v>106.8</v>
      </c>
      <c r="K96" s="1">
        <v>130.1</v>
      </c>
      <c r="L96" s="1">
        <v>165.5</v>
      </c>
      <c r="M96" s="1">
        <v>156</v>
      </c>
      <c r="N96" s="1">
        <v>85.3</v>
      </c>
      <c r="O96" s="1">
        <v>132.69999999999999</v>
      </c>
      <c r="P96" s="1">
        <v>118.8</v>
      </c>
      <c r="Q96" s="1">
        <v>131.69999999999999</v>
      </c>
      <c r="R96" s="1">
        <v>131.1</v>
      </c>
      <c r="S96" s="1">
        <v>134.19999999999999</v>
      </c>
      <c r="T96" s="1">
        <v>123.7</v>
      </c>
      <c r="U96" s="1">
        <v>118.2</v>
      </c>
      <c r="V96" s="1">
        <v>122.9</v>
      </c>
      <c r="W96" s="1">
        <v>120.9</v>
      </c>
      <c r="X96" s="1">
        <v>115.3</v>
      </c>
      <c r="Y96" s="1">
        <v>120</v>
      </c>
      <c r="Z96" s="1">
        <v>116.6</v>
      </c>
      <c r="AA96" s="1">
        <v>109.9</v>
      </c>
      <c r="AB96" s="1">
        <v>117.2</v>
      </c>
      <c r="AC96" s="1">
        <v>126.2</v>
      </c>
      <c r="AD96" s="1">
        <v>112</v>
      </c>
      <c r="AE96" s="1">
        <v>116.2</v>
      </c>
      <c r="AF96" s="1">
        <v>123.2</v>
      </c>
      <c r="AG96" s="1">
        <v>1552.1</v>
      </c>
      <c r="AH96" s="1">
        <v>120.9</v>
      </c>
      <c r="AI96" s="1">
        <v>940.00000000000011</v>
      </c>
      <c r="AJ96" s="1">
        <v>106.8</v>
      </c>
      <c r="AK96" s="1">
        <v>134.19999999999999</v>
      </c>
      <c r="AL96" s="1">
        <v>364.8</v>
      </c>
      <c r="AM96" s="1">
        <f>VLOOKUP(E96,CRUIDdata!C:D,2,FALSE)</f>
        <v>45</v>
      </c>
      <c r="AN96" s="1" t="s">
        <v>72</v>
      </c>
      <c r="AO96" s="1" t="b">
        <f t="shared" si="6"/>
        <v>0</v>
      </c>
      <c r="AP96" s="1">
        <f t="shared" si="7"/>
        <v>91</v>
      </c>
      <c r="AQ96" s="2">
        <f t="shared" si="8"/>
        <v>42217</v>
      </c>
      <c r="AR96" s="1" t="str">
        <f t="shared" si="9"/>
        <v>Pre-COVID</v>
      </c>
      <c r="AS96" s="1">
        <f t="shared" si="10"/>
        <v>8</v>
      </c>
    </row>
    <row r="97" spans="1:45" x14ac:dyDescent="0.25">
      <c r="A97" s="1" t="s">
        <v>38</v>
      </c>
      <c r="B97" s="9">
        <v>2015</v>
      </c>
      <c r="C97" s="1" t="s">
        <v>49</v>
      </c>
      <c r="D97" s="1">
        <v>8</v>
      </c>
      <c r="E97" s="2">
        <v>42217</v>
      </c>
      <c r="F97" s="1">
        <v>124.2</v>
      </c>
      <c r="G97" s="1">
        <v>131.4</v>
      </c>
      <c r="H97" s="1">
        <v>120.1</v>
      </c>
      <c r="I97" s="1">
        <v>128.5</v>
      </c>
      <c r="J97" s="1">
        <v>111.4</v>
      </c>
      <c r="K97" s="1">
        <v>132.30000000000001</v>
      </c>
      <c r="L97" s="1">
        <v>157.6</v>
      </c>
      <c r="M97" s="1">
        <v>144</v>
      </c>
      <c r="N97" s="1">
        <v>90.5</v>
      </c>
      <c r="O97" s="1">
        <v>126.8</v>
      </c>
      <c r="P97" s="1">
        <v>120.4</v>
      </c>
      <c r="Q97" s="1">
        <v>132.1</v>
      </c>
      <c r="R97" s="1">
        <v>130.30000000000001</v>
      </c>
      <c r="S97" s="1">
        <v>131.19999999999999</v>
      </c>
      <c r="T97" s="1">
        <v>127.2</v>
      </c>
      <c r="U97" s="1">
        <v>122.9</v>
      </c>
      <c r="V97" s="1">
        <v>126.6</v>
      </c>
      <c r="W97" s="1">
        <v>120.9</v>
      </c>
      <c r="X97" s="1">
        <v>120.6</v>
      </c>
      <c r="Y97" s="1">
        <v>122</v>
      </c>
      <c r="Z97" s="1">
        <v>119.4</v>
      </c>
      <c r="AA97" s="1">
        <v>111.7</v>
      </c>
      <c r="AB97" s="1">
        <v>117.8</v>
      </c>
      <c r="AC97" s="1">
        <v>125.1</v>
      </c>
      <c r="AD97" s="1">
        <v>112.3</v>
      </c>
      <c r="AE97" s="1">
        <v>117.2</v>
      </c>
      <c r="AF97" s="1">
        <v>124.8</v>
      </c>
      <c r="AG97" s="1">
        <v>1538.1999999999998</v>
      </c>
      <c r="AH97" s="1">
        <v>120.9</v>
      </c>
      <c r="AI97" s="1">
        <v>951.5</v>
      </c>
      <c r="AJ97" s="1">
        <v>111.4</v>
      </c>
      <c r="AK97" s="1">
        <v>131.19999999999999</v>
      </c>
      <c r="AL97" s="1">
        <v>376.70000000000005</v>
      </c>
      <c r="AM97" s="1">
        <f>VLOOKUP(E97,CRUIDdata!C:D,2,FALSE)</f>
        <v>45</v>
      </c>
      <c r="AN97" s="1" t="s">
        <v>72</v>
      </c>
      <c r="AO97" s="1" t="b">
        <f t="shared" si="6"/>
        <v>0</v>
      </c>
      <c r="AP97" s="1">
        <f t="shared" si="7"/>
        <v>91</v>
      </c>
      <c r="AQ97" s="2">
        <f t="shared" si="8"/>
        <v>42217</v>
      </c>
      <c r="AR97" s="1" t="str">
        <f t="shared" si="9"/>
        <v>Pre-COVID</v>
      </c>
      <c r="AS97" s="1">
        <f t="shared" si="10"/>
        <v>8</v>
      </c>
    </row>
    <row r="98" spans="1:45" x14ac:dyDescent="0.25">
      <c r="A98" s="1" t="s">
        <v>36</v>
      </c>
      <c r="B98" s="9">
        <v>2015</v>
      </c>
      <c r="C98" s="1" t="s">
        <v>50</v>
      </c>
      <c r="D98" s="1">
        <v>9</v>
      </c>
      <c r="E98" s="2">
        <v>42248</v>
      </c>
      <c r="F98" s="1">
        <v>125.1</v>
      </c>
      <c r="G98" s="1">
        <v>131.1</v>
      </c>
      <c r="H98" s="1">
        <v>120.7</v>
      </c>
      <c r="I98" s="1">
        <v>129.19999999999999</v>
      </c>
      <c r="J98" s="1">
        <v>114.7</v>
      </c>
      <c r="K98" s="1">
        <v>132.30000000000001</v>
      </c>
      <c r="L98" s="1">
        <v>158.9</v>
      </c>
      <c r="M98" s="1">
        <v>142.1</v>
      </c>
      <c r="N98" s="1">
        <v>92.5</v>
      </c>
      <c r="O98" s="1">
        <v>125.4</v>
      </c>
      <c r="P98" s="1">
        <v>121.9</v>
      </c>
      <c r="Q98" s="1">
        <v>132.69999999999999</v>
      </c>
      <c r="R98" s="1">
        <v>131</v>
      </c>
      <c r="S98" s="1">
        <v>131</v>
      </c>
      <c r="T98" s="1">
        <v>130.4</v>
      </c>
      <c r="U98" s="1">
        <v>126.8</v>
      </c>
      <c r="V98" s="1">
        <v>129.9</v>
      </c>
      <c r="W98" s="1">
        <v>0</v>
      </c>
      <c r="X98" s="1">
        <v>123.7</v>
      </c>
      <c r="Y98" s="1">
        <v>124.5</v>
      </c>
      <c r="Z98" s="1">
        <v>121.4</v>
      </c>
      <c r="AA98" s="1">
        <v>113.8</v>
      </c>
      <c r="AB98" s="1">
        <v>119.6</v>
      </c>
      <c r="AC98" s="1">
        <v>124.5</v>
      </c>
      <c r="AD98" s="1">
        <v>113.7</v>
      </c>
      <c r="AE98" s="1">
        <v>118.8</v>
      </c>
      <c r="AF98" s="1">
        <v>127</v>
      </c>
      <c r="AG98" s="1">
        <v>1542.9000000000003</v>
      </c>
      <c r="AH98" s="1">
        <v>0</v>
      </c>
      <c r="AI98" s="1">
        <v>965.6</v>
      </c>
      <c r="AJ98" s="1">
        <v>114.7</v>
      </c>
      <c r="AK98" s="1">
        <v>131</v>
      </c>
      <c r="AL98" s="1">
        <v>387.1</v>
      </c>
      <c r="AM98" s="1">
        <f>VLOOKUP(E98,CRUIDdata!C:D,2,FALSE)</f>
        <v>46</v>
      </c>
      <c r="AN98" s="1" t="s">
        <v>72</v>
      </c>
      <c r="AO98" s="1" t="b">
        <f t="shared" si="6"/>
        <v>0</v>
      </c>
      <c r="AP98" s="1">
        <f t="shared" si="7"/>
        <v>91</v>
      </c>
      <c r="AQ98" s="2">
        <f t="shared" si="8"/>
        <v>42248</v>
      </c>
      <c r="AR98" s="1" t="str">
        <f t="shared" si="9"/>
        <v>Pre-COVID</v>
      </c>
      <c r="AS98" s="1">
        <f t="shared" si="10"/>
        <v>9</v>
      </c>
    </row>
    <row r="99" spans="1:45" x14ac:dyDescent="0.25">
      <c r="A99" s="1" t="s">
        <v>37</v>
      </c>
      <c r="B99" s="9">
        <v>2015</v>
      </c>
      <c r="C99" s="1" t="s">
        <v>50</v>
      </c>
      <c r="D99" s="1">
        <v>9</v>
      </c>
      <c r="E99" s="2">
        <v>42248</v>
      </c>
      <c r="F99" s="1">
        <v>123.4</v>
      </c>
      <c r="G99" s="1">
        <v>129</v>
      </c>
      <c r="H99" s="1">
        <v>115.6</v>
      </c>
      <c r="I99" s="1">
        <v>128.30000000000001</v>
      </c>
      <c r="J99" s="1">
        <v>107</v>
      </c>
      <c r="K99" s="1">
        <v>124</v>
      </c>
      <c r="L99" s="1">
        <v>168.5</v>
      </c>
      <c r="M99" s="1">
        <v>165.4</v>
      </c>
      <c r="N99" s="1">
        <v>86.3</v>
      </c>
      <c r="O99" s="1">
        <v>134.4</v>
      </c>
      <c r="P99" s="1">
        <v>119.1</v>
      </c>
      <c r="Q99" s="1">
        <v>132.30000000000001</v>
      </c>
      <c r="R99" s="1">
        <v>131.5</v>
      </c>
      <c r="S99" s="1">
        <v>134.69999999999999</v>
      </c>
      <c r="T99" s="1">
        <v>124</v>
      </c>
      <c r="U99" s="1">
        <v>118.6</v>
      </c>
      <c r="V99" s="1">
        <v>123.2</v>
      </c>
      <c r="W99" s="1">
        <v>121.6</v>
      </c>
      <c r="X99" s="1">
        <v>115.1</v>
      </c>
      <c r="Y99" s="1">
        <v>120.4</v>
      </c>
      <c r="Z99" s="1">
        <v>117.1</v>
      </c>
      <c r="AA99" s="1">
        <v>109.1</v>
      </c>
      <c r="AB99" s="1">
        <v>117.3</v>
      </c>
      <c r="AC99" s="1">
        <v>126.5</v>
      </c>
      <c r="AD99" s="1">
        <v>112.9</v>
      </c>
      <c r="AE99" s="1">
        <v>116.2</v>
      </c>
      <c r="AF99" s="1">
        <v>123.5</v>
      </c>
      <c r="AG99" s="1">
        <v>1557.8</v>
      </c>
      <c r="AH99" s="1">
        <v>121.6</v>
      </c>
      <c r="AI99" s="1">
        <v>941.00000000000011</v>
      </c>
      <c r="AJ99" s="1">
        <v>107</v>
      </c>
      <c r="AK99" s="1">
        <v>134.69999999999999</v>
      </c>
      <c r="AL99" s="1">
        <v>365.8</v>
      </c>
      <c r="AM99" s="1">
        <f>VLOOKUP(E99,CRUIDdata!C:D,2,FALSE)</f>
        <v>46</v>
      </c>
      <c r="AN99" s="1" t="s">
        <v>72</v>
      </c>
      <c r="AO99" s="1" t="b">
        <f t="shared" si="6"/>
        <v>0</v>
      </c>
      <c r="AP99" s="1">
        <f t="shared" si="7"/>
        <v>91</v>
      </c>
      <c r="AQ99" s="2">
        <f t="shared" si="8"/>
        <v>42248</v>
      </c>
      <c r="AR99" s="1" t="str">
        <f t="shared" si="9"/>
        <v>Pre-COVID</v>
      </c>
      <c r="AS99" s="1">
        <f t="shared" si="10"/>
        <v>9</v>
      </c>
    </row>
    <row r="100" spans="1:45" x14ac:dyDescent="0.25">
      <c r="A100" s="1" t="s">
        <v>38</v>
      </c>
      <c r="B100" s="9">
        <v>2015</v>
      </c>
      <c r="C100" s="1" t="s">
        <v>50</v>
      </c>
      <c r="D100" s="1">
        <v>9</v>
      </c>
      <c r="E100" s="2">
        <v>42248</v>
      </c>
      <c r="F100" s="1">
        <v>124.6</v>
      </c>
      <c r="G100" s="1">
        <v>130.4</v>
      </c>
      <c r="H100" s="1">
        <v>118.7</v>
      </c>
      <c r="I100" s="1">
        <v>128.9</v>
      </c>
      <c r="J100" s="1">
        <v>111.9</v>
      </c>
      <c r="K100" s="1">
        <v>128.4</v>
      </c>
      <c r="L100" s="1">
        <v>162.19999999999999</v>
      </c>
      <c r="M100" s="1">
        <v>150</v>
      </c>
      <c r="N100" s="1">
        <v>90.4</v>
      </c>
      <c r="O100" s="1">
        <v>128.4</v>
      </c>
      <c r="P100" s="1">
        <v>120.7</v>
      </c>
      <c r="Q100" s="1">
        <v>132.5</v>
      </c>
      <c r="R100" s="1">
        <v>131.19999999999999</v>
      </c>
      <c r="S100" s="1">
        <v>132</v>
      </c>
      <c r="T100" s="1">
        <v>127.9</v>
      </c>
      <c r="U100" s="1">
        <v>123.4</v>
      </c>
      <c r="V100" s="1">
        <v>127.2</v>
      </c>
      <c r="W100" s="1">
        <v>121.6</v>
      </c>
      <c r="X100" s="1">
        <v>120.4</v>
      </c>
      <c r="Y100" s="1">
        <v>122.6</v>
      </c>
      <c r="Z100" s="1">
        <v>119.8</v>
      </c>
      <c r="AA100" s="1">
        <v>111.3</v>
      </c>
      <c r="AB100" s="1">
        <v>118.3</v>
      </c>
      <c r="AC100" s="1">
        <v>125.7</v>
      </c>
      <c r="AD100" s="1">
        <v>113.4</v>
      </c>
      <c r="AE100" s="1">
        <v>117.5</v>
      </c>
      <c r="AF100" s="1">
        <v>125.4</v>
      </c>
      <c r="AG100" s="1">
        <v>1546.4000000000003</v>
      </c>
      <c r="AH100" s="1">
        <v>121.6</v>
      </c>
      <c r="AI100" s="1">
        <v>954.6</v>
      </c>
      <c r="AJ100" s="1">
        <v>111.9</v>
      </c>
      <c r="AK100" s="1">
        <v>132</v>
      </c>
      <c r="AL100" s="1">
        <v>378.5</v>
      </c>
      <c r="AM100" s="1">
        <f>VLOOKUP(E100,CRUIDdata!C:D,2,FALSE)</f>
        <v>46</v>
      </c>
      <c r="AN100" s="1" t="s">
        <v>72</v>
      </c>
      <c r="AO100" s="1" t="b">
        <f t="shared" si="6"/>
        <v>0</v>
      </c>
      <c r="AP100" s="1">
        <f t="shared" si="7"/>
        <v>91</v>
      </c>
      <c r="AQ100" s="2">
        <f t="shared" si="8"/>
        <v>42248</v>
      </c>
      <c r="AR100" s="1" t="str">
        <f t="shared" si="9"/>
        <v>Pre-COVID</v>
      </c>
      <c r="AS100" s="1">
        <f t="shared" si="10"/>
        <v>9</v>
      </c>
    </row>
    <row r="101" spans="1:45" x14ac:dyDescent="0.25">
      <c r="A101" s="1" t="s">
        <v>36</v>
      </c>
      <c r="B101" s="9">
        <v>2015</v>
      </c>
      <c r="C101" s="1" t="s">
        <v>51</v>
      </c>
      <c r="D101" s="1">
        <v>10</v>
      </c>
      <c r="E101" s="2">
        <v>42278</v>
      </c>
      <c r="F101" s="1">
        <v>125.6</v>
      </c>
      <c r="G101" s="1">
        <v>130.4</v>
      </c>
      <c r="H101" s="1">
        <v>120.8</v>
      </c>
      <c r="I101" s="1">
        <v>129.4</v>
      </c>
      <c r="J101" s="1">
        <v>115.8</v>
      </c>
      <c r="K101" s="1">
        <v>133.19999999999999</v>
      </c>
      <c r="L101" s="1">
        <v>157.69999999999999</v>
      </c>
      <c r="M101" s="1">
        <v>154.19999999999999</v>
      </c>
      <c r="N101" s="1">
        <v>93.7</v>
      </c>
      <c r="O101" s="1">
        <v>126.6</v>
      </c>
      <c r="P101" s="1">
        <v>122.3</v>
      </c>
      <c r="Q101" s="1">
        <v>133.1</v>
      </c>
      <c r="R101" s="1">
        <v>131.80000000000001</v>
      </c>
      <c r="S101" s="1">
        <v>131.5</v>
      </c>
      <c r="T101" s="1">
        <v>131.1</v>
      </c>
      <c r="U101" s="1">
        <v>127.3</v>
      </c>
      <c r="V101" s="1">
        <v>130.6</v>
      </c>
      <c r="W101" s="1">
        <v>0</v>
      </c>
      <c r="X101" s="1">
        <v>124.4</v>
      </c>
      <c r="Y101" s="1">
        <v>125.1</v>
      </c>
      <c r="Z101" s="1">
        <v>122</v>
      </c>
      <c r="AA101" s="1">
        <v>113.8</v>
      </c>
      <c r="AB101" s="1">
        <v>120.1</v>
      </c>
      <c r="AC101" s="1">
        <v>125.1</v>
      </c>
      <c r="AD101" s="1">
        <v>114.2</v>
      </c>
      <c r="AE101" s="1">
        <v>119.2</v>
      </c>
      <c r="AF101" s="1">
        <v>127.7</v>
      </c>
      <c r="AG101" s="1">
        <v>1558.8</v>
      </c>
      <c r="AH101" s="1">
        <v>0</v>
      </c>
      <c r="AI101" s="1">
        <v>969.60000000000014</v>
      </c>
      <c r="AJ101" s="1">
        <v>115.8</v>
      </c>
      <c r="AK101" s="1">
        <v>131.5</v>
      </c>
      <c r="AL101" s="1">
        <v>389</v>
      </c>
      <c r="AM101" s="1">
        <f>VLOOKUP(E101,CRUIDdata!C:D,2,FALSE)</f>
        <v>47</v>
      </c>
      <c r="AN101" s="1" t="s">
        <v>72</v>
      </c>
      <c r="AO101" s="1" t="b">
        <f t="shared" si="6"/>
        <v>0</v>
      </c>
      <c r="AP101" s="1">
        <f t="shared" si="7"/>
        <v>91</v>
      </c>
      <c r="AQ101" s="2">
        <f t="shared" si="8"/>
        <v>42278</v>
      </c>
      <c r="AR101" s="1" t="str">
        <f t="shared" si="9"/>
        <v>Pre-COVID</v>
      </c>
      <c r="AS101" s="1">
        <f t="shared" si="10"/>
        <v>10</v>
      </c>
    </row>
    <row r="102" spans="1:45" x14ac:dyDescent="0.25">
      <c r="A102" s="1" t="s">
        <v>37</v>
      </c>
      <c r="B102" s="9">
        <v>2015</v>
      </c>
      <c r="C102" s="1" t="s">
        <v>51</v>
      </c>
      <c r="D102" s="1">
        <v>10</v>
      </c>
      <c r="E102" s="2">
        <v>42278</v>
      </c>
      <c r="F102" s="1">
        <v>123.6</v>
      </c>
      <c r="G102" s="1">
        <v>128.6</v>
      </c>
      <c r="H102" s="1">
        <v>115.9</v>
      </c>
      <c r="I102" s="1">
        <v>128.5</v>
      </c>
      <c r="J102" s="1">
        <v>109</v>
      </c>
      <c r="K102" s="1">
        <v>124.1</v>
      </c>
      <c r="L102" s="1">
        <v>165.8</v>
      </c>
      <c r="M102" s="1">
        <v>187.2</v>
      </c>
      <c r="N102" s="1">
        <v>89.4</v>
      </c>
      <c r="O102" s="1">
        <v>135.80000000000001</v>
      </c>
      <c r="P102" s="1">
        <v>119.4</v>
      </c>
      <c r="Q102" s="1">
        <v>132.9</v>
      </c>
      <c r="R102" s="1">
        <v>132.6</v>
      </c>
      <c r="S102" s="1">
        <v>135.30000000000001</v>
      </c>
      <c r="T102" s="1">
        <v>124.4</v>
      </c>
      <c r="U102" s="1">
        <v>118.8</v>
      </c>
      <c r="V102" s="1">
        <v>123.6</v>
      </c>
      <c r="W102" s="1">
        <v>122.4</v>
      </c>
      <c r="X102" s="1">
        <v>114.9</v>
      </c>
      <c r="Y102" s="1">
        <v>120.7</v>
      </c>
      <c r="Z102" s="1">
        <v>117.7</v>
      </c>
      <c r="AA102" s="1">
        <v>109.3</v>
      </c>
      <c r="AB102" s="1">
        <v>117.7</v>
      </c>
      <c r="AC102" s="1">
        <v>126.5</v>
      </c>
      <c r="AD102" s="1">
        <v>113.5</v>
      </c>
      <c r="AE102" s="1">
        <v>116.5</v>
      </c>
      <c r="AF102" s="1">
        <v>124.2</v>
      </c>
      <c r="AG102" s="1">
        <v>1583.8000000000002</v>
      </c>
      <c r="AH102" s="1">
        <v>122.4</v>
      </c>
      <c r="AI102" s="1">
        <v>943.30000000000007</v>
      </c>
      <c r="AJ102" s="1">
        <v>109</v>
      </c>
      <c r="AK102" s="1">
        <v>135.30000000000001</v>
      </c>
      <c r="AL102" s="1">
        <v>366.79999999999995</v>
      </c>
      <c r="AM102" s="1">
        <f>VLOOKUP(E102,CRUIDdata!C:D,2,FALSE)</f>
        <v>47</v>
      </c>
      <c r="AN102" s="1" t="s">
        <v>72</v>
      </c>
      <c r="AO102" s="1" t="b">
        <f t="shared" si="6"/>
        <v>0</v>
      </c>
      <c r="AP102" s="1">
        <f t="shared" si="7"/>
        <v>91</v>
      </c>
      <c r="AQ102" s="2">
        <f t="shared" si="8"/>
        <v>42278</v>
      </c>
      <c r="AR102" s="1" t="str">
        <f t="shared" si="9"/>
        <v>Pre-COVID</v>
      </c>
      <c r="AS102" s="1">
        <f t="shared" si="10"/>
        <v>10</v>
      </c>
    </row>
    <row r="103" spans="1:45" x14ac:dyDescent="0.25">
      <c r="A103" s="1" t="s">
        <v>38</v>
      </c>
      <c r="B103" s="9">
        <v>2015</v>
      </c>
      <c r="C103" s="1" t="s">
        <v>51</v>
      </c>
      <c r="D103" s="1">
        <v>10</v>
      </c>
      <c r="E103" s="2">
        <v>42278</v>
      </c>
      <c r="F103" s="1">
        <v>125</v>
      </c>
      <c r="G103" s="1">
        <v>129.80000000000001</v>
      </c>
      <c r="H103" s="1">
        <v>118.9</v>
      </c>
      <c r="I103" s="1">
        <v>129.1</v>
      </c>
      <c r="J103" s="1">
        <v>113.3</v>
      </c>
      <c r="K103" s="1">
        <v>129</v>
      </c>
      <c r="L103" s="1">
        <v>160.4</v>
      </c>
      <c r="M103" s="1">
        <v>165.3</v>
      </c>
      <c r="N103" s="1">
        <v>92.3</v>
      </c>
      <c r="O103" s="1">
        <v>129.69999999999999</v>
      </c>
      <c r="P103" s="1">
        <v>121.1</v>
      </c>
      <c r="Q103" s="1">
        <v>133</v>
      </c>
      <c r="R103" s="1">
        <v>132.1</v>
      </c>
      <c r="S103" s="1">
        <v>132.5</v>
      </c>
      <c r="T103" s="1">
        <v>128.5</v>
      </c>
      <c r="U103" s="1">
        <v>123.8</v>
      </c>
      <c r="V103" s="1">
        <v>127.8</v>
      </c>
      <c r="W103" s="1">
        <v>122.4</v>
      </c>
      <c r="X103" s="1">
        <v>120.8</v>
      </c>
      <c r="Y103" s="1">
        <v>123</v>
      </c>
      <c r="Z103" s="1">
        <v>120.4</v>
      </c>
      <c r="AA103" s="1">
        <v>111.4</v>
      </c>
      <c r="AB103" s="1">
        <v>118.7</v>
      </c>
      <c r="AC103" s="1">
        <v>125.9</v>
      </c>
      <c r="AD103" s="1">
        <v>113.9</v>
      </c>
      <c r="AE103" s="1">
        <v>117.9</v>
      </c>
      <c r="AF103" s="1">
        <v>126.1</v>
      </c>
      <c r="AG103" s="1">
        <v>1565.6999999999998</v>
      </c>
      <c r="AH103" s="1">
        <v>122.4</v>
      </c>
      <c r="AI103" s="1">
        <v>957.7</v>
      </c>
      <c r="AJ103" s="1">
        <v>113.3</v>
      </c>
      <c r="AK103" s="1">
        <v>132.5</v>
      </c>
      <c r="AL103" s="1">
        <v>380.1</v>
      </c>
      <c r="AM103" s="1">
        <f>VLOOKUP(E103,CRUIDdata!C:D,2,FALSE)</f>
        <v>47</v>
      </c>
      <c r="AN103" s="1" t="s">
        <v>72</v>
      </c>
      <c r="AO103" s="1" t="b">
        <f t="shared" si="6"/>
        <v>0</v>
      </c>
      <c r="AP103" s="1">
        <f t="shared" si="7"/>
        <v>91</v>
      </c>
      <c r="AQ103" s="2">
        <f t="shared" si="8"/>
        <v>42278</v>
      </c>
      <c r="AR103" s="1" t="str">
        <f t="shared" si="9"/>
        <v>Pre-COVID</v>
      </c>
      <c r="AS103" s="1">
        <f t="shared" si="10"/>
        <v>10</v>
      </c>
    </row>
    <row r="104" spans="1:45" x14ac:dyDescent="0.25">
      <c r="A104" s="1" t="s">
        <v>36</v>
      </c>
      <c r="B104" s="9">
        <v>2015</v>
      </c>
      <c r="C104" s="1" t="s">
        <v>52</v>
      </c>
      <c r="D104" s="1">
        <v>11</v>
      </c>
      <c r="E104" s="2">
        <v>42309</v>
      </c>
      <c r="F104" s="1">
        <v>126.1</v>
      </c>
      <c r="G104" s="1">
        <v>130.6</v>
      </c>
      <c r="H104" s="1">
        <v>121.7</v>
      </c>
      <c r="I104" s="1">
        <v>129.5</v>
      </c>
      <c r="J104" s="1">
        <v>117.8</v>
      </c>
      <c r="K104" s="1">
        <v>132.1</v>
      </c>
      <c r="L104" s="1">
        <v>155.19999999999999</v>
      </c>
      <c r="M104" s="1">
        <v>160.80000000000001</v>
      </c>
      <c r="N104" s="1">
        <v>94.5</v>
      </c>
      <c r="O104" s="1">
        <v>128.30000000000001</v>
      </c>
      <c r="P104" s="1">
        <v>123.1</v>
      </c>
      <c r="Q104" s="1">
        <v>134.19999999999999</v>
      </c>
      <c r="R104" s="1">
        <v>132.4</v>
      </c>
      <c r="S104" s="1">
        <v>132.19999999999999</v>
      </c>
      <c r="T104" s="1">
        <v>132.1</v>
      </c>
      <c r="U104" s="1">
        <v>128.19999999999999</v>
      </c>
      <c r="V104" s="1">
        <v>131.5</v>
      </c>
      <c r="W104" s="1">
        <v>0</v>
      </c>
      <c r="X104" s="1">
        <v>125.6</v>
      </c>
      <c r="Y104" s="1">
        <v>125.6</v>
      </c>
      <c r="Z104" s="1">
        <v>122.6</v>
      </c>
      <c r="AA104" s="1">
        <v>114</v>
      </c>
      <c r="AB104" s="1">
        <v>120.9</v>
      </c>
      <c r="AC104" s="1">
        <v>125.8</v>
      </c>
      <c r="AD104" s="1">
        <v>114.2</v>
      </c>
      <c r="AE104" s="1">
        <v>119.6</v>
      </c>
      <c r="AF104" s="1">
        <v>128.30000000000001</v>
      </c>
      <c r="AG104" s="1">
        <v>1568.5</v>
      </c>
      <c r="AH104" s="1">
        <v>0</v>
      </c>
      <c r="AI104" s="1">
        <v>974</v>
      </c>
      <c r="AJ104" s="1">
        <v>117.8</v>
      </c>
      <c r="AK104" s="1">
        <v>132.19999999999999</v>
      </c>
      <c r="AL104" s="1">
        <v>391.79999999999995</v>
      </c>
      <c r="AM104" s="1">
        <f>VLOOKUP(E104,CRUIDdata!C:D,2,FALSE)</f>
        <v>43</v>
      </c>
      <c r="AN104" s="1" t="s">
        <v>72</v>
      </c>
      <c r="AO104" s="1" t="b">
        <f t="shared" si="6"/>
        <v>0</v>
      </c>
      <c r="AP104" s="1">
        <f t="shared" si="7"/>
        <v>91</v>
      </c>
      <c r="AQ104" s="2">
        <f t="shared" si="8"/>
        <v>42309</v>
      </c>
      <c r="AR104" s="1" t="str">
        <f t="shared" si="9"/>
        <v>Pre-COVID</v>
      </c>
      <c r="AS104" s="1">
        <f t="shared" si="10"/>
        <v>11</v>
      </c>
    </row>
    <row r="105" spans="1:45" x14ac:dyDescent="0.25">
      <c r="A105" s="1" t="s">
        <v>37</v>
      </c>
      <c r="B105" s="9">
        <v>2015</v>
      </c>
      <c r="C105" s="1" t="s">
        <v>52</v>
      </c>
      <c r="D105" s="1">
        <v>11</v>
      </c>
      <c r="E105" s="2">
        <v>42309</v>
      </c>
      <c r="F105" s="1">
        <v>124</v>
      </c>
      <c r="G105" s="1">
        <v>129.80000000000001</v>
      </c>
      <c r="H105" s="1">
        <v>121.5</v>
      </c>
      <c r="I105" s="1">
        <v>128.6</v>
      </c>
      <c r="J105" s="1">
        <v>110</v>
      </c>
      <c r="K105" s="1">
        <v>123.7</v>
      </c>
      <c r="L105" s="1">
        <v>164.6</v>
      </c>
      <c r="M105" s="1">
        <v>191.6</v>
      </c>
      <c r="N105" s="1">
        <v>90.8</v>
      </c>
      <c r="O105" s="1">
        <v>137.1</v>
      </c>
      <c r="P105" s="1">
        <v>119.8</v>
      </c>
      <c r="Q105" s="1">
        <v>133.69999999999999</v>
      </c>
      <c r="R105" s="1">
        <v>133.30000000000001</v>
      </c>
      <c r="S105" s="1">
        <v>137.6</v>
      </c>
      <c r="T105" s="1">
        <v>125</v>
      </c>
      <c r="U105" s="1">
        <v>119.3</v>
      </c>
      <c r="V105" s="1">
        <v>124.2</v>
      </c>
      <c r="W105" s="1">
        <v>122.9</v>
      </c>
      <c r="X105" s="1">
        <v>115.1</v>
      </c>
      <c r="Y105" s="1">
        <v>121</v>
      </c>
      <c r="Z105" s="1">
        <v>118.1</v>
      </c>
      <c r="AA105" s="1">
        <v>109.3</v>
      </c>
      <c r="AB105" s="1">
        <v>117.9</v>
      </c>
      <c r="AC105" s="1">
        <v>126.6</v>
      </c>
      <c r="AD105" s="1">
        <v>113.3</v>
      </c>
      <c r="AE105" s="1">
        <v>116.6</v>
      </c>
      <c r="AF105" s="1">
        <v>124.6</v>
      </c>
      <c r="AG105" s="1">
        <v>1598.5</v>
      </c>
      <c r="AH105" s="1">
        <v>122.9</v>
      </c>
      <c r="AI105" s="1">
        <v>944.4</v>
      </c>
      <c r="AJ105" s="1">
        <v>110</v>
      </c>
      <c r="AK105" s="1">
        <v>137.6</v>
      </c>
      <c r="AL105" s="1">
        <v>368.5</v>
      </c>
      <c r="AM105" s="1">
        <f>VLOOKUP(E105,CRUIDdata!C:D,2,FALSE)</f>
        <v>43</v>
      </c>
      <c r="AN105" s="1" t="s">
        <v>72</v>
      </c>
      <c r="AO105" s="1" t="b">
        <f t="shared" si="6"/>
        <v>0</v>
      </c>
      <c r="AP105" s="1">
        <f t="shared" si="7"/>
        <v>91</v>
      </c>
      <c r="AQ105" s="2">
        <f t="shared" si="8"/>
        <v>42309</v>
      </c>
      <c r="AR105" s="1" t="str">
        <f t="shared" si="9"/>
        <v>Pre-COVID</v>
      </c>
      <c r="AS105" s="1">
        <f t="shared" si="10"/>
        <v>11</v>
      </c>
    </row>
    <row r="106" spans="1:45" x14ac:dyDescent="0.25">
      <c r="A106" s="1" t="s">
        <v>38</v>
      </c>
      <c r="B106" s="9">
        <v>2015</v>
      </c>
      <c r="C106" s="1" t="s">
        <v>52</v>
      </c>
      <c r="D106" s="1">
        <v>11</v>
      </c>
      <c r="E106" s="2">
        <v>42309</v>
      </c>
      <c r="F106" s="1">
        <v>125.4</v>
      </c>
      <c r="G106" s="1">
        <v>130.30000000000001</v>
      </c>
      <c r="H106" s="1">
        <v>121.6</v>
      </c>
      <c r="I106" s="1">
        <v>129.19999999999999</v>
      </c>
      <c r="J106" s="1">
        <v>114.9</v>
      </c>
      <c r="K106" s="1">
        <v>128.19999999999999</v>
      </c>
      <c r="L106" s="1">
        <v>158.4</v>
      </c>
      <c r="M106" s="1">
        <v>171.2</v>
      </c>
      <c r="N106" s="1">
        <v>93.3</v>
      </c>
      <c r="O106" s="1">
        <v>131.19999999999999</v>
      </c>
      <c r="P106" s="1">
        <v>121.7</v>
      </c>
      <c r="Q106" s="1">
        <v>134</v>
      </c>
      <c r="R106" s="1">
        <v>132.69999999999999</v>
      </c>
      <c r="S106" s="1">
        <v>133.6</v>
      </c>
      <c r="T106" s="1">
        <v>129.30000000000001</v>
      </c>
      <c r="U106" s="1">
        <v>124.5</v>
      </c>
      <c r="V106" s="1">
        <v>128.6</v>
      </c>
      <c r="W106" s="1">
        <v>122.9</v>
      </c>
      <c r="X106" s="1">
        <v>121.6</v>
      </c>
      <c r="Y106" s="1">
        <v>123.4</v>
      </c>
      <c r="Z106" s="1">
        <v>120.9</v>
      </c>
      <c r="AA106" s="1">
        <v>111.5</v>
      </c>
      <c r="AB106" s="1">
        <v>119.2</v>
      </c>
      <c r="AC106" s="1">
        <v>126.3</v>
      </c>
      <c r="AD106" s="1">
        <v>113.8</v>
      </c>
      <c r="AE106" s="1">
        <v>118.1</v>
      </c>
      <c r="AF106" s="1">
        <v>126.6</v>
      </c>
      <c r="AG106" s="1">
        <v>1577.2</v>
      </c>
      <c r="AH106" s="1">
        <v>122.9</v>
      </c>
      <c r="AI106" s="1">
        <v>960.5</v>
      </c>
      <c r="AJ106" s="1">
        <v>114.9</v>
      </c>
      <c r="AK106" s="1">
        <v>133.6</v>
      </c>
      <c r="AL106" s="1">
        <v>382.4</v>
      </c>
      <c r="AM106" s="1">
        <f>VLOOKUP(E106,CRUIDdata!C:D,2,FALSE)</f>
        <v>43</v>
      </c>
      <c r="AN106" s="1" t="s">
        <v>72</v>
      </c>
      <c r="AO106" s="1" t="b">
        <f t="shared" si="6"/>
        <v>0</v>
      </c>
      <c r="AP106" s="1">
        <f t="shared" si="7"/>
        <v>91</v>
      </c>
      <c r="AQ106" s="2">
        <f t="shared" si="8"/>
        <v>42309</v>
      </c>
      <c r="AR106" s="1" t="str">
        <f t="shared" si="9"/>
        <v>Pre-COVID</v>
      </c>
      <c r="AS106" s="1">
        <f t="shared" si="10"/>
        <v>11</v>
      </c>
    </row>
    <row r="107" spans="1:45" x14ac:dyDescent="0.25">
      <c r="A107" s="1" t="s">
        <v>36</v>
      </c>
      <c r="B107" s="9">
        <v>2015</v>
      </c>
      <c r="C107" s="1" t="s">
        <v>53</v>
      </c>
      <c r="D107" s="1">
        <v>12</v>
      </c>
      <c r="E107" s="2">
        <v>42339</v>
      </c>
      <c r="F107" s="1">
        <v>126.3</v>
      </c>
      <c r="G107" s="1">
        <v>131.30000000000001</v>
      </c>
      <c r="H107" s="1">
        <v>123.3</v>
      </c>
      <c r="I107" s="1">
        <v>129.80000000000001</v>
      </c>
      <c r="J107" s="1">
        <v>118.3</v>
      </c>
      <c r="K107" s="1">
        <v>131.6</v>
      </c>
      <c r="L107" s="1">
        <v>145.5</v>
      </c>
      <c r="M107" s="1">
        <v>162.1</v>
      </c>
      <c r="N107" s="1">
        <v>95.4</v>
      </c>
      <c r="O107" s="1">
        <v>128.9</v>
      </c>
      <c r="P107" s="1">
        <v>123.3</v>
      </c>
      <c r="Q107" s="1">
        <v>135.1</v>
      </c>
      <c r="R107" s="1">
        <v>131.4</v>
      </c>
      <c r="S107" s="1">
        <v>133.1</v>
      </c>
      <c r="T107" s="1">
        <v>132.5</v>
      </c>
      <c r="U107" s="1">
        <v>128.5</v>
      </c>
      <c r="V107" s="1">
        <v>131.9</v>
      </c>
      <c r="W107" s="1">
        <v>0</v>
      </c>
      <c r="X107" s="1">
        <v>125.7</v>
      </c>
      <c r="Y107" s="1">
        <v>126</v>
      </c>
      <c r="Z107" s="1">
        <v>123.1</v>
      </c>
      <c r="AA107" s="1">
        <v>114</v>
      </c>
      <c r="AB107" s="1">
        <v>121.6</v>
      </c>
      <c r="AC107" s="1">
        <v>125.6</v>
      </c>
      <c r="AD107" s="1">
        <v>114.1</v>
      </c>
      <c r="AE107" s="1">
        <v>119.8</v>
      </c>
      <c r="AF107" s="1">
        <v>127.9</v>
      </c>
      <c r="AG107" s="1">
        <v>1564.0000000000002</v>
      </c>
      <c r="AH107" s="1">
        <v>0</v>
      </c>
      <c r="AI107" s="1">
        <v>974.69999999999993</v>
      </c>
      <c r="AJ107" s="1">
        <v>118.3</v>
      </c>
      <c r="AK107" s="1">
        <v>133.1</v>
      </c>
      <c r="AL107" s="1">
        <v>392.9</v>
      </c>
      <c r="AM107" s="1">
        <f>VLOOKUP(E107,CRUIDdata!C:D,2,FALSE)</f>
        <v>37</v>
      </c>
      <c r="AN107" s="1" t="s">
        <v>72</v>
      </c>
      <c r="AO107" s="1" t="b">
        <f t="shared" si="6"/>
        <v>0</v>
      </c>
      <c r="AP107" s="1">
        <f t="shared" si="7"/>
        <v>91</v>
      </c>
      <c r="AQ107" s="2">
        <f t="shared" si="8"/>
        <v>42339</v>
      </c>
      <c r="AR107" s="1" t="str">
        <f t="shared" si="9"/>
        <v>Pre-COVID</v>
      </c>
      <c r="AS107" s="1">
        <f t="shared" si="10"/>
        <v>12</v>
      </c>
    </row>
    <row r="108" spans="1:45" x14ac:dyDescent="0.25">
      <c r="A108" s="1" t="s">
        <v>37</v>
      </c>
      <c r="B108" s="9">
        <v>2015</v>
      </c>
      <c r="C108" s="1" t="s">
        <v>53</v>
      </c>
      <c r="D108" s="1">
        <v>12</v>
      </c>
      <c r="E108" s="2">
        <v>42339</v>
      </c>
      <c r="F108" s="1">
        <v>124.3</v>
      </c>
      <c r="G108" s="1">
        <v>131.69999999999999</v>
      </c>
      <c r="H108" s="1">
        <v>127.1</v>
      </c>
      <c r="I108" s="1">
        <v>128.6</v>
      </c>
      <c r="J108" s="1">
        <v>110</v>
      </c>
      <c r="K108" s="1">
        <v>120.8</v>
      </c>
      <c r="L108" s="1">
        <v>149</v>
      </c>
      <c r="M108" s="1">
        <v>190.1</v>
      </c>
      <c r="N108" s="1">
        <v>92.7</v>
      </c>
      <c r="O108" s="1">
        <v>138.6</v>
      </c>
      <c r="P108" s="1">
        <v>120.2</v>
      </c>
      <c r="Q108" s="1">
        <v>134.19999999999999</v>
      </c>
      <c r="R108" s="1">
        <v>131.5</v>
      </c>
      <c r="S108" s="1">
        <v>138.19999999999999</v>
      </c>
      <c r="T108" s="1">
        <v>125.4</v>
      </c>
      <c r="U108" s="1">
        <v>119.5</v>
      </c>
      <c r="V108" s="1">
        <v>124.5</v>
      </c>
      <c r="W108" s="1">
        <v>122.4</v>
      </c>
      <c r="X108" s="1">
        <v>116</v>
      </c>
      <c r="Y108" s="1">
        <v>121</v>
      </c>
      <c r="Z108" s="1">
        <v>118.6</v>
      </c>
      <c r="AA108" s="1">
        <v>109.3</v>
      </c>
      <c r="AB108" s="1">
        <v>118.1</v>
      </c>
      <c r="AC108" s="1">
        <v>126.6</v>
      </c>
      <c r="AD108" s="1">
        <v>113.2</v>
      </c>
      <c r="AE108" s="1">
        <v>116.7</v>
      </c>
      <c r="AF108" s="1">
        <v>124</v>
      </c>
      <c r="AG108" s="1">
        <v>1588.8</v>
      </c>
      <c r="AH108" s="1">
        <v>122.4</v>
      </c>
      <c r="AI108" s="1">
        <v>944.90000000000009</v>
      </c>
      <c r="AJ108" s="1">
        <v>110</v>
      </c>
      <c r="AK108" s="1">
        <v>138.19999999999999</v>
      </c>
      <c r="AL108" s="1">
        <v>369.4</v>
      </c>
      <c r="AM108" s="1">
        <f>VLOOKUP(E108,CRUIDdata!C:D,2,FALSE)</f>
        <v>37</v>
      </c>
      <c r="AN108" s="1" t="s">
        <v>72</v>
      </c>
      <c r="AO108" s="1" t="b">
        <f t="shared" si="6"/>
        <v>0</v>
      </c>
      <c r="AP108" s="1">
        <f t="shared" si="7"/>
        <v>91</v>
      </c>
      <c r="AQ108" s="2">
        <f t="shared" si="8"/>
        <v>42339</v>
      </c>
      <c r="AR108" s="1" t="str">
        <f t="shared" si="9"/>
        <v>Pre-COVID</v>
      </c>
      <c r="AS108" s="1">
        <f t="shared" si="10"/>
        <v>12</v>
      </c>
    </row>
    <row r="109" spans="1:45" x14ac:dyDescent="0.25">
      <c r="A109" s="1" t="s">
        <v>38</v>
      </c>
      <c r="B109" s="9">
        <v>2015</v>
      </c>
      <c r="C109" s="1" t="s">
        <v>53</v>
      </c>
      <c r="D109" s="1">
        <v>12</v>
      </c>
      <c r="E109" s="2">
        <v>42339</v>
      </c>
      <c r="F109" s="1">
        <v>125.7</v>
      </c>
      <c r="G109" s="1">
        <v>131.4</v>
      </c>
      <c r="H109" s="1">
        <v>124.8</v>
      </c>
      <c r="I109" s="1">
        <v>129.4</v>
      </c>
      <c r="J109" s="1">
        <v>115.3</v>
      </c>
      <c r="K109" s="1">
        <v>126.6</v>
      </c>
      <c r="L109" s="1">
        <v>146.69999999999999</v>
      </c>
      <c r="M109" s="1">
        <v>171.5</v>
      </c>
      <c r="N109" s="1">
        <v>94.5</v>
      </c>
      <c r="O109" s="1">
        <v>132.1</v>
      </c>
      <c r="P109" s="1">
        <v>122</v>
      </c>
      <c r="Q109" s="1">
        <v>134.69999999999999</v>
      </c>
      <c r="R109" s="1">
        <v>131.4</v>
      </c>
      <c r="S109" s="1">
        <v>134.5</v>
      </c>
      <c r="T109" s="1">
        <v>129.69999999999999</v>
      </c>
      <c r="U109" s="1">
        <v>124.8</v>
      </c>
      <c r="V109" s="1">
        <v>129</v>
      </c>
      <c r="W109" s="1">
        <v>122.4</v>
      </c>
      <c r="X109" s="1">
        <v>122</v>
      </c>
      <c r="Y109" s="1">
        <v>123.6</v>
      </c>
      <c r="Z109" s="1">
        <v>121.4</v>
      </c>
      <c r="AA109" s="1">
        <v>111.5</v>
      </c>
      <c r="AB109" s="1">
        <v>119.6</v>
      </c>
      <c r="AC109" s="1">
        <v>126.2</v>
      </c>
      <c r="AD109" s="1">
        <v>113.7</v>
      </c>
      <c r="AE109" s="1">
        <v>118.3</v>
      </c>
      <c r="AF109" s="1">
        <v>126.1</v>
      </c>
      <c r="AG109" s="1">
        <v>1570.8000000000002</v>
      </c>
      <c r="AH109" s="1">
        <v>122.4</v>
      </c>
      <c r="AI109" s="1">
        <v>961.00000000000011</v>
      </c>
      <c r="AJ109" s="1">
        <v>115.3</v>
      </c>
      <c r="AK109" s="1">
        <v>134.5</v>
      </c>
      <c r="AL109" s="1">
        <v>383.5</v>
      </c>
      <c r="AM109" s="1">
        <f>VLOOKUP(E109,CRUIDdata!C:D,2,FALSE)</f>
        <v>37</v>
      </c>
      <c r="AN109" s="1" t="s">
        <v>72</v>
      </c>
      <c r="AO109" s="1" t="b">
        <f t="shared" si="6"/>
        <v>0</v>
      </c>
      <c r="AP109" s="1">
        <f t="shared" si="7"/>
        <v>91</v>
      </c>
      <c r="AQ109" s="2">
        <f t="shared" si="8"/>
        <v>42339</v>
      </c>
      <c r="AR109" s="1" t="str">
        <f t="shared" si="9"/>
        <v>Pre-COVID</v>
      </c>
      <c r="AS109" s="1">
        <f t="shared" si="10"/>
        <v>12</v>
      </c>
    </row>
    <row r="110" spans="1:45" x14ac:dyDescent="0.25">
      <c r="A110" s="1" t="s">
        <v>36</v>
      </c>
      <c r="B110" s="9">
        <v>2016</v>
      </c>
      <c r="C110" s="1" t="s">
        <v>42</v>
      </c>
      <c r="D110" s="1">
        <v>1</v>
      </c>
      <c r="E110" s="2">
        <v>42370</v>
      </c>
      <c r="F110" s="1">
        <v>126.8</v>
      </c>
      <c r="G110" s="1">
        <v>133.19999999999999</v>
      </c>
      <c r="H110" s="1">
        <v>126.5</v>
      </c>
      <c r="I110" s="1">
        <v>130.30000000000001</v>
      </c>
      <c r="J110" s="1">
        <v>118.9</v>
      </c>
      <c r="K110" s="1">
        <v>131.6</v>
      </c>
      <c r="L110" s="1">
        <v>140.1</v>
      </c>
      <c r="M110" s="1">
        <v>163.80000000000001</v>
      </c>
      <c r="N110" s="1">
        <v>97.7</v>
      </c>
      <c r="O110" s="1">
        <v>129.6</v>
      </c>
      <c r="P110" s="1">
        <v>124.3</v>
      </c>
      <c r="Q110" s="1">
        <v>135.9</v>
      </c>
      <c r="R110" s="1">
        <v>131.4</v>
      </c>
      <c r="S110" s="1">
        <v>133.6</v>
      </c>
      <c r="T110" s="1">
        <v>133.19999999999999</v>
      </c>
      <c r="U110" s="1">
        <v>128.9</v>
      </c>
      <c r="V110" s="1">
        <v>132.6</v>
      </c>
      <c r="W110" s="1">
        <v>0</v>
      </c>
      <c r="X110" s="1">
        <v>126.2</v>
      </c>
      <c r="Y110" s="1">
        <v>126.6</v>
      </c>
      <c r="Z110" s="1">
        <v>123.7</v>
      </c>
      <c r="AA110" s="1">
        <v>113.6</v>
      </c>
      <c r="AB110" s="1">
        <v>121.4</v>
      </c>
      <c r="AC110" s="1">
        <v>126.2</v>
      </c>
      <c r="AD110" s="1">
        <v>114.9</v>
      </c>
      <c r="AE110" s="1">
        <v>120.1</v>
      </c>
      <c r="AF110" s="1">
        <v>128.1</v>
      </c>
      <c r="AG110" s="1">
        <v>1571.2</v>
      </c>
      <c r="AH110" s="1">
        <v>0</v>
      </c>
      <c r="AI110" s="1">
        <v>977.1</v>
      </c>
      <c r="AJ110" s="1">
        <v>118.9</v>
      </c>
      <c r="AK110" s="1">
        <v>133.6</v>
      </c>
      <c r="AL110" s="1">
        <v>394.70000000000005</v>
      </c>
      <c r="AM110" s="1">
        <f>VLOOKUP(E110,CRUIDdata!C:D,2,FALSE)</f>
        <v>33</v>
      </c>
      <c r="AN110" s="1" t="s">
        <v>72</v>
      </c>
      <c r="AO110" s="1" t="b">
        <f t="shared" si="6"/>
        <v>0</v>
      </c>
      <c r="AP110" s="1">
        <f t="shared" si="7"/>
        <v>91</v>
      </c>
      <c r="AQ110" s="2">
        <f t="shared" si="8"/>
        <v>42370</v>
      </c>
      <c r="AR110" s="1" t="str">
        <f t="shared" si="9"/>
        <v>Pre-COVID</v>
      </c>
      <c r="AS110" s="1">
        <f t="shared" si="10"/>
        <v>1</v>
      </c>
    </row>
    <row r="111" spans="1:45" x14ac:dyDescent="0.25">
      <c r="A111" s="1" t="s">
        <v>37</v>
      </c>
      <c r="B111" s="9">
        <v>2016</v>
      </c>
      <c r="C111" s="1" t="s">
        <v>42</v>
      </c>
      <c r="D111" s="1">
        <v>1</v>
      </c>
      <c r="E111" s="2">
        <v>42370</v>
      </c>
      <c r="F111" s="1">
        <v>124.7</v>
      </c>
      <c r="G111" s="1">
        <v>135.9</v>
      </c>
      <c r="H111" s="1">
        <v>132</v>
      </c>
      <c r="I111" s="1">
        <v>129.19999999999999</v>
      </c>
      <c r="J111" s="1">
        <v>109.7</v>
      </c>
      <c r="K111" s="1">
        <v>119</v>
      </c>
      <c r="L111" s="1">
        <v>144.1</v>
      </c>
      <c r="M111" s="1">
        <v>184.2</v>
      </c>
      <c r="N111" s="1">
        <v>96.7</v>
      </c>
      <c r="O111" s="1">
        <v>139.5</v>
      </c>
      <c r="P111" s="1">
        <v>120.5</v>
      </c>
      <c r="Q111" s="1">
        <v>134.69999999999999</v>
      </c>
      <c r="R111" s="1">
        <v>131.19999999999999</v>
      </c>
      <c r="S111" s="1">
        <v>139.5</v>
      </c>
      <c r="T111" s="1">
        <v>125.8</v>
      </c>
      <c r="U111" s="1">
        <v>119.8</v>
      </c>
      <c r="V111" s="1">
        <v>124.9</v>
      </c>
      <c r="W111" s="1">
        <v>123.4</v>
      </c>
      <c r="X111" s="1">
        <v>116.9</v>
      </c>
      <c r="Y111" s="1">
        <v>121.6</v>
      </c>
      <c r="Z111" s="1">
        <v>119.1</v>
      </c>
      <c r="AA111" s="1">
        <v>108.9</v>
      </c>
      <c r="AB111" s="1">
        <v>118.5</v>
      </c>
      <c r="AC111" s="1">
        <v>126.4</v>
      </c>
      <c r="AD111" s="1">
        <v>114</v>
      </c>
      <c r="AE111" s="1">
        <v>116.8</v>
      </c>
      <c r="AF111" s="1">
        <v>124.2</v>
      </c>
      <c r="AG111" s="1">
        <v>1591.7</v>
      </c>
      <c r="AH111" s="1">
        <v>123.4</v>
      </c>
      <c r="AI111" s="1">
        <v>947.3</v>
      </c>
      <c r="AJ111" s="1">
        <v>109.7</v>
      </c>
      <c r="AK111" s="1">
        <v>139.5</v>
      </c>
      <c r="AL111" s="1">
        <v>370.5</v>
      </c>
      <c r="AM111" s="1">
        <f>VLOOKUP(E111,CRUIDdata!C:D,2,FALSE)</f>
        <v>33</v>
      </c>
      <c r="AN111" s="1" t="s">
        <v>72</v>
      </c>
      <c r="AO111" s="1" t="b">
        <f t="shared" si="6"/>
        <v>0</v>
      </c>
      <c r="AP111" s="1">
        <f t="shared" si="7"/>
        <v>91</v>
      </c>
      <c r="AQ111" s="2">
        <f t="shared" si="8"/>
        <v>42370</v>
      </c>
      <c r="AR111" s="1" t="str">
        <f t="shared" si="9"/>
        <v>Pre-COVID</v>
      </c>
      <c r="AS111" s="1">
        <f t="shared" si="10"/>
        <v>1</v>
      </c>
    </row>
    <row r="112" spans="1:45" x14ac:dyDescent="0.25">
      <c r="A112" s="1" t="s">
        <v>38</v>
      </c>
      <c r="B112" s="9">
        <v>2016</v>
      </c>
      <c r="C112" s="1" t="s">
        <v>42</v>
      </c>
      <c r="D112" s="1">
        <v>1</v>
      </c>
      <c r="E112" s="2">
        <v>42370</v>
      </c>
      <c r="F112" s="1">
        <v>126.1</v>
      </c>
      <c r="G112" s="1">
        <v>134.1</v>
      </c>
      <c r="H112" s="1">
        <v>128.6</v>
      </c>
      <c r="I112" s="1">
        <v>129.9</v>
      </c>
      <c r="J112" s="1">
        <v>115.5</v>
      </c>
      <c r="K112" s="1">
        <v>125.7</v>
      </c>
      <c r="L112" s="1">
        <v>141.5</v>
      </c>
      <c r="M112" s="1">
        <v>170.7</v>
      </c>
      <c r="N112" s="1">
        <v>97.4</v>
      </c>
      <c r="O112" s="1">
        <v>132.9</v>
      </c>
      <c r="P112" s="1">
        <v>122.7</v>
      </c>
      <c r="Q112" s="1">
        <v>135.30000000000001</v>
      </c>
      <c r="R112" s="1">
        <v>131.30000000000001</v>
      </c>
      <c r="S112" s="1">
        <v>135.19999999999999</v>
      </c>
      <c r="T112" s="1">
        <v>130.30000000000001</v>
      </c>
      <c r="U112" s="1">
        <v>125.1</v>
      </c>
      <c r="V112" s="1">
        <v>129.5</v>
      </c>
      <c r="W112" s="1">
        <v>123.4</v>
      </c>
      <c r="X112" s="1">
        <v>122.7</v>
      </c>
      <c r="Y112" s="1">
        <v>124.2</v>
      </c>
      <c r="Z112" s="1">
        <v>122</v>
      </c>
      <c r="AA112" s="1">
        <v>111.1</v>
      </c>
      <c r="AB112" s="1">
        <v>119.8</v>
      </c>
      <c r="AC112" s="1">
        <v>126.3</v>
      </c>
      <c r="AD112" s="1">
        <v>114.5</v>
      </c>
      <c r="AE112" s="1">
        <v>118.5</v>
      </c>
      <c r="AF112" s="1">
        <v>126.3</v>
      </c>
      <c r="AG112" s="1">
        <v>1576.2</v>
      </c>
      <c r="AH112" s="1">
        <v>123.4</v>
      </c>
      <c r="AI112" s="1">
        <v>963.4</v>
      </c>
      <c r="AJ112" s="1">
        <v>115.5</v>
      </c>
      <c r="AK112" s="1">
        <v>135.19999999999999</v>
      </c>
      <c r="AL112" s="1">
        <v>384.9</v>
      </c>
      <c r="AM112" s="1">
        <f>VLOOKUP(E112,CRUIDdata!C:D,2,FALSE)</f>
        <v>33</v>
      </c>
      <c r="AN112" s="1" t="s">
        <v>72</v>
      </c>
      <c r="AO112" s="1" t="b">
        <f t="shared" si="6"/>
        <v>0</v>
      </c>
      <c r="AP112" s="1">
        <f t="shared" si="7"/>
        <v>91</v>
      </c>
      <c r="AQ112" s="2">
        <f t="shared" si="8"/>
        <v>42370</v>
      </c>
      <c r="AR112" s="1" t="str">
        <f t="shared" si="9"/>
        <v>Pre-COVID</v>
      </c>
      <c r="AS112" s="1">
        <f t="shared" si="10"/>
        <v>1</v>
      </c>
    </row>
    <row r="113" spans="1:45" x14ac:dyDescent="0.25">
      <c r="A113" s="1" t="s">
        <v>36</v>
      </c>
      <c r="B113" s="9">
        <v>2016</v>
      </c>
      <c r="C113" s="1" t="s">
        <v>43</v>
      </c>
      <c r="D113" s="1">
        <v>2</v>
      </c>
      <c r="E113" s="2">
        <v>42401</v>
      </c>
      <c r="F113" s="1">
        <v>127.1</v>
      </c>
      <c r="G113" s="1">
        <v>133.69999999999999</v>
      </c>
      <c r="H113" s="1">
        <v>127.7</v>
      </c>
      <c r="I113" s="1">
        <v>130.69999999999999</v>
      </c>
      <c r="J113" s="1">
        <v>118.5</v>
      </c>
      <c r="K113" s="1">
        <v>130.4</v>
      </c>
      <c r="L113" s="1">
        <v>130.9</v>
      </c>
      <c r="M113" s="1">
        <v>162.80000000000001</v>
      </c>
      <c r="N113" s="1">
        <v>98.7</v>
      </c>
      <c r="O113" s="1">
        <v>130.6</v>
      </c>
      <c r="P113" s="1">
        <v>124.8</v>
      </c>
      <c r="Q113" s="1">
        <v>136.4</v>
      </c>
      <c r="R113" s="1">
        <v>130.30000000000001</v>
      </c>
      <c r="S113" s="1">
        <v>134.4</v>
      </c>
      <c r="T113" s="1">
        <v>133.9</v>
      </c>
      <c r="U113" s="1">
        <v>129.80000000000001</v>
      </c>
      <c r="V113" s="1">
        <v>133.4</v>
      </c>
      <c r="W113" s="1">
        <v>0</v>
      </c>
      <c r="X113" s="1">
        <v>127.5</v>
      </c>
      <c r="Y113" s="1">
        <v>127.1</v>
      </c>
      <c r="Z113" s="1">
        <v>124.3</v>
      </c>
      <c r="AA113" s="1">
        <v>113.9</v>
      </c>
      <c r="AB113" s="1">
        <v>122.3</v>
      </c>
      <c r="AC113" s="1">
        <v>127.1</v>
      </c>
      <c r="AD113" s="1">
        <v>116.8</v>
      </c>
      <c r="AE113" s="1">
        <v>120.9</v>
      </c>
      <c r="AF113" s="1">
        <v>127.9</v>
      </c>
      <c r="AG113" s="1">
        <v>1564.1</v>
      </c>
      <c r="AH113" s="1">
        <v>0</v>
      </c>
      <c r="AI113" s="1">
        <v>983.49999999999989</v>
      </c>
      <c r="AJ113" s="1">
        <v>118.5</v>
      </c>
      <c r="AK113" s="1">
        <v>134.4</v>
      </c>
      <c r="AL113" s="1">
        <v>397.1</v>
      </c>
      <c r="AM113" s="1">
        <f>VLOOKUP(E113,CRUIDdata!C:D,2,FALSE)</f>
        <v>35</v>
      </c>
      <c r="AN113" s="1" t="s">
        <v>72</v>
      </c>
      <c r="AO113" s="1" t="b">
        <f t="shared" si="6"/>
        <v>0</v>
      </c>
      <c r="AP113" s="1">
        <f t="shared" si="7"/>
        <v>91</v>
      </c>
      <c r="AQ113" s="2">
        <f t="shared" si="8"/>
        <v>42401</v>
      </c>
      <c r="AR113" s="1" t="str">
        <f t="shared" si="9"/>
        <v>Pre-COVID</v>
      </c>
      <c r="AS113" s="1">
        <f t="shared" si="10"/>
        <v>2</v>
      </c>
    </row>
    <row r="114" spans="1:45" x14ac:dyDescent="0.25">
      <c r="A114" s="1" t="s">
        <v>37</v>
      </c>
      <c r="B114" s="9">
        <v>2016</v>
      </c>
      <c r="C114" s="1" t="s">
        <v>43</v>
      </c>
      <c r="D114" s="1">
        <v>2</v>
      </c>
      <c r="E114" s="2">
        <v>42401</v>
      </c>
      <c r="F114" s="1">
        <v>124.8</v>
      </c>
      <c r="G114" s="1">
        <v>135.1</v>
      </c>
      <c r="H114" s="1">
        <v>130.30000000000001</v>
      </c>
      <c r="I114" s="1">
        <v>129.6</v>
      </c>
      <c r="J114" s="1">
        <v>108.4</v>
      </c>
      <c r="K114" s="1">
        <v>118.6</v>
      </c>
      <c r="L114" s="1">
        <v>129.19999999999999</v>
      </c>
      <c r="M114" s="1">
        <v>176.4</v>
      </c>
      <c r="N114" s="1">
        <v>99.1</v>
      </c>
      <c r="O114" s="1">
        <v>139.69999999999999</v>
      </c>
      <c r="P114" s="1">
        <v>120.6</v>
      </c>
      <c r="Q114" s="1">
        <v>135.19999999999999</v>
      </c>
      <c r="R114" s="1">
        <v>129.1</v>
      </c>
      <c r="S114" s="1">
        <v>140</v>
      </c>
      <c r="T114" s="1">
        <v>126.2</v>
      </c>
      <c r="U114" s="1">
        <v>120.1</v>
      </c>
      <c r="V114" s="1">
        <v>125.3</v>
      </c>
      <c r="W114" s="1">
        <v>124.4</v>
      </c>
      <c r="X114" s="1">
        <v>116</v>
      </c>
      <c r="Y114" s="1">
        <v>121.8</v>
      </c>
      <c r="Z114" s="1">
        <v>119.5</v>
      </c>
      <c r="AA114" s="1">
        <v>109.1</v>
      </c>
      <c r="AB114" s="1">
        <v>118.8</v>
      </c>
      <c r="AC114" s="1">
        <v>126.3</v>
      </c>
      <c r="AD114" s="1">
        <v>116.2</v>
      </c>
      <c r="AE114" s="1">
        <v>117.2</v>
      </c>
      <c r="AF114" s="1">
        <v>123.8</v>
      </c>
      <c r="AG114" s="1">
        <v>1567.6999999999998</v>
      </c>
      <c r="AH114" s="1">
        <v>124.4</v>
      </c>
      <c r="AI114" s="1">
        <v>949.2</v>
      </c>
      <c r="AJ114" s="1">
        <v>108.4</v>
      </c>
      <c r="AK114" s="1">
        <v>140</v>
      </c>
      <c r="AL114" s="1">
        <v>371.6</v>
      </c>
      <c r="AM114" s="1">
        <f>VLOOKUP(E114,CRUIDdata!C:D,2,FALSE)</f>
        <v>35</v>
      </c>
      <c r="AN114" s="1" t="s">
        <v>72</v>
      </c>
      <c r="AO114" s="1" t="b">
        <f t="shared" si="6"/>
        <v>0</v>
      </c>
      <c r="AP114" s="1">
        <f t="shared" si="7"/>
        <v>91</v>
      </c>
      <c r="AQ114" s="2">
        <f t="shared" si="8"/>
        <v>42401</v>
      </c>
      <c r="AR114" s="1" t="str">
        <f t="shared" si="9"/>
        <v>Pre-COVID</v>
      </c>
      <c r="AS114" s="1">
        <f t="shared" si="10"/>
        <v>2</v>
      </c>
    </row>
    <row r="115" spans="1:45" x14ac:dyDescent="0.25">
      <c r="A115" s="1" t="s">
        <v>38</v>
      </c>
      <c r="B115" s="9">
        <v>2016</v>
      </c>
      <c r="C115" s="1" t="s">
        <v>43</v>
      </c>
      <c r="D115" s="1">
        <v>2</v>
      </c>
      <c r="E115" s="2">
        <v>42401</v>
      </c>
      <c r="F115" s="1">
        <v>126.4</v>
      </c>
      <c r="G115" s="1">
        <v>134.19999999999999</v>
      </c>
      <c r="H115" s="1">
        <v>128.69999999999999</v>
      </c>
      <c r="I115" s="1">
        <v>130.30000000000001</v>
      </c>
      <c r="J115" s="1">
        <v>114.8</v>
      </c>
      <c r="K115" s="1">
        <v>124.9</v>
      </c>
      <c r="L115" s="1">
        <v>130.30000000000001</v>
      </c>
      <c r="M115" s="1">
        <v>167.4</v>
      </c>
      <c r="N115" s="1">
        <v>98.8</v>
      </c>
      <c r="O115" s="1">
        <v>133.6</v>
      </c>
      <c r="P115" s="1">
        <v>123</v>
      </c>
      <c r="Q115" s="1">
        <v>135.80000000000001</v>
      </c>
      <c r="R115" s="1">
        <v>129.9</v>
      </c>
      <c r="S115" s="1">
        <v>135.9</v>
      </c>
      <c r="T115" s="1">
        <v>130.9</v>
      </c>
      <c r="U115" s="1">
        <v>125.8</v>
      </c>
      <c r="V115" s="1">
        <v>130.19999999999999</v>
      </c>
      <c r="W115" s="1">
        <v>124.4</v>
      </c>
      <c r="X115" s="1">
        <v>123.1</v>
      </c>
      <c r="Y115" s="1">
        <v>124.6</v>
      </c>
      <c r="Z115" s="1">
        <v>122.5</v>
      </c>
      <c r="AA115" s="1">
        <v>111.4</v>
      </c>
      <c r="AB115" s="1">
        <v>120.3</v>
      </c>
      <c r="AC115" s="1">
        <v>126.6</v>
      </c>
      <c r="AD115" s="1">
        <v>116.6</v>
      </c>
      <c r="AE115" s="1">
        <v>119.1</v>
      </c>
      <c r="AF115" s="1">
        <v>126</v>
      </c>
      <c r="AG115" s="1">
        <v>1563.3</v>
      </c>
      <c r="AH115" s="1">
        <v>124.4</v>
      </c>
      <c r="AI115" s="1">
        <v>967.7</v>
      </c>
      <c r="AJ115" s="1">
        <v>114.8</v>
      </c>
      <c r="AK115" s="1">
        <v>135.9</v>
      </c>
      <c r="AL115" s="1">
        <v>386.9</v>
      </c>
      <c r="AM115" s="1">
        <f>VLOOKUP(E115,CRUIDdata!C:D,2,FALSE)</f>
        <v>35</v>
      </c>
      <c r="AN115" s="1" t="s">
        <v>72</v>
      </c>
      <c r="AO115" s="1" t="b">
        <f t="shared" si="6"/>
        <v>0</v>
      </c>
      <c r="AP115" s="1">
        <f t="shared" si="7"/>
        <v>91</v>
      </c>
      <c r="AQ115" s="2">
        <f t="shared" si="8"/>
        <v>42401</v>
      </c>
      <c r="AR115" s="1" t="str">
        <f t="shared" si="9"/>
        <v>Pre-COVID</v>
      </c>
      <c r="AS115" s="1">
        <f t="shared" si="10"/>
        <v>2</v>
      </c>
    </row>
    <row r="116" spans="1:45" x14ac:dyDescent="0.25">
      <c r="A116" s="1" t="s">
        <v>36</v>
      </c>
      <c r="B116" s="9">
        <v>2016</v>
      </c>
      <c r="C116" s="1" t="s">
        <v>44</v>
      </c>
      <c r="D116" s="1">
        <v>3</v>
      </c>
      <c r="E116" s="2">
        <v>42430</v>
      </c>
      <c r="F116" s="1">
        <v>127.3</v>
      </c>
      <c r="G116" s="1">
        <v>134.4</v>
      </c>
      <c r="H116" s="1">
        <v>125.1</v>
      </c>
      <c r="I116" s="1">
        <v>130.5</v>
      </c>
      <c r="J116" s="1">
        <v>118.3</v>
      </c>
      <c r="K116" s="1">
        <v>131.69999999999999</v>
      </c>
      <c r="L116" s="1">
        <v>130.69999999999999</v>
      </c>
      <c r="M116" s="1">
        <v>161.19999999999999</v>
      </c>
      <c r="N116" s="1">
        <v>100.4</v>
      </c>
      <c r="O116" s="1">
        <v>130.80000000000001</v>
      </c>
      <c r="P116" s="1">
        <v>124.9</v>
      </c>
      <c r="Q116" s="1">
        <v>137</v>
      </c>
      <c r="R116" s="1">
        <v>130.4</v>
      </c>
      <c r="S116" s="1">
        <v>135</v>
      </c>
      <c r="T116" s="1">
        <v>134.4</v>
      </c>
      <c r="U116" s="1">
        <v>130.19999999999999</v>
      </c>
      <c r="V116" s="1">
        <v>133.80000000000001</v>
      </c>
      <c r="W116" s="1">
        <v>0</v>
      </c>
      <c r="X116" s="1">
        <v>127</v>
      </c>
      <c r="Y116" s="1">
        <v>127.7</v>
      </c>
      <c r="Z116" s="1">
        <v>124.8</v>
      </c>
      <c r="AA116" s="1">
        <v>113.6</v>
      </c>
      <c r="AB116" s="1">
        <v>122.5</v>
      </c>
      <c r="AC116" s="1">
        <v>127.5</v>
      </c>
      <c r="AD116" s="1">
        <v>117.4</v>
      </c>
      <c r="AE116" s="1">
        <v>121.1</v>
      </c>
      <c r="AF116" s="1">
        <v>128</v>
      </c>
      <c r="AG116" s="1">
        <v>1564.4000000000003</v>
      </c>
      <c r="AH116" s="1">
        <v>0</v>
      </c>
      <c r="AI116" s="1">
        <v>984.8</v>
      </c>
      <c r="AJ116" s="1">
        <v>118.3</v>
      </c>
      <c r="AK116" s="1">
        <v>135</v>
      </c>
      <c r="AL116" s="1">
        <v>398.40000000000003</v>
      </c>
      <c r="AM116" s="1">
        <f>VLOOKUP(E116,CRUIDdata!C:D,2,FALSE)</f>
        <v>38</v>
      </c>
      <c r="AN116" s="1" t="s">
        <v>72</v>
      </c>
      <c r="AO116" s="1" t="b">
        <f t="shared" si="6"/>
        <v>0</v>
      </c>
      <c r="AP116" s="1">
        <f t="shared" si="7"/>
        <v>91</v>
      </c>
      <c r="AQ116" s="2">
        <f t="shared" si="8"/>
        <v>42430</v>
      </c>
      <c r="AR116" s="1" t="str">
        <f t="shared" si="9"/>
        <v>Pre-COVID</v>
      </c>
      <c r="AS116" s="1">
        <f t="shared" si="10"/>
        <v>3</v>
      </c>
    </row>
    <row r="117" spans="1:45" x14ac:dyDescent="0.25">
      <c r="A117" s="1" t="s">
        <v>37</v>
      </c>
      <c r="B117" s="9">
        <v>2016</v>
      </c>
      <c r="C117" s="1" t="s">
        <v>44</v>
      </c>
      <c r="D117" s="1">
        <v>3</v>
      </c>
      <c r="E117" s="2">
        <v>42430</v>
      </c>
      <c r="F117" s="1">
        <v>124.8</v>
      </c>
      <c r="G117" s="1">
        <v>136.30000000000001</v>
      </c>
      <c r="H117" s="1">
        <v>123.7</v>
      </c>
      <c r="I117" s="1">
        <v>129.69999999999999</v>
      </c>
      <c r="J117" s="1">
        <v>107.9</v>
      </c>
      <c r="K117" s="1">
        <v>119.9</v>
      </c>
      <c r="L117" s="1">
        <v>128.1</v>
      </c>
      <c r="M117" s="1">
        <v>170.3</v>
      </c>
      <c r="N117" s="1">
        <v>101.8</v>
      </c>
      <c r="O117" s="1">
        <v>140.1</v>
      </c>
      <c r="P117" s="1">
        <v>120.7</v>
      </c>
      <c r="Q117" s="1">
        <v>135.4</v>
      </c>
      <c r="R117" s="1">
        <v>128.9</v>
      </c>
      <c r="S117" s="1">
        <v>140.6</v>
      </c>
      <c r="T117" s="1">
        <v>126.4</v>
      </c>
      <c r="U117" s="1">
        <v>120.3</v>
      </c>
      <c r="V117" s="1">
        <v>125.5</v>
      </c>
      <c r="W117" s="1">
        <v>124.9</v>
      </c>
      <c r="X117" s="1">
        <v>114.8</v>
      </c>
      <c r="Y117" s="1">
        <v>122.3</v>
      </c>
      <c r="Z117" s="1">
        <v>119.7</v>
      </c>
      <c r="AA117" s="1">
        <v>108.5</v>
      </c>
      <c r="AB117" s="1">
        <v>119.1</v>
      </c>
      <c r="AC117" s="1">
        <v>126.4</v>
      </c>
      <c r="AD117" s="1">
        <v>117.1</v>
      </c>
      <c r="AE117" s="1">
        <v>117.3</v>
      </c>
      <c r="AF117" s="1">
        <v>123.8</v>
      </c>
      <c r="AG117" s="1">
        <v>1559.7</v>
      </c>
      <c r="AH117" s="1">
        <v>124.9</v>
      </c>
      <c r="AI117" s="1">
        <v>949.3</v>
      </c>
      <c r="AJ117" s="1">
        <v>107.9</v>
      </c>
      <c r="AK117" s="1">
        <v>140.6</v>
      </c>
      <c r="AL117" s="1">
        <v>372.2</v>
      </c>
      <c r="AM117" s="1">
        <f>VLOOKUP(E117,CRUIDdata!C:D,2,FALSE)</f>
        <v>38</v>
      </c>
      <c r="AN117" s="1" t="s">
        <v>72</v>
      </c>
      <c r="AO117" s="1" t="b">
        <f t="shared" si="6"/>
        <v>0</v>
      </c>
      <c r="AP117" s="1">
        <f t="shared" si="7"/>
        <v>91</v>
      </c>
      <c r="AQ117" s="2">
        <f t="shared" si="8"/>
        <v>42430</v>
      </c>
      <c r="AR117" s="1" t="str">
        <f t="shared" si="9"/>
        <v>Pre-COVID</v>
      </c>
      <c r="AS117" s="1">
        <f t="shared" si="10"/>
        <v>3</v>
      </c>
    </row>
    <row r="118" spans="1:45" x14ac:dyDescent="0.25">
      <c r="A118" s="1" t="s">
        <v>38</v>
      </c>
      <c r="B118" s="9">
        <v>2016</v>
      </c>
      <c r="C118" s="1" t="s">
        <v>44</v>
      </c>
      <c r="D118" s="1">
        <v>3</v>
      </c>
      <c r="E118" s="2">
        <v>42430</v>
      </c>
      <c r="F118" s="1">
        <v>126.5</v>
      </c>
      <c r="G118" s="1">
        <v>135.1</v>
      </c>
      <c r="H118" s="1">
        <v>124.6</v>
      </c>
      <c r="I118" s="1">
        <v>130.19999999999999</v>
      </c>
      <c r="J118" s="1">
        <v>114.5</v>
      </c>
      <c r="K118" s="1">
        <v>126.2</v>
      </c>
      <c r="L118" s="1">
        <v>129.80000000000001</v>
      </c>
      <c r="M118" s="1">
        <v>164.3</v>
      </c>
      <c r="N118" s="1">
        <v>100.9</v>
      </c>
      <c r="O118" s="1">
        <v>133.9</v>
      </c>
      <c r="P118" s="1">
        <v>123.1</v>
      </c>
      <c r="Q118" s="1">
        <v>136.30000000000001</v>
      </c>
      <c r="R118" s="1">
        <v>129.80000000000001</v>
      </c>
      <c r="S118" s="1">
        <v>136.5</v>
      </c>
      <c r="T118" s="1">
        <v>131.30000000000001</v>
      </c>
      <c r="U118" s="1">
        <v>126.1</v>
      </c>
      <c r="V118" s="1">
        <v>130.5</v>
      </c>
      <c r="W118" s="1">
        <v>124.9</v>
      </c>
      <c r="X118" s="1">
        <v>122.4</v>
      </c>
      <c r="Y118" s="1">
        <v>125.1</v>
      </c>
      <c r="Z118" s="1">
        <v>122.9</v>
      </c>
      <c r="AA118" s="1">
        <v>110.9</v>
      </c>
      <c r="AB118" s="1">
        <v>120.6</v>
      </c>
      <c r="AC118" s="1">
        <v>126.9</v>
      </c>
      <c r="AD118" s="1">
        <v>117.3</v>
      </c>
      <c r="AE118" s="1">
        <v>119.3</v>
      </c>
      <c r="AF118" s="1">
        <v>126</v>
      </c>
      <c r="AG118" s="1">
        <v>1560.7</v>
      </c>
      <c r="AH118" s="1">
        <v>124.9</v>
      </c>
      <c r="AI118" s="1">
        <v>968.49999999999989</v>
      </c>
      <c r="AJ118" s="1">
        <v>114.5</v>
      </c>
      <c r="AK118" s="1">
        <v>136.5</v>
      </c>
      <c r="AL118" s="1">
        <v>387.9</v>
      </c>
      <c r="AM118" s="1">
        <f>VLOOKUP(E118,CRUIDdata!C:D,2,FALSE)</f>
        <v>38</v>
      </c>
      <c r="AN118" s="1" t="s">
        <v>72</v>
      </c>
      <c r="AO118" s="1" t="b">
        <f t="shared" si="6"/>
        <v>0</v>
      </c>
      <c r="AP118" s="1">
        <f t="shared" si="7"/>
        <v>91</v>
      </c>
      <c r="AQ118" s="2">
        <f t="shared" si="8"/>
        <v>42430</v>
      </c>
      <c r="AR118" s="1" t="str">
        <f t="shared" si="9"/>
        <v>Pre-COVID</v>
      </c>
      <c r="AS118" s="1">
        <f t="shared" si="10"/>
        <v>3</v>
      </c>
    </row>
    <row r="119" spans="1:45" x14ac:dyDescent="0.25">
      <c r="A119" s="1" t="s">
        <v>36</v>
      </c>
      <c r="B119" s="9">
        <v>2016</v>
      </c>
      <c r="C119" s="1" t="s">
        <v>45</v>
      </c>
      <c r="D119" s="1">
        <v>4</v>
      </c>
      <c r="E119" s="2">
        <v>42461</v>
      </c>
      <c r="F119" s="1">
        <v>127.4</v>
      </c>
      <c r="G119" s="1">
        <v>135.4</v>
      </c>
      <c r="H119" s="1">
        <v>123.4</v>
      </c>
      <c r="I119" s="1">
        <v>131.30000000000001</v>
      </c>
      <c r="J119" s="1">
        <v>118.2</v>
      </c>
      <c r="K119" s="1">
        <v>138.1</v>
      </c>
      <c r="L119" s="1">
        <v>134.1</v>
      </c>
      <c r="M119" s="1">
        <v>162.69999999999999</v>
      </c>
      <c r="N119" s="1">
        <v>105</v>
      </c>
      <c r="O119" s="1">
        <v>131.4</v>
      </c>
      <c r="P119" s="1">
        <v>125.4</v>
      </c>
      <c r="Q119" s="1">
        <v>137.4</v>
      </c>
      <c r="R119" s="1">
        <v>131.80000000000001</v>
      </c>
      <c r="S119" s="1">
        <v>135.5</v>
      </c>
      <c r="T119" s="1">
        <v>135</v>
      </c>
      <c r="U119" s="1">
        <v>130.6</v>
      </c>
      <c r="V119" s="1">
        <v>134.4</v>
      </c>
      <c r="W119" s="1">
        <v>0</v>
      </c>
      <c r="X119" s="1">
        <v>127</v>
      </c>
      <c r="Y119" s="1">
        <v>128</v>
      </c>
      <c r="Z119" s="1">
        <v>125.2</v>
      </c>
      <c r="AA119" s="1">
        <v>114.4</v>
      </c>
      <c r="AB119" s="1">
        <v>123.2</v>
      </c>
      <c r="AC119" s="1">
        <v>127.9</v>
      </c>
      <c r="AD119" s="1">
        <v>118.4</v>
      </c>
      <c r="AE119" s="1">
        <v>121.7</v>
      </c>
      <c r="AF119" s="1">
        <v>129</v>
      </c>
      <c r="AG119" s="1">
        <v>1583.4000000000003</v>
      </c>
      <c r="AH119" s="1">
        <v>0</v>
      </c>
      <c r="AI119" s="1">
        <v>989.6</v>
      </c>
      <c r="AJ119" s="1">
        <v>118.2</v>
      </c>
      <c r="AK119" s="1">
        <v>135.5</v>
      </c>
      <c r="AL119" s="1">
        <v>400</v>
      </c>
      <c r="AM119" s="1">
        <f>VLOOKUP(E119,CRUIDdata!C:D,2,FALSE)</f>
        <v>41</v>
      </c>
      <c r="AN119" s="1" t="s">
        <v>72</v>
      </c>
      <c r="AO119" s="1" t="b">
        <f t="shared" si="6"/>
        <v>0</v>
      </c>
      <c r="AP119" s="1">
        <f t="shared" si="7"/>
        <v>91</v>
      </c>
      <c r="AQ119" s="2">
        <f t="shared" si="8"/>
        <v>42461</v>
      </c>
      <c r="AR119" s="1" t="str">
        <f t="shared" si="9"/>
        <v>Pre-COVID</v>
      </c>
      <c r="AS119" s="1">
        <f t="shared" si="10"/>
        <v>4</v>
      </c>
    </row>
    <row r="120" spans="1:45" x14ac:dyDescent="0.25">
      <c r="A120" s="1" t="s">
        <v>37</v>
      </c>
      <c r="B120" s="9">
        <v>2016</v>
      </c>
      <c r="C120" s="1" t="s">
        <v>45</v>
      </c>
      <c r="D120" s="1">
        <v>4</v>
      </c>
      <c r="E120" s="2">
        <v>42461</v>
      </c>
      <c r="F120" s="1">
        <v>124.9</v>
      </c>
      <c r="G120" s="1">
        <v>139.30000000000001</v>
      </c>
      <c r="H120" s="1">
        <v>119.9</v>
      </c>
      <c r="I120" s="1">
        <v>130.19999999999999</v>
      </c>
      <c r="J120" s="1">
        <v>108.9</v>
      </c>
      <c r="K120" s="1">
        <v>131.1</v>
      </c>
      <c r="L120" s="1">
        <v>136.80000000000001</v>
      </c>
      <c r="M120" s="1">
        <v>176.9</v>
      </c>
      <c r="N120" s="1">
        <v>109.1</v>
      </c>
      <c r="O120" s="1">
        <v>140.4</v>
      </c>
      <c r="P120" s="1">
        <v>121.1</v>
      </c>
      <c r="Q120" s="1">
        <v>135.9</v>
      </c>
      <c r="R120" s="1">
        <v>131.80000000000001</v>
      </c>
      <c r="S120" s="1">
        <v>141.5</v>
      </c>
      <c r="T120" s="1">
        <v>126.8</v>
      </c>
      <c r="U120" s="1">
        <v>120.5</v>
      </c>
      <c r="V120" s="1">
        <v>125.8</v>
      </c>
      <c r="W120" s="1">
        <v>125.6</v>
      </c>
      <c r="X120" s="1">
        <v>114.6</v>
      </c>
      <c r="Y120" s="1">
        <v>122.8</v>
      </c>
      <c r="Z120" s="1">
        <v>120</v>
      </c>
      <c r="AA120" s="1">
        <v>110</v>
      </c>
      <c r="AB120" s="1">
        <v>119.5</v>
      </c>
      <c r="AC120" s="1">
        <v>127.6</v>
      </c>
      <c r="AD120" s="1">
        <v>117.6</v>
      </c>
      <c r="AE120" s="1">
        <v>118.2</v>
      </c>
      <c r="AF120" s="1">
        <v>125.3</v>
      </c>
      <c r="AG120" s="1">
        <v>1597.4</v>
      </c>
      <c r="AH120" s="1">
        <v>125.6</v>
      </c>
      <c r="AI120" s="1">
        <v>955.6</v>
      </c>
      <c r="AJ120" s="1">
        <v>108.9</v>
      </c>
      <c r="AK120" s="1">
        <v>141.5</v>
      </c>
      <c r="AL120" s="1">
        <v>373.1</v>
      </c>
      <c r="AM120" s="1">
        <f>VLOOKUP(E120,CRUIDdata!C:D,2,FALSE)</f>
        <v>41</v>
      </c>
      <c r="AN120" s="1" t="s">
        <v>72</v>
      </c>
      <c r="AO120" s="1" t="b">
        <f t="shared" si="6"/>
        <v>0</v>
      </c>
      <c r="AP120" s="1">
        <f t="shared" si="7"/>
        <v>91</v>
      </c>
      <c r="AQ120" s="2">
        <f t="shared" si="8"/>
        <v>42461</v>
      </c>
      <c r="AR120" s="1" t="str">
        <f t="shared" si="9"/>
        <v>Pre-COVID</v>
      </c>
      <c r="AS120" s="1">
        <f t="shared" si="10"/>
        <v>4</v>
      </c>
    </row>
    <row r="121" spans="1:45" x14ac:dyDescent="0.25">
      <c r="A121" s="1" t="s">
        <v>38</v>
      </c>
      <c r="B121" s="9">
        <v>2016</v>
      </c>
      <c r="C121" s="1" t="s">
        <v>45</v>
      </c>
      <c r="D121" s="1">
        <v>4</v>
      </c>
      <c r="E121" s="2">
        <v>42461</v>
      </c>
      <c r="F121" s="1">
        <v>126.6</v>
      </c>
      <c r="G121" s="1">
        <v>136.80000000000001</v>
      </c>
      <c r="H121" s="1">
        <v>122</v>
      </c>
      <c r="I121" s="1">
        <v>130.9</v>
      </c>
      <c r="J121" s="1">
        <v>114.8</v>
      </c>
      <c r="K121" s="1">
        <v>134.80000000000001</v>
      </c>
      <c r="L121" s="1">
        <v>135</v>
      </c>
      <c r="M121" s="1">
        <v>167.5</v>
      </c>
      <c r="N121" s="1">
        <v>106.4</v>
      </c>
      <c r="O121" s="1">
        <v>134.4</v>
      </c>
      <c r="P121" s="1">
        <v>123.6</v>
      </c>
      <c r="Q121" s="1">
        <v>136.69999999999999</v>
      </c>
      <c r="R121" s="1">
        <v>131.80000000000001</v>
      </c>
      <c r="S121" s="1">
        <v>137.1</v>
      </c>
      <c r="T121" s="1">
        <v>131.80000000000001</v>
      </c>
      <c r="U121" s="1">
        <v>126.4</v>
      </c>
      <c r="V121" s="1">
        <v>131</v>
      </c>
      <c r="W121" s="1">
        <v>125.6</v>
      </c>
      <c r="X121" s="1">
        <v>122.3</v>
      </c>
      <c r="Y121" s="1">
        <v>125.5</v>
      </c>
      <c r="Z121" s="1">
        <v>123.2</v>
      </c>
      <c r="AA121" s="1">
        <v>112.1</v>
      </c>
      <c r="AB121" s="1">
        <v>121.1</v>
      </c>
      <c r="AC121" s="1">
        <v>127.7</v>
      </c>
      <c r="AD121" s="1">
        <v>118.1</v>
      </c>
      <c r="AE121" s="1">
        <v>120</v>
      </c>
      <c r="AF121" s="1">
        <v>127.3</v>
      </c>
      <c r="AG121" s="1">
        <v>1586.5</v>
      </c>
      <c r="AH121" s="1">
        <v>125.6</v>
      </c>
      <c r="AI121" s="1">
        <v>974.1</v>
      </c>
      <c r="AJ121" s="1">
        <v>114.8</v>
      </c>
      <c r="AK121" s="1">
        <v>137.1</v>
      </c>
      <c r="AL121" s="1">
        <v>389.20000000000005</v>
      </c>
      <c r="AM121" s="1">
        <f>VLOOKUP(E121,CRUIDdata!C:D,2,FALSE)</f>
        <v>41</v>
      </c>
      <c r="AN121" s="1" t="s">
        <v>72</v>
      </c>
      <c r="AO121" s="1" t="b">
        <f t="shared" si="6"/>
        <v>0</v>
      </c>
      <c r="AP121" s="1">
        <f t="shared" si="7"/>
        <v>91</v>
      </c>
      <c r="AQ121" s="2">
        <f t="shared" si="8"/>
        <v>42461</v>
      </c>
      <c r="AR121" s="1" t="str">
        <f t="shared" si="9"/>
        <v>Pre-COVID</v>
      </c>
      <c r="AS121" s="1">
        <f t="shared" si="10"/>
        <v>4</v>
      </c>
    </row>
    <row r="122" spans="1:45" x14ac:dyDescent="0.25">
      <c r="A122" s="1" t="s">
        <v>36</v>
      </c>
      <c r="B122" s="9">
        <v>2016</v>
      </c>
      <c r="C122" s="1" t="s">
        <v>46</v>
      </c>
      <c r="D122" s="1">
        <v>5</v>
      </c>
      <c r="E122" s="2">
        <v>42491</v>
      </c>
      <c r="F122" s="1">
        <v>127.6</v>
      </c>
      <c r="G122" s="1">
        <v>137.5</v>
      </c>
      <c r="H122" s="1">
        <v>124.4</v>
      </c>
      <c r="I122" s="1">
        <v>132.4</v>
      </c>
      <c r="J122" s="1">
        <v>118.2</v>
      </c>
      <c r="K122" s="1">
        <v>138.1</v>
      </c>
      <c r="L122" s="1">
        <v>141.80000000000001</v>
      </c>
      <c r="M122" s="1">
        <v>166</v>
      </c>
      <c r="N122" s="1">
        <v>107.5</v>
      </c>
      <c r="O122" s="1">
        <v>132.19999999999999</v>
      </c>
      <c r="P122" s="1">
        <v>126.1</v>
      </c>
      <c r="Q122" s="1">
        <v>138.30000000000001</v>
      </c>
      <c r="R122" s="1">
        <v>133.6</v>
      </c>
      <c r="S122" s="1">
        <v>136</v>
      </c>
      <c r="T122" s="1">
        <v>135.4</v>
      </c>
      <c r="U122" s="1">
        <v>131.1</v>
      </c>
      <c r="V122" s="1">
        <v>134.80000000000001</v>
      </c>
      <c r="W122" s="1">
        <v>0</v>
      </c>
      <c r="X122" s="1">
        <v>127.4</v>
      </c>
      <c r="Y122" s="1">
        <v>128.5</v>
      </c>
      <c r="Z122" s="1">
        <v>125.8</v>
      </c>
      <c r="AA122" s="1">
        <v>115.1</v>
      </c>
      <c r="AB122" s="1">
        <v>123.6</v>
      </c>
      <c r="AC122" s="1">
        <v>129.1</v>
      </c>
      <c r="AD122" s="1">
        <v>119.7</v>
      </c>
      <c r="AE122" s="1">
        <v>122.5</v>
      </c>
      <c r="AF122" s="1">
        <v>130.30000000000001</v>
      </c>
      <c r="AG122" s="1">
        <v>1605.4999999999998</v>
      </c>
      <c r="AH122" s="1">
        <v>0</v>
      </c>
      <c r="AI122" s="1">
        <v>996.2</v>
      </c>
      <c r="AJ122" s="1">
        <v>118.2</v>
      </c>
      <c r="AK122" s="1">
        <v>136</v>
      </c>
      <c r="AL122" s="1">
        <v>401.3</v>
      </c>
      <c r="AM122" s="1">
        <f>VLOOKUP(E122,CRUIDdata!C:D,2,FALSE)</f>
        <v>45</v>
      </c>
      <c r="AN122" s="1" t="s">
        <v>72</v>
      </c>
      <c r="AO122" s="1" t="b">
        <f t="shared" si="6"/>
        <v>0</v>
      </c>
      <c r="AP122" s="1">
        <f t="shared" si="7"/>
        <v>91</v>
      </c>
      <c r="AQ122" s="2">
        <f t="shared" si="8"/>
        <v>42491</v>
      </c>
      <c r="AR122" s="1" t="str">
        <f t="shared" si="9"/>
        <v>Pre-COVID</v>
      </c>
      <c r="AS122" s="1">
        <f t="shared" si="10"/>
        <v>5</v>
      </c>
    </row>
    <row r="123" spans="1:45" x14ac:dyDescent="0.25">
      <c r="A123" s="1" t="s">
        <v>37</v>
      </c>
      <c r="B123" s="9">
        <v>2016</v>
      </c>
      <c r="C123" s="1" t="s">
        <v>46</v>
      </c>
      <c r="D123" s="1">
        <v>5</v>
      </c>
      <c r="E123" s="2">
        <v>42491</v>
      </c>
      <c r="F123" s="1">
        <v>125</v>
      </c>
      <c r="G123" s="1">
        <v>142.1</v>
      </c>
      <c r="H123" s="1">
        <v>127</v>
      </c>
      <c r="I123" s="1">
        <v>130.4</v>
      </c>
      <c r="J123" s="1">
        <v>109.6</v>
      </c>
      <c r="K123" s="1">
        <v>133.5</v>
      </c>
      <c r="L123" s="1">
        <v>151.4</v>
      </c>
      <c r="M123" s="1">
        <v>182.8</v>
      </c>
      <c r="N123" s="1">
        <v>111.1</v>
      </c>
      <c r="O123" s="1">
        <v>141.5</v>
      </c>
      <c r="P123" s="1">
        <v>121.5</v>
      </c>
      <c r="Q123" s="1">
        <v>136.30000000000001</v>
      </c>
      <c r="R123" s="1">
        <v>134.6</v>
      </c>
      <c r="S123" s="1">
        <v>142.19999999999999</v>
      </c>
      <c r="T123" s="1">
        <v>127.2</v>
      </c>
      <c r="U123" s="1">
        <v>120.7</v>
      </c>
      <c r="V123" s="1">
        <v>126.2</v>
      </c>
      <c r="W123" s="1">
        <v>126</v>
      </c>
      <c r="X123" s="1">
        <v>115</v>
      </c>
      <c r="Y123" s="1">
        <v>123.2</v>
      </c>
      <c r="Z123" s="1">
        <v>120.3</v>
      </c>
      <c r="AA123" s="1">
        <v>110.7</v>
      </c>
      <c r="AB123" s="1">
        <v>119.8</v>
      </c>
      <c r="AC123" s="1">
        <v>128</v>
      </c>
      <c r="AD123" s="1">
        <v>118.5</v>
      </c>
      <c r="AE123" s="1">
        <v>118.7</v>
      </c>
      <c r="AF123" s="1">
        <v>126.6</v>
      </c>
      <c r="AG123" s="1">
        <v>1637.1999999999998</v>
      </c>
      <c r="AH123" s="1">
        <v>126</v>
      </c>
      <c r="AI123" s="1">
        <v>960.50000000000011</v>
      </c>
      <c r="AJ123" s="1">
        <v>109.6</v>
      </c>
      <c r="AK123" s="1">
        <v>142.19999999999999</v>
      </c>
      <c r="AL123" s="1">
        <v>374.1</v>
      </c>
      <c r="AM123" s="1">
        <f>VLOOKUP(E123,CRUIDdata!C:D,2,FALSE)</f>
        <v>45</v>
      </c>
      <c r="AN123" s="1" t="s">
        <v>72</v>
      </c>
      <c r="AO123" s="1" t="b">
        <f t="shared" si="6"/>
        <v>0</v>
      </c>
      <c r="AP123" s="1">
        <f t="shared" si="7"/>
        <v>91</v>
      </c>
      <c r="AQ123" s="2">
        <f t="shared" si="8"/>
        <v>42491</v>
      </c>
      <c r="AR123" s="1" t="str">
        <f t="shared" si="9"/>
        <v>Pre-COVID</v>
      </c>
      <c r="AS123" s="1">
        <f t="shared" si="10"/>
        <v>5</v>
      </c>
    </row>
    <row r="124" spans="1:45" x14ac:dyDescent="0.25">
      <c r="A124" s="1" t="s">
        <v>38</v>
      </c>
      <c r="B124" s="9">
        <v>2016</v>
      </c>
      <c r="C124" s="1" t="s">
        <v>46</v>
      </c>
      <c r="D124" s="1">
        <v>5</v>
      </c>
      <c r="E124" s="2">
        <v>42491</v>
      </c>
      <c r="F124" s="1">
        <v>126.8</v>
      </c>
      <c r="G124" s="1">
        <v>139.1</v>
      </c>
      <c r="H124" s="1">
        <v>125.4</v>
      </c>
      <c r="I124" s="1">
        <v>131.69999999999999</v>
      </c>
      <c r="J124" s="1">
        <v>115</v>
      </c>
      <c r="K124" s="1">
        <v>136</v>
      </c>
      <c r="L124" s="1">
        <v>145.1</v>
      </c>
      <c r="M124" s="1">
        <v>171.7</v>
      </c>
      <c r="N124" s="1">
        <v>108.7</v>
      </c>
      <c r="O124" s="1">
        <v>135.30000000000001</v>
      </c>
      <c r="P124" s="1">
        <v>124.2</v>
      </c>
      <c r="Q124" s="1">
        <v>137.4</v>
      </c>
      <c r="R124" s="1">
        <v>134</v>
      </c>
      <c r="S124" s="1">
        <v>137.69999999999999</v>
      </c>
      <c r="T124" s="1">
        <v>132.19999999999999</v>
      </c>
      <c r="U124" s="1">
        <v>126.8</v>
      </c>
      <c r="V124" s="1">
        <v>131.4</v>
      </c>
      <c r="W124" s="1">
        <v>126</v>
      </c>
      <c r="X124" s="1">
        <v>122.7</v>
      </c>
      <c r="Y124" s="1">
        <v>126</v>
      </c>
      <c r="Z124" s="1">
        <v>123.7</v>
      </c>
      <c r="AA124" s="1">
        <v>112.8</v>
      </c>
      <c r="AB124" s="1">
        <v>121.5</v>
      </c>
      <c r="AC124" s="1">
        <v>128.5</v>
      </c>
      <c r="AD124" s="1">
        <v>119.2</v>
      </c>
      <c r="AE124" s="1">
        <v>120.7</v>
      </c>
      <c r="AF124" s="1">
        <v>128.6</v>
      </c>
      <c r="AG124" s="1">
        <v>1615.4</v>
      </c>
      <c r="AH124" s="1">
        <v>126</v>
      </c>
      <c r="AI124" s="1">
        <v>980.00000000000011</v>
      </c>
      <c r="AJ124" s="1">
        <v>115</v>
      </c>
      <c r="AK124" s="1">
        <v>137.69999999999999</v>
      </c>
      <c r="AL124" s="1">
        <v>390.4</v>
      </c>
      <c r="AM124" s="1">
        <f>VLOOKUP(E124,CRUIDdata!C:D,2,FALSE)</f>
        <v>45</v>
      </c>
      <c r="AN124" s="1" t="s">
        <v>72</v>
      </c>
      <c r="AO124" s="1" t="b">
        <f t="shared" si="6"/>
        <v>0</v>
      </c>
      <c r="AP124" s="1">
        <f t="shared" si="7"/>
        <v>91</v>
      </c>
      <c r="AQ124" s="2">
        <f t="shared" si="8"/>
        <v>42491</v>
      </c>
      <c r="AR124" s="1" t="str">
        <f t="shared" si="9"/>
        <v>Pre-COVID</v>
      </c>
      <c r="AS124" s="1">
        <f t="shared" si="10"/>
        <v>5</v>
      </c>
    </row>
    <row r="125" spans="1:45" x14ac:dyDescent="0.25">
      <c r="A125" s="1" t="s">
        <v>36</v>
      </c>
      <c r="B125" s="9">
        <v>2016</v>
      </c>
      <c r="C125" s="1" t="s">
        <v>47</v>
      </c>
      <c r="D125" s="1">
        <v>6</v>
      </c>
      <c r="E125" s="2">
        <v>42522</v>
      </c>
      <c r="F125" s="1">
        <v>128.6</v>
      </c>
      <c r="G125" s="1">
        <v>138.6</v>
      </c>
      <c r="H125" s="1">
        <v>126.6</v>
      </c>
      <c r="I125" s="1">
        <v>133.6</v>
      </c>
      <c r="J125" s="1">
        <v>118.6</v>
      </c>
      <c r="K125" s="1">
        <v>137.4</v>
      </c>
      <c r="L125" s="1">
        <v>152.5</v>
      </c>
      <c r="M125" s="1">
        <v>169.2</v>
      </c>
      <c r="N125" s="1">
        <v>108.8</v>
      </c>
      <c r="O125" s="1">
        <v>133.1</v>
      </c>
      <c r="P125" s="1">
        <v>126.4</v>
      </c>
      <c r="Q125" s="1">
        <v>139.19999999999999</v>
      </c>
      <c r="R125" s="1">
        <v>136</v>
      </c>
      <c r="S125" s="1">
        <v>137.19999999999999</v>
      </c>
      <c r="T125" s="1">
        <v>136.30000000000001</v>
      </c>
      <c r="U125" s="1">
        <v>131.6</v>
      </c>
      <c r="V125" s="1">
        <v>135.6</v>
      </c>
      <c r="W125" s="1">
        <v>0</v>
      </c>
      <c r="X125" s="1">
        <v>128</v>
      </c>
      <c r="Y125" s="1">
        <v>129.30000000000001</v>
      </c>
      <c r="Z125" s="1">
        <v>126.2</v>
      </c>
      <c r="AA125" s="1">
        <v>116.3</v>
      </c>
      <c r="AB125" s="1">
        <v>124.1</v>
      </c>
      <c r="AC125" s="1">
        <v>130.19999999999999</v>
      </c>
      <c r="AD125" s="1">
        <v>119.9</v>
      </c>
      <c r="AE125" s="1">
        <v>123.3</v>
      </c>
      <c r="AF125" s="1">
        <v>131.9</v>
      </c>
      <c r="AG125" s="1">
        <v>1630</v>
      </c>
      <c r="AH125" s="1">
        <v>0</v>
      </c>
      <c r="AI125" s="1">
        <v>1003</v>
      </c>
      <c r="AJ125" s="1">
        <v>118.6</v>
      </c>
      <c r="AK125" s="1">
        <v>137.19999999999999</v>
      </c>
      <c r="AL125" s="1">
        <v>403.5</v>
      </c>
      <c r="AM125" s="1">
        <f>VLOOKUP(E125,CRUIDdata!C:D,2,FALSE)</f>
        <v>48</v>
      </c>
      <c r="AN125" s="1" t="s">
        <v>72</v>
      </c>
      <c r="AO125" s="1" t="b">
        <f t="shared" si="6"/>
        <v>0</v>
      </c>
      <c r="AP125" s="1">
        <f t="shared" si="7"/>
        <v>91</v>
      </c>
      <c r="AQ125" s="2">
        <f t="shared" si="8"/>
        <v>42522</v>
      </c>
      <c r="AR125" s="1" t="str">
        <f t="shared" si="9"/>
        <v>Pre-COVID</v>
      </c>
      <c r="AS125" s="1">
        <f t="shared" si="10"/>
        <v>6</v>
      </c>
    </row>
    <row r="126" spans="1:45" x14ac:dyDescent="0.25">
      <c r="A126" s="1" t="s">
        <v>37</v>
      </c>
      <c r="B126" s="9">
        <v>2016</v>
      </c>
      <c r="C126" s="1" t="s">
        <v>47</v>
      </c>
      <c r="D126" s="1">
        <v>6</v>
      </c>
      <c r="E126" s="2">
        <v>42522</v>
      </c>
      <c r="F126" s="1">
        <v>125.9</v>
      </c>
      <c r="G126" s="1">
        <v>143.9</v>
      </c>
      <c r="H126" s="1">
        <v>130.9</v>
      </c>
      <c r="I126" s="1">
        <v>131</v>
      </c>
      <c r="J126" s="1">
        <v>110.2</v>
      </c>
      <c r="K126" s="1">
        <v>135.5</v>
      </c>
      <c r="L126" s="1">
        <v>173.7</v>
      </c>
      <c r="M126" s="1">
        <v>184.4</v>
      </c>
      <c r="N126" s="1">
        <v>112</v>
      </c>
      <c r="O126" s="1">
        <v>142.80000000000001</v>
      </c>
      <c r="P126" s="1">
        <v>121.6</v>
      </c>
      <c r="Q126" s="1">
        <v>136.9</v>
      </c>
      <c r="R126" s="1">
        <v>138.19999999999999</v>
      </c>
      <c r="S126" s="1">
        <v>142.69999999999999</v>
      </c>
      <c r="T126" s="1">
        <v>127.6</v>
      </c>
      <c r="U126" s="1">
        <v>121.1</v>
      </c>
      <c r="V126" s="1">
        <v>126.6</v>
      </c>
      <c r="W126" s="1">
        <v>125.5</v>
      </c>
      <c r="X126" s="1">
        <v>115.5</v>
      </c>
      <c r="Y126" s="1">
        <v>123.2</v>
      </c>
      <c r="Z126" s="1">
        <v>120.6</v>
      </c>
      <c r="AA126" s="1">
        <v>112.3</v>
      </c>
      <c r="AB126" s="1">
        <v>119.9</v>
      </c>
      <c r="AC126" s="1">
        <v>129.30000000000001</v>
      </c>
      <c r="AD126" s="1">
        <v>118.8</v>
      </c>
      <c r="AE126" s="1">
        <v>119.6</v>
      </c>
      <c r="AF126" s="1">
        <v>128.1</v>
      </c>
      <c r="AG126" s="1">
        <v>1676.8000000000002</v>
      </c>
      <c r="AH126" s="1">
        <v>125.5</v>
      </c>
      <c r="AI126" s="1">
        <v>966.7</v>
      </c>
      <c r="AJ126" s="1">
        <v>110.2</v>
      </c>
      <c r="AK126" s="1">
        <v>142.69999999999999</v>
      </c>
      <c r="AL126" s="1">
        <v>375.29999999999995</v>
      </c>
      <c r="AM126" s="1">
        <f>VLOOKUP(E126,CRUIDdata!C:D,2,FALSE)</f>
        <v>48</v>
      </c>
      <c r="AN126" s="1" t="s">
        <v>72</v>
      </c>
      <c r="AO126" s="1" t="b">
        <f t="shared" si="6"/>
        <v>0</v>
      </c>
      <c r="AP126" s="1">
        <f t="shared" si="7"/>
        <v>91</v>
      </c>
      <c r="AQ126" s="2">
        <f t="shared" si="8"/>
        <v>42522</v>
      </c>
      <c r="AR126" s="1" t="str">
        <f t="shared" si="9"/>
        <v>Pre-COVID</v>
      </c>
      <c r="AS126" s="1">
        <f t="shared" si="10"/>
        <v>6</v>
      </c>
    </row>
    <row r="127" spans="1:45" x14ac:dyDescent="0.25">
      <c r="A127" s="1" t="s">
        <v>38</v>
      </c>
      <c r="B127" s="9">
        <v>2016</v>
      </c>
      <c r="C127" s="1" t="s">
        <v>47</v>
      </c>
      <c r="D127" s="1">
        <v>6</v>
      </c>
      <c r="E127" s="2">
        <v>42522</v>
      </c>
      <c r="F127" s="1">
        <v>127.7</v>
      </c>
      <c r="G127" s="1">
        <v>140.5</v>
      </c>
      <c r="H127" s="1">
        <v>128.30000000000001</v>
      </c>
      <c r="I127" s="1">
        <v>132.6</v>
      </c>
      <c r="J127" s="1">
        <v>115.5</v>
      </c>
      <c r="K127" s="1">
        <v>136.5</v>
      </c>
      <c r="L127" s="1">
        <v>159.69999999999999</v>
      </c>
      <c r="M127" s="1">
        <v>174.3</v>
      </c>
      <c r="N127" s="1">
        <v>109.9</v>
      </c>
      <c r="O127" s="1">
        <v>136.30000000000001</v>
      </c>
      <c r="P127" s="1">
        <v>124.4</v>
      </c>
      <c r="Q127" s="1">
        <v>138.1</v>
      </c>
      <c r="R127" s="1">
        <v>136.80000000000001</v>
      </c>
      <c r="S127" s="1">
        <v>138.69999999999999</v>
      </c>
      <c r="T127" s="1">
        <v>132.9</v>
      </c>
      <c r="U127" s="1">
        <v>127.2</v>
      </c>
      <c r="V127" s="1">
        <v>132</v>
      </c>
      <c r="W127" s="1">
        <v>125.5</v>
      </c>
      <c r="X127" s="1">
        <v>123.3</v>
      </c>
      <c r="Y127" s="1">
        <v>126.4</v>
      </c>
      <c r="Z127" s="1">
        <v>124.1</v>
      </c>
      <c r="AA127" s="1">
        <v>114.2</v>
      </c>
      <c r="AB127" s="1">
        <v>121.7</v>
      </c>
      <c r="AC127" s="1">
        <v>129.69999999999999</v>
      </c>
      <c r="AD127" s="1">
        <v>119.4</v>
      </c>
      <c r="AE127" s="1">
        <v>121.5</v>
      </c>
      <c r="AF127" s="1">
        <v>130.1</v>
      </c>
      <c r="AG127" s="1">
        <v>1645.1</v>
      </c>
      <c r="AH127" s="1">
        <v>125.5</v>
      </c>
      <c r="AI127" s="1">
        <v>986.3</v>
      </c>
      <c r="AJ127" s="1">
        <v>115.5</v>
      </c>
      <c r="AK127" s="1">
        <v>138.69999999999999</v>
      </c>
      <c r="AL127" s="1">
        <v>392.1</v>
      </c>
      <c r="AM127" s="1">
        <f>VLOOKUP(E127,CRUIDdata!C:D,2,FALSE)</f>
        <v>48</v>
      </c>
      <c r="AN127" s="1" t="s">
        <v>72</v>
      </c>
      <c r="AO127" s="1" t="b">
        <f t="shared" si="6"/>
        <v>0</v>
      </c>
      <c r="AP127" s="1">
        <f t="shared" si="7"/>
        <v>91</v>
      </c>
      <c r="AQ127" s="2">
        <f t="shared" si="8"/>
        <v>42522</v>
      </c>
      <c r="AR127" s="1" t="str">
        <f t="shared" si="9"/>
        <v>Pre-COVID</v>
      </c>
      <c r="AS127" s="1">
        <f t="shared" si="10"/>
        <v>6</v>
      </c>
    </row>
    <row r="128" spans="1:45" x14ac:dyDescent="0.25">
      <c r="A128" s="1" t="s">
        <v>36</v>
      </c>
      <c r="B128" s="9">
        <v>2016</v>
      </c>
      <c r="C128" s="1" t="s">
        <v>48</v>
      </c>
      <c r="D128" s="1">
        <v>7</v>
      </c>
      <c r="E128" s="2">
        <v>42552</v>
      </c>
      <c r="F128" s="1">
        <v>129.30000000000001</v>
      </c>
      <c r="G128" s="1">
        <v>139.5</v>
      </c>
      <c r="H128" s="1">
        <v>129.6</v>
      </c>
      <c r="I128" s="1">
        <v>134.5</v>
      </c>
      <c r="J128" s="1">
        <v>119.5</v>
      </c>
      <c r="K128" s="1">
        <v>138.5</v>
      </c>
      <c r="L128" s="1">
        <v>158.19999999999999</v>
      </c>
      <c r="M128" s="1">
        <v>171.8</v>
      </c>
      <c r="N128" s="1">
        <v>110.3</v>
      </c>
      <c r="O128" s="1">
        <v>134.30000000000001</v>
      </c>
      <c r="P128" s="1">
        <v>127.3</v>
      </c>
      <c r="Q128" s="1">
        <v>139.9</v>
      </c>
      <c r="R128" s="1">
        <v>137.6</v>
      </c>
      <c r="S128" s="1">
        <v>138</v>
      </c>
      <c r="T128" s="1">
        <v>137.19999999999999</v>
      </c>
      <c r="U128" s="1">
        <v>132.19999999999999</v>
      </c>
      <c r="V128" s="1">
        <v>136.5</v>
      </c>
      <c r="W128" s="1">
        <v>0</v>
      </c>
      <c r="X128" s="1">
        <v>128.19999999999999</v>
      </c>
      <c r="Y128" s="1">
        <v>130</v>
      </c>
      <c r="Z128" s="1">
        <v>126.7</v>
      </c>
      <c r="AA128" s="1">
        <v>116.4</v>
      </c>
      <c r="AB128" s="1">
        <v>125.2</v>
      </c>
      <c r="AC128" s="1">
        <v>130.80000000000001</v>
      </c>
      <c r="AD128" s="1">
        <v>120.9</v>
      </c>
      <c r="AE128" s="1">
        <v>123.8</v>
      </c>
      <c r="AF128" s="1">
        <v>133</v>
      </c>
      <c r="AG128" s="1">
        <v>1650.7999999999997</v>
      </c>
      <c r="AH128" s="1">
        <v>0</v>
      </c>
      <c r="AI128" s="1">
        <v>1008.3</v>
      </c>
      <c r="AJ128" s="1">
        <v>119.5</v>
      </c>
      <c r="AK128" s="1">
        <v>138</v>
      </c>
      <c r="AL128" s="1">
        <v>405.9</v>
      </c>
      <c r="AM128" s="1">
        <f>VLOOKUP(E128,CRUIDdata!C:D,2,FALSE)</f>
        <v>45</v>
      </c>
      <c r="AN128" s="1" t="s">
        <v>72</v>
      </c>
      <c r="AO128" s="1" t="b">
        <f t="shared" si="6"/>
        <v>0</v>
      </c>
      <c r="AP128" s="1">
        <f t="shared" si="7"/>
        <v>91</v>
      </c>
      <c r="AQ128" s="2">
        <f t="shared" si="8"/>
        <v>42552</v>
      </c>
      <c r="AR128" s="1" t="str">
        <f t="shared" si="9"/>
        <v>Pre-COVID</v>
      </c>
      <c r="AS128" s="1">
        <f t="shared" si="10"/>
        <v>7</v>
      </c>
    </row>
    <row r="129" spans="1:45" x14ac:dyDescent="0.25">
      <c r="A129" s="1" t="s">
        <v>37</v>
      </c>
      <c r="B129" s="9">
        <v>2016</v>
      </c>
      <c r="C129" s="1" t="s">
        <v>48</v>
      </c>
      <c r="D129" s="1">
        <v>7</v>
      </c>
      <c r="E129" s="2">
        <v>42552</v>
      </c>
      <c r="F129" s="1">
        <v>126.8</v>
      </c>
      <c r="G129" s="1">
        <v>144.19999999999999</v>
      </c>
      <c r="H129" s="1">
        <v>136.6</v>
      </c>
      <c r="I129" s="1">
        <v>131.80000000000001</v>
      </c>
      <c r="J129" s="1">
        <v>111</v>
      </c>
      <c r="K129" s="1">
        <v>137</v>
      </c>
      <c r="L129" s="1">
        <v>179.5</v>
      </c>
      <c r="M129" s="1">
        <v>188.4</v>
      </c>
      <c r="N129" s="1">
        <v>113.3</v>
      </c>
      <c r="O129" s="1">
        <v>143.9</v>
      </c>
      <c r="P129" s="1">
        <v>121.7</v>
      </c>
      <c r="Q129" s="1">
        <v>137.5</v>
      </c>
      <c r="R129" s="1">
        <v>139.80000000000001</v>
      </c>
      <c r="S129" s="1">
        <v>142.9</v>
      </c>
      <c r="T129" s="1">
        <v>127.9</v>
      </c>
      <c r="U129" s="1">
        <v>121.1</v>
      </c>
      <c r="V129" s="1">
        <v>126.9</v>
      </c>
      <c r="W129" s="1">
        <v>126.4</v>
      </c>
      <c r="X129" s="1">
        <v>115.5</v>
      </c>
      <c r="Y129" s="1">
        <v>123.5</v>
      </c>
      <c r="Z129" s="1">
        <v>120.9</v>
      </c>
      <c r="AA129" s="1">
        <v>111.7</v>
      </c>
      <c r="AB129" s="1">
        <v>120.3</v>
      </c>
      <c r="AC129" s="1">
        <v>130.80000000000001</v>
      </c>
      <c r="AD129" s="1">
        <v>120</v>
      </c>
      <c r="AE129" s="1">
        <v>119.9</v>
      </c>
      <c r="AF129" s="1">
        <v>129</v>
      </c>
      <c r="AG129" s="1">
        <v>1700.5000000000002</v>
      </c>
      <c r="AH129" s="1">
        <v>126.4</v>
      </c>
      <c r="AI129" s="1">
        <v>970.69999999999993</v>
      </c>
      <c r="AJ129" s="1">
        <v>111</v>
      </c>
      <c r="AK129" s="1">
        <v>142.9</v>
      </c>
      <c r="AL129" s="1">
        <v>375.9</v>
      </c>
      <c r="AM129" s="1">
        <f>VLOOKUP(E129,CRUIDdata!C:D,2,FALSE)</f>
        <v>45</v>
      </c>
      <c r="AN129" s="1" t="s">
        <v>72</v>
      </c>
      <c r="AO129" s="1" t="b">
        <f t="shared" si="6"/>
        <v>0</v>
      </c>
      <c r="AP129" s="1">
        <f t="shared" si="7"/>
        <v>91</v>
      </c>
      <c r="AQ129" s="2">
        <f t="shared" si="8"/>
        <v>42552</v>
      </c>
      <c r="AR129" s="1" t="str">
        <f t="shared" si="9"/>
        <v>Pre-COVID</v>
      </c>
      <c r="AS129" s="1">
        <f t="shared" si="10"/>
        <v>7</v>
      </c>
    </row>
    <row r="130" spans="1:45" x14ac:dyDescent="0.25">
      <c r="A130" s="1" t="s">
        <v>38</v>
      </c>
      <c r="B130" s="9">
        <v>2016</v>
      </c>
      <c r="C130" s="1" t="s">
        <v>48</v>
      </c>
      <c r="D130" s="1">
        <v>7</v>
      </c>
      <c r="E130" s="2">
        <v>42552</v>
      </c>
      <c r="F130" s="1">
        <v>128.5</v>
      </c>
      <c r="G130" s="1">
        <v>141.19999999999999</v>
      </c>
      <c r="H130" s="1">
        <v>132.30000000000001</v>
      </c>
      <c r="I130" s="1">
        <v>133.5</v>
      </c>
      <c r="J130" s="1">
        <v>116.4</v>
      </c>
      <c r="K130" s="1">
        <v>137.80000000000001</v>
      </c>
      <c r="L130" s="1">
        <v>165.4</v>
      </c>
      <c r="M130" s="1">
        <v>177.4</v>
      </c>
      <c r="N130" s="1">
        <v>111.3</v>
      </c>
      <c r="O130" s="1">
        <v>137.5</v>
      </c>
      <c r="P130" s="1">
        <v>125</v>
      </c>
      <c r="Q130" s="1">
        <v>138.80000000000001</v>
      </c>
      <c r="R130" s="1">
        <v>138.4</v>
      </c>
      <c r="S130" s="1">
        <v>139.30000000000001</v>
      </c>
      <c r="T130" s="1">
        <v>133.5</v>
      </c>
      <c r="U130" s="1">
        <v>127.6</v>
      </c>
      <c r="V130" s="1">
        <v>132.69999999999999</v>
      </c>
      <c r="W130" s="1">
        <v>126.4</v>
      </c>
      <c r="X130" s="1">
        <v>123.4</v>
      </c>
      <c r="Y130" s="1">
        <v>126.9</v>
      </c>
      <c r="Z130" s="1">
        <v>124.5</v>
      </c>
      <c r="AA130" s="1">
        <v>113.9</v>
      </c>
      <c r="AB130" s="1">
        <v>122.4</v>
      </c>
      <c r="AC130" s="1">
        <v>130.80000000000001</v>
      </c>
      <c r="AD130" s="1">
        <v>120.5</v>
      </c>
      <c r="AE130" s="1">
        <v>121.9</v>
      </c>
      <c r="AF130" s="1">
        <v>131.1</v>
      </c>
      <c r="AG130" s="1">
        <v>1667.1</v>
      </c>
      <c r="AH130" s="1">
        <v>126.4</v>
      </c>
      <c r="AI130" s="1">
        <v>990.90000000000009</v>
      </c>
      <c r="AJ130" s="1">
        <v>116.4</v>
      </c>
      <c r="AK130" s="1">
        <v>139.30000000000001</v>
      </c>
      <c r="AL130" s="1">
        <v>393.8</v>
      </c>
      <c r="AM130" s="1">
        <f>VLOOKUP(E130,CRUIDdata!C:D,2,FALSE)</f>
        <v>45</v>
      </c>
      <c r="AN130" s="1" t="s">
        <v>72</v>
      </c>
      <c r="AO130" s="1" t="b">
        <f t="shared" ref="AO130:AO193" si="11">IF(AND(K130&gt;150,L130&gt;150),"no")</f>
        <v>0</v>
      </c>
      <c r="AP130" s="1">
        <f t="shared" ref="AP130:AP193" si="12">COUNTIF(AO:AO,"no")</f>
        <v>91</v>
      </c>
      <c r="AQ130" s="2">
        <f t="shared" ref="AQ130:AQ193" si="13">DATE(B130,MONTH(1&amp;TRIM(C130)),1)</f>
        <v>42552</v>
      </c>
      <c r="AR130" s="1" t="str">
        <f t="shared" ref="AR130:AR193" si="14">IF(E130&lt;DATE(2020,3,1),"Pre-COVID","Post-COVID")</f>
        <v>Pre-COVID</v>
      </c>
      <c r="AS130" s="1">
        <f t="shared" ref="AS130:AS193" si="15">MONTH(DATEVALUE("1 "&amp; C130))</f>
        <v>7</v>
      </c>
    </row>
    <row r="131" spans="1:45" x14ac:dyDescent="0.25">
      <c r="A131" s="1" t="s">
        <v>36</v>
      </c>
      <c r="B131" s="9">
        <v>2016</v>
      </c>
      <c r="C131" s="1" t="s">
        <v>49</v>
      </c>
      <c r="D131" s="1">
        <v>8</v>
      </c>
      <c r="E131" s="2">
        <v>42583</v>
      </c>
      <c r="F131" s="1">
        <v>130.1</v>
      </c>
      <c r="G131" s="1">
        <v>138.80000000000001</v>
      </c>
      <c r="H131" s="1">
        <v>130.30000000000001</v>
      </c>
      <c r="I131" s="1">
        <v>135.30000000000001</v>
      </c>
      <c r="J131" s="1">
        <v>119.9</v>
      </c>
      <c r="K131" s="1">
        <v>140.19999999999999</v>
      </c>
      <c r="L131" s="1">
        <v>156.9</v>
      </c>
      <c r="M131" s="1">
        <v>172.2</v>
      </c>
      <c r="N131" s="1">
        <v>112.1</v>
      </c>
      <c r="O131" s="1">
        <v>134.9</v>
      </c>
      <c r="P131" s="1">
        <v>128.1</v>
      </c>
      <c r="Q131" s="1">
        <v>140.69999999999999</v>
      </c>
      <c r="R131" s="1">
        <v>138</v>
      </c>
      <c r="S131" s="1">
        <v>138.9</v>
      </c>
      <c r="T131" s="1">
        <v>137.80000000000001</v>
      </c>
      <c r="U131" s="1">
        <v>133</v>
      </c>
      <c r="V131" s="1">
        <v>137.1</v>
      </c>
      <c r="W131" s="1">
        <v>0</v>
      </c>
      <c r="X131" s="1">
        <v>129.1</v>
      </c>
      <c r="Y131" s="1">
        <v>130.6</v>
      </c>
      <c r="Z131" s="1">
        <v>127</v>
      </c>
      <c r="AA131" s="1">
        <v>116</v>
      </c>
      <c r="AB131" s="1">
        <v>125.5</v>
      </c>
      <c r="AC131" s="1">
        <v>131.9</v>
      </c>
      <c r="AD131" s="1">
        <v>122</v>
      </c>
      <c r="AE131" s="1">
        <v>124.2</v>
      </c>
      <c r="AF131" s="1">
        <v>133.5</v>
      </c>
      <c r="AG131" s="1">
        <v>1657.6</v>
      </c>
      <c r="AH131" s="1">
        <v>0</v>
      </c>
      <c r="AI131" s="1">
        <v>1012.8000000000001</v>
      </c>
      <c r="AJ131" s="1">
        <v>119.9</v>
      </c>
      <c r="AK131" s="1">
        <v>138.9</v>
      </c>
      <c r="AL131" s="1">
        <v>407.9</v>
      </c>
      <c r="AM131" s="1">
        <f>VLOOKUP(E131,CRUIDdata!C:D,2,FALSE)</f>
        <v>46</v>
      </c>
      <c r="AN131" s="1" t="s">
        <v>72</v>
      </c>
      <c r="AO131" s="1" t="b">
        <f t="shared" si="11"/>
        <v>0</v>
      </c>
      <c r="AP131" s="1">
        <f t="shared" si="12"/>
        <v>91</v>
      </c>
      <c r="AQ131" s="2">
        <f t="shared" si="13"/>
        <v>42583</v>
      </c>
      <c r="AR131" s="1" t="str">
        <f t="shared" si="14"/>
        <v>Pre-COVID</v>
      </c>
      <c r="AS131" s="1">
        <f t="shared" si="15"/>
        <v>8</v>
      </c>
    </row>
    <row r="132" spans="1:45" x14ac:dyDescent="0.25">
      <c r="A132" s="1" t="s">
        <v>37</v>
      </c>
      <c r="B132" s="9">
        <v>2016</v>
      </c>
      <c r="C132" s="1" t="s">
        <v>49</v>
      </c>
      <c r="D132" s="1">
        <v>8</v>
      </c>
      <c r="E132" s="2">
        <v>42583</v>
      </c>
      <c r="F132" s="1">
        <v>127.6</v>
      </c>
      <c r="G132" s="1">
        <v>140.30000000000001</v>
      </c>
      <c r="H132" s="1">
        <v>133.69999999999999</v>
      </c>
      <c r="I132" s="1">
        <v>132.19999999999999</v>
      </c>
      <c r="J132" s="1">
        <v>111.8</v>
      </c>
      <c r="K132" s="1">
        <v>135.80000000000001</v>
      </c>
      <c r="L132" s="1">
        <v>163.5</v>
      </c>
      <c r="M132" s="1">
        <v>182.3</v>
      </c>
      <c r="N132" s="1">
        <v>114.6</v>
      </c>
      <c r="O132" s="1">
        <v>144.6</v>
      </c>
      <c r="P132" s="1">
        <v>121.9</v>
      </c>
      <c r="Q132" s="1">
        <v>138.1</v>
      </c>
      <c r="R132" s="1">
        <v>137.6</v>
      </c>
      <c r="S132" s="1">
        <v>143.6</v>
      </c>
      <c r="T132" s="1">
        <v>128.30000000000001</v>
      </c>
      <c r="U132" s="1">
        <v>121.4</v>
      </c>
      <c r="V132" s="1">
        <v>127.3</v>
      </c>
      <c r="W132" s="1">
        <v>127.3</v>
      </c>
      <c r="X132" s="1">
        <v>114.7</v>
      </c>
      <c r="Y132" s="1">
        <v>123.9</v>
      </c>
      <c r="Z132" s="1">
        <v>121.2</v>
      </c>
      <c r="AA132" s="1">
        <v>110.4</v>
      </c>
      <c r="AB132" s="1">
        <v>120.6</v>
      </c>
      <c r="AC132" s="1">
        <v>131.5</v>
      </c>
      <c r="AD132" s="1">
        <v>120.9</v>
      </c>
      <c r="AE132" s="1">
        <v>119.9</v>
      </c>
      <c r="AF132" s="1">
        <v>128.4</v>
      </c>
      <c r="AG132" s="1">
        <v>1672.1999999999996</v>
      </c>
      <c r="AH132" s="1">
        <v>127.3</v>
      </c>
      <c r="AI132" s="1">
        <v>970.3</v>
      </c>
      <c r="AJ132" s="1">
        <v>111.8</v>
      </c>
      <c r="AK132" s="1">
        <v>143.6</v>
      </c>
      <c r="AL132" s="1">
        <v>377</v>
      </c>
      <c r="AM132" s="1">
        <f>VLOOKUP(E132,CRUIDdata!C:D,2,FALSE)</f>
        <v>46</v>
      </c>
      <c r="AN132" s="1" t="s">
        <v>72</v>
      </c>
      <c r="AO132" s="1" t="b">
        <f t="shared" si="11"/>
        <v>0</v>
      </c>
      <c r="AP132" s="1">
        <f t="shared" si="12"/>
        <v>91</v>
      </c>
      <c r="AQ132" s="2">
        <f t="shared" si="13"/>
        <v>42583</v>
      </c>
      <c r="AR132" s="1" t="str">
        <f t="shared" si="14"/>
        <v>Pre-COVID</v>
      </c>
      <c r="AS132" s="1">
        <f t="shared" si="15"/>
        <v>8</v>
      </c>
    </row>
    <row r="133" spans="1:45" x14ac:dyDescent="0.25">
      <c r="A133" s="1" t="s">
        <v>38</v>
      </c>
      <c r="B133" s="9">
        <v>2016</v>
      </c>
      <c r="C133" s="1" t="s">
        <v>49</v>
      </c>
      <c r="D133" s="1">
        <v>8</v>
      </c>
      <c r="E133" s="2">
        <v>42583</v>
      </c>
      <c r="F133" s="1">
        <v>129.30000000000001</v>
      </c>
      <c r="G133" s="1">
        <v>139.30000000000001</v>
      </c>
      <c r="H133" s="1">
        <v>131.6</v>
      </c>
      <c r="I133" s="1">
        <v>134.1</v>
      </c>
      <c r="J133" s="1">
        <v>116.9</v>
      </c>
      <c r="K133" s="1">
        <v>138.1</v>
      </c>
      <c r="L133" s="1">
        <v>159.1</v>
      </c>
      <c r="M133" s="1">
        <v>175.6</v>
      </c>
      <c r="N133" s="1">
        <v>112.9</v>
      </c>
      <c r="O133" s="1">
        <v>138.1</v>
      </c>
      <c r="P133" s="1">
        <v>125.5</v>
      </c>
      <c r="Q133" s="1">
        <v>139.5</v>
      </c>
      <c r="R133" s="1">
        <v>137.9</v>
      </c>
      <c r="S133" s="1">
        <v>140.19999999999999</v>
      </c>
      <c r="T133" s="1">
        <v>134.1</v>
      </c>
      <c r="U133" s="1">
        <v>128.19999999999999</v>
      </c>
      <c r="V133" s="1">
        <v>133.19999999999999</v>
      </c>
      <c r="W133" s="1">
        <v>127.3</v>
      </c>
      <c r="X133" s="1">
        <v>123.6</v>
      </c>
      <c r="Y133" s="1">
        <v>127.4</v>
      </c>
      <c r="Z133" s="1">
        <v>124.8</v>
      </c>
      <c r="AA133" s="1">
        <v>113.1</v>
      </c>
      <c r="AB133" s="1">
        <v>122.7</v>
      </c>
      <c r="AC133" s="1">
        <v>131.69999999999999</v>
      </c>
      <c r="AD133" s="1">
        <v>121.5</v>
      </c>
      <c r="AE133" s="1">
        <v>122.1</v>
      </c>
      <c r="AF133" s="1">
        <v>131.1</v>
      </c>
      <c r="AG133" s="1">
        <v>1661.0000000000002</v>
      </c>
      <c r="AH133" s="1">
        <v>127.3</v>
      </c>
      <c r="AI133" s="1">
        <v>993.2</v>
      </c>
      <c r="AJ133" s="1">
        <v>116.9</v>
      </c>
      <c r="AK133" s="1">
        <v>140.19999999999999</v>
      </c>
      <c r="AL133" s="1">
        <v>395.49999999999994</v>
      </c>
      <c r="AM133" s="1">
        <f>VLOOKUP(E133,CRUIDdata!C:D,2,FALSE)</f>
        <v>46</v>
      </c>
      <c r="AN133" s="1" t="s">
        <v>72</v>
      </c>
      <c r="AO133" s="1" t="b">
        <f t="shared" si="11"/>
        <v>0</v>
      </c>
      <c r="AP133" s="1">
        <f t="shared" si="12"/>
        <v>91</v>
      </c>
      <c r="AQ133" s="2">
        <f t="shared" si="13"/>
        <v>42583</v>
      </c>
      <c r="AR133" s="1" t="str">
        <f t="shared" si="14"/>
        <v>Pre-COVID</v>
      </c>
      <c r="AS133" s="1">
        <f t="shared" si="15"/>
        <v>8</v>
      </c>
    </row>
    <row r="134" spans="1:45" x14ac:dyDescent="0.25">
      <c r="A134" s="1" t="s">
        <v>36</v>
      </c>
      <c r="B134" s="9">
        <v>2016</v>
      </c>
      <c r="C134" s="1" t="s">
        <v>50</v>
      </c>
      <c r="D134" s="1">
        <v>9</v>
      </c>
      <c r="E134" s="2">
        <v>42614</v>
      </c>
      <c r="F134" s="1">
        <v>130.80000000000001</v>
      </c>
      <c r="G134" s="1">
        <v>138.19999999999999</v>
      </c>
      <c r="H134" s="1">
        <v>130.5</v>
      </c>
      <c r="I134" s="1">
        <v>135.5</v>
      </c>
      <c r="J134" s="1">
        <v>120.2</v>
      </c>
      <c r="K134" s="1">
        <v>139.19999999999999</v>
      </c>
      <c r="L134" s="1">
        <v>149.5</v>
      </c>
      <c r="M134" s="1">
        <v>170.4</v>
      </c>
      <c r="N134" s="1">
        <v>113.1</v>
      </c>
      <c r="O134" s="1">
        <v>135.80000000000001</v>
      </c>
      <c r="P134" s="1">
        <v>128.80000000000001</v>
      </c>
      <c r="Q134" s="1">
        <v>141.5</v>
      </c>
      <c r="R134" s="1">
        <v>137.19999999999999</v>
      </c>
      <c r="S134" s="1">
        <v>139.9</v>
      </c>
      <c r="T134" s="1">
        <v>138.5</v>
      </c>
      <c r="U134" s="1">
        <v>133.5</v>
      </c>
      <c r="V134" s="1">
        <v>137.80000000000001</v>
      </c>
      <c r="W134" s="1">
        <v>0</v>
      </c>
      <c r="X134" s="1">
        <v>129.69999999999999</v>
      </c>
      <c r="Y134" s="1">
        <v>131.1</v>
      </c>
      <c r="Z134" s="1">
        <v>127.8</v>
      </c>
      <c r="AA134" s="1">
        <v>117</v>
      </c>
      <c r="AB134" s="1">
        <v>125.7</v>
      </c>
      <c r="AC134" s="1">
        <v>132.19999999999999</v>
      </c>
      <c r="AD134" s="1">
        <v>122.8</v>
      </c>
      <c r="AE134" s="1">
        <v>124.9</v>
      </c>
      <c r="AF134" s="1">
        <v>133.4</v>
      </c>
      <c r="AG134" s="1">
        <v>1650.5</v>
      </c>
      <c r="AH134" s="1">
        <v>0</v>
      </c>
      <c r="AI134" s="1">
        <v>1016.7999999999998</v>
      </c>
      <c r="AJ134" s="1">
        <v>120.2</v>
      </c>
      <c r="AK134" s="1">
        <v>139.9</v>
      </c>
      <c r="AL134" s="1">
        <v>409.8</v>
      </c>
      <c r="AM134" s="1">
        <f>VLOOKUP(E134,CRUIDdata!C:D,2,FALSE)</f>
        <v>47</v>
      </c>
      <c r="AN134" s="1" t="s">
        <v>72</v>
      </c>
      <c r="AO134" s="1" t="b">
        <f t="shared" si="11"/>
        <v>0</v>
      </c>
      <c r="AP134" s="1">
        <f t="shared" si="12"/>
        <v>91</v>
      </c>
      <c r="AQ134" s="2">
        <f t="shared" si="13"/>
        <v>42614</v>
      </c>
      <c r="AR134" s="1" t="str">
        <f t="shared" si="14"/>
        <v>Pre-COVID</v>
      </c>
      <c r="AS134" s="1">
        <f t="shared" si="15"/>
        <v>9</v>
      </c>
    </row>
    <row r="135" spans="1:45" x14ac:dyDescent="0.25">
      <c r="A135" s="1" t="s">
        <v>37</v>
      </c>
      <c r="B135" s="9">
        <v>2016</v>
      </c>
      <c r="C135" s="1" t="s">
        <v>50</v>
      </c>
      <c r="D135" s="1">
        <v>9</v>
      </c>
      <c r="E135" s="2">
        <v>42614</v>
      </c>
      <c r="F135" s="1">
        <v>128.1</v>
      </c>
      <c r="G135" s="1">
        <v>137.69999999999999</v>
      </c>
      <c r="H135" s="1">
        <v>130.6</v>
      </c>
      <c r="I135" s="1">
        <v>132.6</v>
      </c>
      <c r="J135" s="1">
        <v>111.9</v>
      </c>
      <c r="K135" s="1">
        <v>132.5</v>
      </c>
      <c r="L135" s="1">
        <v>152.9</v>
      </c>
      <c r="M135" s="1">
        <v>173.6</v>
      </c>
      <c r="N135" s="1">
        <v>115.1</v>
      </c>
      <c r="O135" s="1">
        <v>144.80000000000001</v>
      </c>
      <c r="P135" s="1">
        <v>122.1</v>
      </c>
      <c r="Q135" s="1">
        <v>138.80000000000001</v>
      </c>
      <c r="R135" s="1">
        <v>135.69999999999999</v>
      </c>
      <c r="S135" s="1">
        <v>143.9</v>
      </c>
      <c r="T135" s="1">
        <v>128.69999999999999</v>
      </c>
      <c r="U135" s="1">
        <v>121.6</v>
      </c>
      <c r="V135" s="1">
        <v>127.7</v>
      </c>
      <c r="W135" s="1">
        <v>127.9</v>
      </c>
      <c r="X135" s="1">
        <v>114.8</v>
      </c>
      <c r="Y135" s="1">
        <v>124.3</v>
      </c>
      <c r="Z135" s="1">
        <v>121.4</v>
      </c>
      <c r="AA135" s="1">
        <v>111.8</v>
      </c>
      <c r="AB135" s="1">
        <v>120.8</v>
      </c>
      <c r="AC135" s="1">
        <v>131.6</v>
      </c>
      <c r="AD135" s="1">
        <v>121.2</v>
      </c>
      <c r="AE135" s="1">
        <v>120.5</v>
      </c>
      <c r="AF135" s="1">
        <v>128</v>
      </c>
      <c r="AG135" s="1">
        <v>1644.4999999999998</v>
      </c>
      <c r="AH135" s="1">
        <v>127.9</v>
      </c>
      <c r="AI135" s="1">
        <v>973</v>
      </c>
      <c r="AJ135" s="1">
        <v>111.9</v>
      </c>
      <c r="AK135" s="1">
        <v>143.9</v>
      </c>
      <c r="AL135" s="1">
        <v>378</v>
      </c>
      <c r="AM135" s="1">
        <f>VLOOKUP(E135,CRUIDdata!C:D,2,FALSE)</f>
        <v>47</v>
      </c>
      <c r="AN135" s="1" t="s">
        <v>72</v>
      </c>
      <c r="AO135" s="1" t="b">
        <f t="shared" si="11"/>
        <v>0</v>
      </c>
      <c r="AP135" s="1">
        <f t="shared" si="12"/>
        <v>91</v>
      </c>
      <c r="AQ135" s="2">
        <f t="shared" si="13"/>
        <v>42614</v>
      </c>
      <c r="AR135" s="1" t="str">
        <f t="shared" si="14"/>
        <v>Pre-COVID</v>
      </c>
      <c r="AS135" s="1">
        <f t="shared" si="15"/>
        <v>9</v>
      </c>
    </row>
    <row r="136" spans="1:45" x14ac:dyDescent="0.25">
      <c r="A136" s="1" t="s">
        <v>38</v>
      </c>
      <c r="B136" s="9">
        <v>2016</v>
      </c>
      <c r="C136" s="1" t="s">
        <v>50</v>
      </c>
      <c r="D136" s="1">
        <v>9</v>
      </c>
      <c r="E136" s="2">
        <v>42614</v>
      </c>
      <c r="F136" s="1">
        <v>129.9</v>
      </c>
      <c r="G136" s="1">
        <v>138</v>
      </c>
      <c r="H136" s="1">
        <v>130.5</v>
      </c>
      <c r="I136" s="1">
        <v>134.4</v>
      </c>
      <c r="J136" s="1">
        <v>117.2</v>
      </c>
      <c r="K136" s="1">
        <v>136.1</v>
      </c>
      <c r="L136" s="1">
        <v>150.69999999999999</v>
      </c>
      <c r="M136" s="1">
        <v>171.5</v>
      </c>
      <c r="N136" s="1">
        <v>113.8</v>
      </c>
      <c r="O136" s="1">
        <v>138.80000000000001</v>
      </c>
      <c r="P136" s="1">
        <v>126</v>
      </c>
      <c r="Q136" s="1">
        <v>140.19999999999999</v>
      </c>
      <c r="R136" s="1">
        <v>136.6</v>
      </c>
      <c r="S136" s="1">
        <v>141</v>
      </c>
      <c r="T136" s="1">
        <v>134.6</v>
      </c>
      <c r="U136" s="1">
        <v>128.6</v>
      </c>
      <c r="V136" s="1">
        <v>133.80000000000001</v>
      </c>
      <c r="W136" s="1">
        <v>127.9</v>
      </c>
      <c r="X136" s="1">
        <v>124.1</v>
      </c>
      <c r="Y136" s="1">
        <v>127.9</v>
      </c>
      <c r="Z136" s="1">
        <v>125.4</v>
      </c>
      <c r="AA136" s="1">
        <v>114.3</v>
      </c>
      <c r="AB136" s="1">
        <v>122.9</v>
      </c>
      <c r="AC136" s="1">
        <v>131.80000000000001</v>
      </c>
      <c r="AD136" s="1">
        <v>122.1</v>
      </c>
      <c r="AE136" s="1">
        <v>122.8</v>
      </c>
      <c r="AF136" s="1">
        <v>130.9</v>
      </c>
      <c r="AG136" s="1">
        <v>1646.4999999999998</v>
      </c>
      <c r="AH136" s="1">
        <v>127.9</v>
      </c>
      <c r="AI136" s="1">
        <v>996.8</v>
      </c>
      <c r="AJ136" s="1">
        <v>117.2</v>
      </c>
      <c r="AK136" s="1">
        <v>141</v>
      </c>
      <c r="AL136" s="1">
        <v>397</v>
      </c>
      <c r="AM136" s="1">
        <f>VLOOKUP(E136,CRUIDdata!C:D,2,FALSE)</f>
        <v>47</v>
      </c>
      <c r="AN136" s="1" t="s">
        <v>72</v>
      </c>
      <c r="AO136" s="1" t="b">
        <f t="shared" si="11"/>
        <v>0</v>
      </c>
      <c r="AP136" s="1">
        <f t="shared" si="12"/>
        <v>91</v>
      </c>
      <c r="AQ136" s="2">
        <f t="shared" si="13"/>
        <v>42614</v>
      </c>
      <c r="AR136" s="1" t="str">
        <f t="shared" si="14"/>
        <v>Pre-COVID</v>
      </c>
      <c r="AS136" s="1">
        <f t="shared" si="15"/>
        <v>9</v>
      </c>
    </row>
    <row r="137" spans="1:45" x14ac:dyDescent="0.25">
      <c r="A137" s="1" t="s">
        <v>36</v>
      </c>
      <c r="B137" s="9">
        <v>2016</v>
      </c>
      <c r="C137" s="1" t="s">
        <v>51</v>
      </c>
      <c r="D137" s="1">
        <v>10</v>
      </c>
      <c r="E137" s="2">
        <v>42644</v>
      </c>
      <c r="F137" s="1">
        <v>131.30000000000001</v>
      </c>
      <c r="G137" s="1">
        <v>137.6</v>
      </c>
      <c r="H137" s="1">
        <v>130.1</v>
      </c>
      <c r="I137" s="1">
        <v>136</v>
      </c>
      <c r="J137" s="1">
        <v>120.8</v>
      </c>
      <c r="K137" s="1">
        <v>138.4</v>
      </c>
      <c r="L137" s="1">
        <v>149.19999999999999</v>
      </c>
      <c r="M137" s="1">
        <v>170.2</v>
      </c>
      <c r="N137" s="1">
        <v>113.4</v>
      </c>
      <c r="O137" s="1">
        <v>136.30000000000001</v>
      </c>
      <c r="P137" s="1">
        <v>128.69999999999999</v>
      </c>
      <c r="Q137" s="1">
        <v>142.4</v>
      </c>
      <c r="R137" s="1">
        <v>137.4</v>
      </c>
      <c r="S137" s="1">
        <v>140.9</v>
      </c>
      <c r="T137" s="1">
        <v>139.6</v>
      </c>
      <c r="U137" s="1">
        <v>134.30000000000001</v>
      </c>
      <c r="V137" s="1">
        <v>138.80000000000001</v>
      </c>
      <c r="W137" s="1">
        <v>0</v>
      </c>
      <c r="X137" s="1">
        <v>129.80000000000001</v>
      </c>
      <c r="Y137" s="1">
        <v>131.80000000000001</v>
      </c>
      <c r="Z137" s="1">
        <v>128.69999999999999</v>
      </c>
      <c r="AA137" s="1">
        <v>117.8</v>
      </c>
      <c r="AB137" s="1">
        <v>126.5</v>
      </c>
      <c r="AC137" s="1">
        <v>133</v>
      </c>
      <c r="AD137" s="1">
        <v>123</v>
      </c>
      <c r="AE137" s="1">
        <v>125.7</v>
      </c>
      <c r="AF137" s="1">
        <v>133.80000000000001</v>
      </c>
      <c r="AG137" s="1">
        <v>1651.0000000000002</v>
      </c>
      <c r="AH137" s="1">
        <v>0</v>
      </c>
      <c r="AI137" s="1">
        <v>1021.4000000000001</v>
      </c>
      <c r="AJ137" s="1">
        <v>120.8</v>
      </c>
      <c r="AK137" s="1">
        <v>140.9</v>
      </c>
      <c r="AL137" s="1">
        <v>412.7</v>
      </c>
      <c r="AM137" s="1">
        <f>VLOOKUP(E137,CRUIDdata!C:D,2,FALSE)</f>
        <v>49</v>
      </c>
      <c r="AN137" s="1" t="s">
        <v>72</v>
      </c>
      <c r="AO137" s="1" t="b">
        <f t="shared" si="11"/>
        <v>0</v>
      </c>
      <c r="AP137" s="1">
        <f t="shared" si="12"/>
        <v>91</v>
      </c>
      <c r="AQ137" s="2">
        <f t="shared" si="13"/>
        <v>42644</v>
      </c>
      <c r="AR137" s="1" t="str">
        <f t="shared" si="14"/>
        <v>Pre-COVID</v>
      </c>
      <c r="AS137" s="1">
        <f t="shared" si="15"/>
        <v>10</v>
      </c>
    </row>
    <row r="138" spans="1:45" x14ac:dyDescent="0.25">
      <c r="A138" s="1" t="s">
        <v>37</v>
      </c>
      <c r="B138" s="9">
        <v>2016</v>
      </c>
      <c r="C138" s="1" t="s">
        <v>51</v>
      </c>
      <c r="D138" s="1">
        <v>10</v>
      </c>
      <c r="E138" s="2">
        <v>42644</v>
      </c>
      <c r="F138" s="1">
        <v>128.69999999999999</v>
      </c>
      <c r="G138" s="1">
        <v>138.4</v>
      </c>
      <c r="H138" s="1">
        <v>130.30000000000001</v>
      </c>
      <c r="I138" s="1">
        <v>132.69999999999999</v>
      </c>
      <c r="J138" s="1">
        <v>112.5</v>
      </c>
      <c r="K138" s="1">
        <v>130.4</v>
      </c>
      <c r="L138" s="1">
        <v>155.1</v>
      </c>
      <c r="M138" s="1">
        <v>175.7</v>
      </c>
      <c r="N138" s="1">
        <v>115.4</v>
      </c>
      <c r="O138" s="1">
        <v>145.30000000000001</v>
      </c>
      <c r="P138" s="1">
        <v>122.5</v>
      </c>
      <c r="Q138" s="1">
        <v>139.6</v>
      </c>
      <c r="R138" s="1">
        <v>136.30000000000001</v>
      </c>
      <c r="S138" s="1">
        <v>144.30000000000001</v>
      </c>
      <c r="T138" s="1">
        <v>129.1</v>
      </c>
      <c r="U138" s="1">
        <v>121.9</v>
      </c>
      <c r="V138" s="1">
        <v>128</v>
      </c>
      <c r="W138" s="1">
        <v>128.69999999999999</v>
      </c>
      <c r="X138" s="1">
        <v>115.2</v>
      </c>
      <c r="Y138" s="1">
        <v>124.5</v>
      </c>
      <c r="Z138" s="1">
        <v>121.8</v>
      </c>
      <c r="AA138" s="1">
        <v>112.8</v>
      </c>
      <c r="AB138" s="1">
        <v>121.2</v>
      </c>
      <c r="AC138" s="1">
        <v>131.9</v>
      </c>
      <c r="AD138" s="1">
        <v>120.8</v>
      </c>
      <c r="AE138" s="1">
        <v>120.9</v>
      </c>
      <c r="AF138" s="1">
        <v>128.6</v>
      </c>
      <c r="AG138" s="1">
        <v>1650.3999999999999</v>
      </c>
      <c r="AH138" s="1">
        <v>128.69999999999999</v>
      </c>
      <c r="AI138" s="1">
        <v>975.9</v>
      </c>
      <c r="AJ138" s="1">
        <v>112.5</v>
      </c>
      <c r="AK138" s="1">
        <v>144.30000000000001</v>
      </c>
      <c r="AL138" s="1">
        <v>379</v>
      </c>
      <c r="AM138" s="1">
        <f>VLOOKUP(E138,CRUIDdata!C:D,2,FALSE)</f>
        <v>49</v>
      </c>
      <c r="AN138" s="1" t="s">
        <v>72</v>
      </c>
      <c r="AO138" s="1" t="b">
        <f t="shared" si="11"/>
        <v>0</v>
      </c>
      <c r="AP138" s="1">
        <f t="shared" si="12"/>
        <v>91</v>
      </c>
      <c r="AQ138" s="2">
        <f t="shared" si="13"/>
        <v>42644</v>
      </c>
      <c r="AR138" s="1" t="str">
        <f t="shared" si="14"/>
        <v>Pre-COVID</v>
      </c>
      <c r="AS138" s="1">
        <f t="shared" si="15"/>
        <v>10</v>
      </c>
    </row>
    <row r="139" spans="1:45" x14ac:dyDescent="0.25">
      <c r="A139" s="1" t="s">
        <v>38</v>
      </c>
      <c r="B139" s="9">
        <v>2016</v>
      </c>
      <c r="C139" s="1" t="s">
        <v>51</v>
      </c>
      <c r="D139" s="1">
        <v>10</v>
      </c>
      <c r="E139" s="2">
        <v>42644</v>
      </c>
      <c r="F139" s="1">
        <v>130.5</v>
      </c>
      <c r="G139" s="1">
        <v>137.9</v>
      </c>
      <c r="H139" s="1">
        <v>130.19999999999999</v>
      </c>
      <c r="I139" s="1">
        <v>134.80000000000001</v>
      </c>
      <c r="J139" s="1">
        <v>117.8</v>
      </c>
      <c r="K139" s="1">
        <v>134.69999999999999</v>
      </c>
      <c r="L139" s="1">
        <v>151.19999999999999</v>
      </c>
      <c r="M139" s="1">
        <v>172.1</v>
      </c>
      <c r="N139" s="1">
        <v>114.1</v>
      </c>
      <c r="O139" s="1">
        <v>139.30000000000001</v>
      </c>
      <c r="P139" s="1">
        <v>126.1</v>
      </c>
      <c r="Q139" s="1">
        <v>141.1</v>
      </c>
      <c r="R139" s="1">
        <v>137</v>
      </c>
      <c r="S139" s="1">
        <v>141.80000000000001</v>
      </c>
      <c r="T139" s="1">
        <v>135.5</v>
      </c>
      <c r="U139" s="1">
        <v>129.1</v>
      </c>
      <c r="V139" s="1">
        <v>134.5</v>
      </c>
      <c r="W139" s="1">
        <v>128.69999999999999</v>
      </c>
      <c r="X139" s="1">
        <v>124.3</v>
      </c>
      <c r="Y139" s="1">
        <v>128.4</v>
      </c>
      <c r="Z139" s="1">
        <v>126.1</v>
      </c>
      <c r="AA139" s="1">
        <v>115.2</v>
      </c>
      <c r="AB139" s="1">
        <v>123.5</v>
      </c>
      <c r="AC139" s="1">
        <v>132.4</v>
      </c>
      <c r="AD139" s="1">
        <v>122.1</v>
      </c>
      <c r="AE139" s="1">
        <v>123.4</v>
      </c>
      <c r="AF139" s="1">
        <v>131.4</v>
      </c>
      <c r="AG139" s="1">
        <v>1648.9999999999998</v>
      </c>
      <c r="AH139" s="1">
        <v>128.69999999999999</v>
      </c>
      <c r="AI139" s="1">
        <v>1000.6999999999999</v>
      </c>
      <c r="AJ139" s="1">
        <v>117.8</v>
      </c>
      <c r="AK139" s="1">
        <v>141.80000000000001</v>
      </c>
      <c r="AL139" s="1">
        <v>399.1</v>
      </c>
      <c r="AM139" s="1">
        <f>VLOOKUP(E139,CRUIDdata!C:D,2,FALSE)</f>
        <v>49</v>
      </c>
      <c r="AN139" s="1" t="s">
        <v>72</v>
      </c>
      <c r="AO139" s="1" t="b">
        <f t="shared" si="11"/>
        <v>0</v>
      </c>
      <c r="AP139" s="1">
        <f t="shared" si="12"/>
        <v>91</v>
      </c>
      <c r="AQ139" s="2">
        <f t="shared" si="13"/>
        <v>42644</v>
      </c>
      <c r="AR139" s="1" t="str">
        <f t="shared" si="14"/>
        <v>Pre-COVID</v>
      </c>
      <c r="AS139" s="1">
        <f t="shared" si="15"/>
        <v>10</v>
      </c>
    </row>
    <row r="140" spans="1:45" x14ac:dyDescent="0.25">
      <c r="A140" s="1" t="s">
        <v>36</v>
      </c>
      <c r="B140" s="9">
        <v>2016</v>
      </c>
      <c r="C140" s="1" t="s">
        <v>52</v>
      </c>
      <c r="D140" s="1">
        <v>11</v>
      </c>
      <c r="E140" s="2">
        <v>42675</v>
      </c>
      <c r="F140" s="1">
        <v>132</v>
      </c>
      <c r="G140" s="1">
        <v>137.4</v>
      </c>
      <c r="H140" s="1">
        <v>130.6</v>
      </c>
      <c r="I140" s="1">
        <v>136.19999999999999</v>
      </c>
      <c r="J140" s="1">
        <v>121.1</v>
      </c>
      <c r="K140" s="1">
        <v>136.9</v>
      </c>
      <c r="L140" s="1">
        <v>141.80000000000001</v>
      </c>
      <c r="M140" s="1">
        <v>170</v>
      </c>
      <c r="N140" s="1">
        <v>113.4</v>
      </c>
      <c r="O140" s="1">
        <v>136.80000000000001</v>
      </c>
      <c r="P140" s="1">
        <v>128.69999999999999</v>
      </c>
      <c r="Q140" s="1">
        <v>143.1</v>
      </c>
      <c r="R140" s="1">
        <v>136.6</v>
      </c>
      <c r="S140" s="1">
        <v>141.19999999999999</v>
      </c>
      <c r="T140" s="1">
        <v>139.9</v>
      </c>
      <c r="U140" s="1">
        <v>134.5</v>
      </c>
      <c r="V140" s="1">
        <v>139.19999999999999</v>
      </c>
      <c r="W140" s="1">
        <v>0</v>
      </c>
      <c r="X140" s="1">
        <v>130.30000000000001</v>
      </c>
      <c r="Y140" s="1">
        <v>132.1</v>
      </c>
      <c r="Z140" s="1">
        <v>129.1</v>
      </c>
      <c r="AA140" s="1">
        <v>118.2</v>
      </c>
      <c r="AB140" s="1">
        <v>126.9</v>
      </c>
      <c r="AC140" s="1">
        <v>133.69999999999999</v>
      </c>
      <c r="AD140" s="1">
        <v>123.5</v>
      </c>
      <c r="AE140" s="1">
        <v>126.1</v>
      </c>
      <c r="AF140" s="1">
        <v>133.6</v>
      </c>
      <c r="AG140" s="1">
        <v>1643.5</v>
      </c>
      <c r="AH140" s="1">
        <v>0</v>
      </c>
      <c r="AI140" s="1">
        <v>1024.4000000000001</v>
      </c>
      <c r="AJ140" s="1">
        <v>121.1</v>
      </c>
      <c r="AK140" s="1">
        <v>141.19999999999999</v>
      </c>
      <c r="AL140" s="1">
        <v>413.59999999999997</v>
      </c>
      <c r="AM140" s="1">
        <f>VLOOKUP(E140,CRUIDdata!C:D,2,FALSE)</f>
        <v>51</v>
      </c>
      <c r="AN140" s="1" t="s">
        <v>72</v>
      </c>
      <c r="AO140" s="1" t="b">
        <f t="shared" si="11"/>
        <v>0</v>
      </c>
      <c r="AP140" s="1">
        <f t="shared" si="12"/>
        <v>91</v>
      </c>
      <c r="AQ140" s="2">
        <f t="shared" si="13"/>
        <v>42675</v>
      </c>
      <c r="AR140" s="1" t="str">
        <f t="shared" si="14"/>
        <v>Pre-COVID</v>
      </c>
      <c r="AS140" s="1">
        <f t="shared" si="15"/>
        <v>11</v>
      </c>
    </row>
    <row r="141" spans="1:45" x14ac:dyDescent="0.25">
      <c r="A141" s="1" t="s">
        <v>37</v>
      </c>
      <c r="B141" s="9">
        <v>2016</v>
      </c>
      <c r="C141" s="1" t="s">
        <v>52</v>
      </c>
      <c r="D141" s="1">
        <v>11</v>
      </c>
      <c r="E141" s="2">
        <v>42675</v>
      </c>
      <c r="F141" s="1">
        <v>130.19999999999999</v>
      </c>
      <c r="G141" s="1">
        <v>138.5</v>
      </c>
      <c r="H141" s="1">
        <v>134.1</v>
      </c>
      <c r="I141" s="1">
        <v>132.9</v>
      </c>
      <c r="J141" s="1">
        <v>112.6</v>
      </c>
      <c r="K141" s="1">
        <v>130.80000000000001</v>
      </c>
      <c r="L141" s="1">
        <v>142</v>
      </c>
      <c r="M141" s="1">
        <v>174.9</v>
      </c>
      <c r="N141" s="1">
        <v>115.6</v>
      </c>
      <c r="O141" s="1">
        <v>145.4</v>
      </c>
      <c r="P141" s="1">
        <v>122.7</v>
      </c>
      <c r="Q141" s="1">
        <v>140.30000000000001</v>
      </c>
      <c r="R141" s="1">
        <v>135.19999999999999</v>
      </c>
      <c r="S141" s="1">
        <v>144.30000000000001</v>
      </c>
      <c r="T141" s="1">
        <v>129.6</v>
      </c>
      <c r="U141" s="1">
        <v>122.1</v>
      </c>
      <c r="V141" s="1">
        <v>128.5</v>
      </c>
      <c r="W141" s="1">
        <v>129.1</v>
      </c>
      <c r="X141" s="1">
        <v>116.2</v>
      </c>
      <c r="Y141" s="1">
        <v>124.7</v>
      </c>
      <c r="Z141" s="1">
        <v>122.1</v>
      </c>
      <c r="AA141" s="1">
        <v>113.4</v>
      </c>
      <c r="AB141" s="1">
        <v>121.7</v>
      </c>
      <c r="AC141" s="1">
        <v>132.1</v>
      </c>
      <c r="AD141" s="1">
        <v>121.3</v>
      </c>
      <c r="AE141" s="1">
        <v>121.3</v>
      </c>
      <c r="AF141" s="1">
        <v>128.5</v>
      </c>
      <c r="AG141" s="1">
        <v>1642.6000000000001</v>
      </c>
      <c r="AH141" s="1">
        <v>129.1</v>
      </c>
      <c r="AI141" s="1">
        <v>979.19999999999993</v>
      </c>
      <c r="AJ141" s="1">
        <v>112.6</v>
      </c>
      <c r="AK141" s="1">
        <v>144.30000000000001</v>
      </c>
      <c r="AL141" s="1">
        <v>380.2</v>
      </c>
      <c r="AM141" s="1">
        <f>VLOOKUP(E141,CRUIDdata!C:D,2,FALSE)</f>
        <v>51</v>
      </c>
      <c r="AN141" s="1" t="s">
        <v>72</v>
      </c>
      <c r="AO141" s="1" t="b">
        <f t="shared" si="11"/>
        <v>0</v>
      </c>
      <c r="AP141" s="1">
        <f t="shared" si="12"/>
        <v>91</v>
      </c>
      <c r="AQ141" s="2">
        <f t="shared" si="13"/>
        <v>42675</v>
      </c>
      <c r="AR141" s="1" t="str">
        <f t="shared" si="14"/>
        <v>Pre-COVID</v>
      </c>
      <c r="AS141" s="1">
        <f t="shared" si="15"/>
        <v>11</v>
      </c>
    </row>
    <row r="142" spans="1:45" x14ac:dyDescent="0.25">
      <c r="A142" s="1" t="s">
        <v>38</v>
      </c>
      <c r="B142" s="9">
        <v>2016</v>
      </c>
      <c r="C142" s="1" t="s">
        <v>52</v>
      </c>
      <c r="D142" s="1">
        <v>11</v>
      </c>
      <c r="E142" s="2">
        <v>42675</v>
      </c>
      <c r="F142" s="1">
        <v>131.4</v>
      </c>
      <c r="G142" s="1">
        <v>137.80000000000001</v>
      </c>
      <c r="H142" s="1">
        <v>132</v>
      </c>
      <c r="I142" s="1">
        <v>135</v>
      </c>
      <c r="J142" s="1">
        <v>118</v>
      </c>
      <c r="K142" s="1">
        <v>134.1</v>
      </c>
      <c r="L142" s="1">
        <v>141.9</v>
      </c>
      <c r="M142" s="1">
        <v>171.7</v>
      </c>
      <c r="N142" s="1">
        <v>114.1</v>
      </c>
      <c r="O142" s="1">
        <v>139.69999999999999</v>
      </c>
      <c r="P142" s="1">
        <v>126.2</v>
      </c>
      <c r="Q142" s="1">
        <v>141.80000000000001</v>
      </c>
      <c r="R142" s="1">
        <v>136.1</v>
      </c>
      <c r="S142" s="1">
        <v>142</v>
      </c>
      <c r="T142" s="1">
        <v>135.80000000000001</v>
      </c>
      <c r="U142" s="1">
        <v>129.30000000000001</v>
      </c>
      <c r="V142" s="1">
        <v>135</v>
      </c>
      <c r="W142" s="1">
        <v>129.1</v>
      </c>
      <c r="X142" s="1">
        <v>125</v>
      </c>
      <c r="Y142" s="1">
        <v>128.6</v>
      </c>
      <c r="Z142" s="1">
        <v>126.4</v>
      </c>
      <c r="AA142" s="1">
        <v>115.7</v>
      </c>
      <c r="AB142" s="1">
        <v>124</v>
      </c>
      <c r="AC142" s="1">
        <v>132.80000000000001</v>
      </c>
      <c r="AD142" s="1">
        <v>122.6</v>
      </c>
      <c r="AE142" s="1">
        <v>123.8</v>
      </c>
      <c r="AF142" s="1">
        <v>131.19999999999999</v>
      </c>
      <c r="AG142" s="1">
        <v>1641.8</v>
      </c>
      <c r="AH142" s="1">
        <v>129.1</v>
      </c>
      <c r="AI142" s="1">
        <v>1003.7</v>
      </c>
      <c r="AJ142" s="1">
        <v>118</v>
      </c>
      <c r="AK142" s="1">
        <v>142</v>
      </c>
      <c r="AL142" s="1">
        <v>400.1</v>
      </c>
      <c r="AM142" s="1">
        <f>VLOOKUP(E142,CRUIDdata!C:D,2,FALSE)</f>
        <v>51</v>
      </c>
      <c r="AN142" s="1" t="s">
        <v>72</v>
      </c>
      <c r="AO142" s="1" t="b">
        <f t="shared" si="11"/>
        <v>0</v>
      </c>
      <c r="AP142" s="1">
        <f t="shared" si="12"/>
        <v>91</v>
      </c>
      <c r="AQ142" s="2">
        <f t="shared" si="13"/>
        <v>42675</v>
      </c>
      <c r="AR142" s="1" t="str">
        <f t="shared" si="14"/>
        <v>Pre-COVID</v>
      </c>
      <c r="AS142" s="1">
        <f t="shared" si="15"/>
        <v>11</v>
      </c>
    </row>
    <row r="143" spans="1:45" x14ac:dyDescent="0.25">
      <c r="A143" s="1" t="s">
        <v>36</v>
      </c>
      <c r="B143" s="9">
        <v>2016</v>
      </c>
      <c r="C143" s="1" t="s">
        <v>53</v>
      </c>
      <c r="D143" s="1">
        <v>12</v>
      </c>
      <c r="E143" s="2">
        <v>42705</v>
      </c>
      <c r="F143" s="1">
        <v>132.6</v>
      </c>
      <c r="G143" s="1">
        <v>137.30000000000001</v>
      </c>
      <c r="H143" s="1">
        <v>131.6</v>
      </c>
      <c r="I143" s="1">
        <v>136.30000000000001</v>
      </c>
      <c r="J143" s="1">
        <v>121.6</v>
      </c>
      <c r="K143" s="1">
        <v>135.6</v>
      </c>
      <c r="L143" s="1">
        <v>127.5</v>
      </c>
      <c r="M143" s="1">
        <v>167.9</v>
      </c>
      <c r="N143" s="1">
        <v>113.8</v>
      </c>
      <c r="O143" s="1">
        <v>137.5</v>
      </c>
      <c r="P143" s="1">
        <v>129.1</v>
      </c>
      <c r="Q143" s="1">
        <v>143.6</v>
      </c>
      <c r="R143" s="1">
        <v>134.69999999999999</v>
      </c>
      <c r="S143" s="1">
        <v>142.4</v>
      </c>
      <c r="T143" s="1">
        <v>140.4</v>
      </c>
      <c r="U143" s="1">
        <v>135.19999999999999</v>
      </c>
      <c r="V143" s="1">
        <v>139.69999999999999</v>
      </c>
      <c r="W143" s="1">
        <v>0</v>
      </c>
      <c r="X143" s="1">
        <v>132</v>
      </c>
      <c r="Y143" s="1">
        <v>132.9</v>
      </c>
      <c r="Z143" s="1">
        <v>129.69999999999999</v>
      </c>
      <c r="AA143" s="1">
        <v>118.6</v>
      </c>
      <c r="AB143" s="1">
        <v>127.3</v>
      </c>
      <c r="AC143" s="1">
        <v>134.19999999999999</v>
      </c>
      <c r="AD143" s="1">
        <v>121.9</v>
      </c>
      <c r="AE143" s="1">
        <v>126.3</v>
      </c>
      <c r="AF143" s="1">
        <v>132.80000000000001</v>
      </c>
      <c r="AG143" s="1">
        <v>1627.4999999999998</v>
      </c>
      <c r="AH143" s="1">
        <v>0</v>
      </c>
      <c r="AI143" s="1">
        <v>1026</v>
      </c>
      <c r="AJ143" s="1">
        <v>121.6</v>
      </c>
      <c r="AK143" s="1">
        <v>142.4</v>
      </c>
      <c r="AL143" s="1">
        <v>415.3</v>
      </c>
      <c r="AM143" s="1">
        <f>VLOOKUP(E143,CRUIDdata!C:D,2,FALSE)</f>
        <v>52</v>
      </c>
      <c r="AN143" s="1" t="s">
        <v>72</v>
      </c>
      <c r="AO143" s="1" t="b">
        <f t="shared" si="11"/>
        <v>0</v>
      </c>
      <c r="AP143" s="1">
        <f t="shared" si="12"/>
        <v>91</v>
      </c>
      <c r="AQ143" s="2">
        <f t="shared" si="13"/>
        <v>42705</v>
      </c>
      <c r="AR143" s="1" t="str">
        <f t="shared" si="14"/>
        <v>Pre-COVID</v>
      </c>
      <c r="AS143" s="1">
        <f t="shared" si="15"/>
        <v>12</v>
      </c>
    </row>
    <row r="144" spans="1:45" x14ac:dyDescent="0.25">
      <c r="A144" s="1" t="s">
        <v>37</v>
      </c>
      <c r="B144" s="9">
        <v>2016</v>
      </c>
      <c r="C144" s="1" t="s">
        <v>53</v>
      </c>
      <c r="D144" s="1">
        <v>12</v>
      </c>
      <c r="E144" s="2">
        <v>42705</v>
      </c>
      <c r="F144" s="1">
        <v>131.6</v>
      </c>
      <c r="G144" s="1">
        <v>138.19999999999999</v>
      </c>
      <c r="H144" s="1">
        <v>134.9</v>
      </c>
      <c r="I144" s="1">
        <v>133.1</v>
      </c>
      <c r="J144" s="1">
        <v>113.5</v>
      </c>
      <c r="K144" s="1">
        <v>129.30000000000001</v>
      </c>
      <c r="L144" s="1">
        <v>121.1</v>
      </c>
      <c r="M144" s="1">
        <v>170.3</v>
      </c>
      <c r="N144" s="1">
        <v>115.5</v>
      </c>
      <c r="O144" s="1">
        <v>145.5</v>
      </c>
      <c r="P144" s="1">
        <v>123.1</v>
      </c>
      <c r="Q144" s="1">
        <v>140.9</v>
      </c>
      <c r="R144" s="1">
        <v>132.80000000000001</v>
      </c>
      <c r="S144" s="1">
        <v>145</v>
      </c>
      <c r="T144" s="1">
        <v>130</v>
      </c>
      <c r="U144" s="1">
        <v>122.2</v>
      </c>
      <c r="V144" s="1">
        <v>128.80000000000001</v>
      </c>
      <c r="W144" s="1">
        <v>128.5</v>
      </c>
      <c r="X144" s="1">
        <v>117.8</v>
      </c>
      <c r="Y144" s="1">
        <v>125</v>
      </c>
      <c r="Z144" s="1">
        <v>122.3</v>
      </c>
      <c r="AA144" s="1">
        <v>113.7</v>
      </c>
      <c r="AB144" s="1">
        <v>121.8</v>
      </c>
      <c r="AC144" s="1">
        <v>132.30000000000001</v>
      </c>
      <c r="AD144" s="1">
        <v>119.9</v>
      </c>
      <c r="AE144" s="1">
        <v>121.4</v>
      </c>
      <c r="AF144" s="1">
        <v>127.6</v>
      </c>
      <c r="AG144" s="1">
        <v>1616.3</v>
      </c>
      <c r="AH144" s="1">
        <v>128.5</v>
      </c>
      <c r="AI144" s="1">
        <v>979.5</v>
      </c>
      <c r="AJ144" s="1">
        <v>113.5</v>
      </c>
      <c r="AK144" s="1">
        <v>145</v>
      </c>
      <c r="AL144" s="1">
        <v>381</v>
      </c>
      <c r="AM144" s="1">
        <f>VLOOKUP(E144,CRUIDdata!C:D,2,FALSE)</f>
        <v>52</v>
      </c>
      <c r="AN144" s="1" t="s">
        <v>72</v>
      </c>
      <c r="AO144" s="1" t="b">
        <f t="shared" si="11"/>
        <v>0</v>
      </c>
      <c r="AP144" s="1">
        <f t="shared" si="12"/>
        <v>91</v>
      </c>
      <c r="AQ144" s="2">
        <f t="shared" si="13"/>
        <v>42705</v>
      </c>
      <c r="AR144" s="1" t="str">
        <f t="shared" si="14"/>
        <v>Pre-COVID</v>
      </c>
      <c r="AS144" s="1">
        <f t="shared" si="15"/>
        <v>12</v>
      </c>
    </row>
    <row r="145" spans="1:45" x14ac:dyDescent="0.25">
      <c r="A145" s="1" t="s">
        <v>38</v>
      </c>
      <c r="B145" s="9">
        <v>2016</v>
      </c>
      <c r="C145" s="1" t="s">
        <v>53</v>
      </c>
      <c r="D145" s="1">
        <v>12</v>
      </c>
      <c r="E145" s="2">
        <v>42705</v>
      </c>
      <c r="F145" s="1">
        <v>132.30000000000001</v>
      </c>
      <c r="G145" s="1">
        <v>137.6</v>
      </c>
      <c r="H145" s="1">
        <v>132.9</v>
      </c>
      <c r="I145" s="1">
        <v>135.1</v>
      </c>
      <c r="J145" s="1">
        <v>118.6</v>
      </c>
      <c r="K145" s="1">
        <v>132.69999999999999</v>
      </c>
      <c r="L145" s="1">
        <v>125.3</v>
      </c>
      <c r="M145" s="1">
        <v>168.7</v>
      </c>
      <c r="N145" s="1">
        <v>114.4</v>
      </c>
      <c r="O145" s="1">
        <v>140.19999999999999</v>
      </c>
      <c r="P145" s="1">
        <v>126.6</v>
      </c>
      <c r="Q145" s="1">
        <v>142.30000000000001</v>
      </c>
      <c r="R145" s="1">
        <v>134</v>
      </c>
      <c r="S145" s="1">
        <v>143.1</v>
      </c>
      <c r="T145" s="1">
        <v>136.30000000000001</v>
      </c>
      <c r="U145" s="1">
        <v>129.80000000000001</v>
      </c>
      <c r="V145" s="1">
        <v>135.4</v>
      </c>
      <c r="W145" s="1">
        <v>128.5</v>
      </c>
      <c r="X145" s="1">
        <v>126.6</v>
      </c>
      <c r="Y145" s="1">
        <v>129.19999999999999</v>
      </c>
      <c r="Z145" s="1">
        <v>126.9</v>
      </c>
      <c r="AA145" s="1">
        <v>116</v>
      </c>
      <c r="AB145" s="1">
        <v>124.2</v>
      </c>
      <c r="AC145" s="1">
        <v>133.1</v>
      </c>
      <c r="AD145" s="1">
        <v>121.1</v>
      </c>
      <c r="AE145" s="1">
        <v>123.9</v>
      </c>
      <c r="AF145" s="1">
        <v>130.4</v>
      </c>
      <c r="AG145" s="1">
        <v>1622.1</v>
      </c>
      <c r="AH145" s="1">
        <v>128.5</v>
      </c>
      <c r="AI145" s="1">
        <v>1004.4999999999999</v>
      </c>
      <c r="AJ145" s="1">
        <v>118.6</v>
      </c>
      <c r="AK145" s="1">
        <v>143.1</v>
      </c>
      <c r="AL145" s="1">
        <v>401.5</v>
      </c>
      <c r="AM145" s="1">
        <f>VLOOKUP(E145,CRUIDdata!C:D,2,FALSE)</f>
        <v>52</v>
      </c>
      <c r="AN145" s="1" t="s">
        <v>72</v>
      </c>
      <c r="AO145" s="1" t="b">
        <f t="shared" si="11"/>
        <v>0</v>
      </c>
      <c r="AP145" s="1">
        <f t="shared" si="12"/>
        <v>91</v>
      </c>
      <c r="AQ145" s="2">
        <f t="shared" si="13"/>
        <v>42705</v>
      </c>
      <c r="AR145" s="1" t="str">
        <f t="shared" si="14"/>
        <v>Pre-COVID</v>
      </c>
      <c r="AS145" s="1">
        <f t="shared" si="15"/>
        <v>12</v>
      </c>
    </row>
    <row r="146" spans="1:45" x14ac:dyDescent="0.25">
      <c r="A146" s="1" t="s">
        <v>36</v>
      </c>
      <c r="B146" s="9">
        <v>2017</v>
      </c>
      <c r="C146" s="1" t="s">
        <v>42</v>
      </c>
      <c r="D146" s="1">
        <v>1</v>
      </c>
      <c r="E146" s="2">
        <v>42736</v>
      </c>
      <c r="F146" s="1">
        <v>133.1</v>
      </c>
      <c r="G146" s="1">
        <v>137.80000000000001</v>
      </c>
      <c r="H146" s="1">
        <v>131.9</v>
      </c>
      <c r="I146" s="1">
        <v>136.69999999999999</v>
      </c>
      <c r="J146" s="1">
        <v>122</v>
      </c>
      <c r="K146" s="1">
        <v>136</v>
      </c>
      <c r="L146" s="1">
        <v>119.8</v>
      </c>
      <c r="M146" s="1">
        <v>161.69999999999999</v>
      </c>
      <c r="N146" s="1">
        <v>114.8</v>
      </c>
      <c r="O146" s="1">
        <v>136.9</v>
      </c>
      <c r="P146" s="1">
        <v>129</v>
      </c>
      <c r="Q146" s="1">
        <v>143.9</v>
      </c>
      <c r="R146" s="1">
        <v>133.69999999999999</v>
      </c>
      <c r="S146" s="1">
        <v>143.1</v>
      </c>
      <c r="T146" s="1">
        <v>140.69999999999999</v>
      </c>
      <c r="U146" s="1">
        <v>135.80000000000001</v>
      </c>
      <c r="V146" s="1">
        <v>140</v>
      </c>
      <c r="W146" s="1">
        <v>0</v>
      </c>
      <c r="X146" s="1">
        <v>132.1</v>
      </c>
      <c r="Y146" s="1">
        <v>133.19999999999999</v>
      </c>
      <c r="Z146" s="1">
        <v>129.9</v>
      </c>
      <c r="AA146" s="1">
        <v>119.1</v>
      </c>
      <c r="AB146" s="1">
        <v>127</v>
      </c>
      <c r="AC146" s="1">
        <v>134.6</v>
      </c>
      <c r="AD146" s="1">
        <v>122.3</v>
      </c>
      <c r="AE146" s="1">
        <v>126.6</v>
      </c>
      <c r="AF146" s="1">
        <v>132.4</v>
      </c>
      <c r="AG146" s="1">
        <v>1615.3000000000002</v>
      </c>
      <c r="AH146" s="1">
        <v>0</v>
      </c>
      <c r="AI146" s="1">
        <v>1027.3</v>
      </c>
      <c r="AJ146" s="1">
        <v>122</v>
      </c>
      <c r="AK146" s="1">
        <v>143.1</v>
      </c>
      <c r="AL146" s="1">
        <v>416.5</v>
      </c>
      <c r="AM146" s="1">
        <f>VLOOKUP(E146,CRUIDdata!C:D,2,FALSE)</f>
        <v>52</v>
      </c>
      <c r="AN146" s="1" t="s">
        <v>72</v>
      </c>
      <c r="AO146" s="1" t="b">
        <f t="shared" si="11"/>
        <v>0</v>
      </c>
      <c r="AP146" s="1">
        <f t="shared" si="12"/>
        <v>91</v>
      </c>
      <c r="AQ146" s="2">
        <f t="shared" si="13"/>
        <v>42736</v>
      </c>
      <c r="AR146" s="1" t="str">
        <f t="shared" si="14"/>
        <v>Pre-COVID</v>
      </c>
      <c r="AS146" s="1">
        <f t="shared" si="15"/>
        <v>1</v>
      </c>
    </row>
    <row r="147" spans="1:45" x14ac:dyDescent="0.25">
      <c r="A147" s="1" t="s">
        <v>37</v>
      </c>
      <c r="B147" s="9">
        <v>2017</v>
      </c>
      <c r="C147" s="1" t="s">
        <v>42</v>
      </c>
      <c r="D147" s="1">
        <v>1</v>
      </c>
      <c r="E147" s="2">
        <v>42736</v>
      </c>
      <c r="F147" s="1">
        <v>132.19999999999999</v>
      </c>
      <c r="G147" s="1">
        <v>138.9</v>
      </c>
      <c r="H147" s="1">
        <v>132.6</v>
      </c>
      <c r="I147" s="1">
        <v>133.1</v>
      </c>
      <c r="J147" s="1">
        <v>114</v>
      </c>
      <c r="K147" s="1">
        <v>129.6</v>
      </c>
      <c r="L147" s="1">
        <v>118.7</v>
      </c>
      <c r="M147" s="1">
        <v>155.1</v>
      </c>
      <c r="N147" s="1">
        <v>117.3</v>
      </c>
      <c r="O147" s="1">
        <v>144.9</v>
      </c>
      <c r="P147" s="1">
        <v>123.2</v>
      </c>
      <c r="Q147" s="1">
        <v>141.6</v>
      </c>
      <c r="R147" s="1">
        <v>132</v>
      </c>
      <c r="S147" s="1">
        <v>145.6</v>
      </c>
      <c r="T147" s="1">
        <v>130.19999999999999</v>
      </c>
      <c r="U147" s="1">
        <v>122.3</v>
      </c>
      <c r="V147" s="1">
        <v>129</v>
      </c>
      <c r="W147" s="1">
        <v>129.6</v>
      </c>
      <c r="X147" s="1">
        <v>118</v>
      </c>
      <c r="Y147" s="1">
        <v>125.1</v>
      </c>
      <c r="Z147" s="1">
        <v>122.6</v>
      </c>
      <c r="AA147" s="1">
        <v>115.2</v>
      </c>
      <c r="AB147" s="1">
        <v>122</v>
      </c>
      <c r="AC147" s="1">
        <v>132.4</v>
      </c>
      <c r="AD147" s="1">
        <v>120.9</v>
      </c>
      <c r="AE147" s="1">
        <v>122.1</v>
      </c>
      <c r="AF147" s="1">
        <v>127.8</v>
      </c>
      <c r="AG147" s="1">
        <v>1599.2000000000003</v>
      </c>
      <c r="AH147" s="1">
        <v>129.6</v>
      </c>
      <c r="AI147" s="1">
        <v>983.5</v>
      </c>
      <c r="AJ147" s="1">
        <v>114</v>
      </c>
      <c r="AK147" s="1">
        <v>145.6</v>
      </c>
      <c r="AL147" s="1">
        <v>381.5</v>
      </c>
      <c r="AM147" s="1">
        <f>VLOOKUP(E147,CRUIDdata!C:D,2,FALSE)</f>
        <v>52</v>
      </c>
      <c r="AN147" s="1" t="s">
        <v>72</v>
      </c>
      <c r="AO147" s="1" t="b">
        <f t="shared" si="11"/>
        <v>0</v>
      </c>
      <c r="AP147" s="1">
        <f t="shared" si="12"/>
        <v>91</v>
      </c>
      <c r="AQ147" s="2">
        <f t="shared" si="13"/>
        <v>42736</v>
      </c>
      <c r="AR147" s="1" t="str">
        <f t="shared" si="14"/>
        <v>Pre-COVID</v>
      </c>
      <c r="AS147" s="1">
        <f t="shared" si="15"/>
        <v>1</v>
      </c>
    </row>
    <row r="148" spans="1:45" x14ac:dyDescent="0.25">
      <c r="A148" s="1" t="s">
        <v>38</v>
      </c>
      <c r="B148" s="9">
        <v>2017</v>
      </c>
      <c r="C148" s="1" t="s">
        <v>42</v>
      </c>
      <c r="D148" s="1">
        <v>1</v>
      </c>
      <c r="E148" s="2">
        <v>42736</v>
      </c>
      <c r="F148" s="1">
        <v>132.80000000000001</v>
      </c>
      <c r="G148" s="1">
        <v>138.19999999999999</v>
      </c>
      <c r="H148" s="1">
        <v>132.19999999999999</v>
      </c>
      <c r="I148" s="1">
        <v>135.4</v>
      </c>
      <c r="J148" s="1">
        <v>119.1</v>
      </c>
      <c r="K148" s="1">
        <v>133</v>
      </c>
      <c r="L148" s="1">
        <v>119.4</v>
      </c>
      <c r="M148" s="1">
        <v>159.5</v>
      </c>
      <c r="N148" s="1">
        <v>115.6</v>
      </c>
      <c r="O148" s="1">
        <v>139.6</v>
      </c>
      <c r="P148" s="1">
        <v>126.6</v>
      </c>
      <c r="Q148" s="1">
        <v>142.80000000000001</v>
      </c>
      <c r="R148" s="1">
        <v>133.1</v>
      </c>
      <c r="S148" s="1">
        <v>143.80000000000001</v>
      </c>
      <c r="T148" s="1">
        <v>136.6</v>
      </c>
      <c r="U148" s="1">
        <v>130.19999999999999</v>
      </c>
      <c r="V148" s="1">
        <v>135.6</v>
      </c>
      <c r="W148" s="1">
        <v>129.6</v>
      </c>
      <c r="X148" s="1">
        <v>126.8</v>
      </c>
      <c r="Y148" s="1">
        <v>129.4</v>
      </c>
      <c r="Z148" s="1">
        <v>127.1</v>
      </c>
      <c r="AA148" s="1">
        <v>117</v>
      </c>
      <c r="AB148" s="1">
        <v>124.2</v>
      </c>
      <c r="AC148" s="1">
        <v>133.30000000000001</v>
      </c>
      <c r="AD148" s="1">
        <v>121.7</v>
      </c>
      <c r="AE148" s="1">
        <v>124.4</v>
      </c>
      <c r="AF148" s="1">
        <v>130.30000000000001</v>
      </c>
      <c r="AG148" s="1">
        <v>1608.1999999999996</v>
      </c>
      <c r="AH148" s="1">
        <v>129.6</v>
      </c>
      <c r="AI148" s="1">
        <v>1007.1000000000001</v>
      </c>
      <c r="AJ148" s="1">
        <v>119.1</v>
      </c>
      <c r="AK148" s="1">
        <v>143.80000000000001</v>
      </c>
      <c r="AL148" s="1">
        <v>402.4</v>
      </c>
      <c r="AM148" s="1">
        <f>VLOOKUP(E148,CRUIDdata!C:D,2,FALSE)</f>
        <v>52</v>
      </c>
      <c r="AN148" s="1" t="s">
        <v>72</v>
      </c>
      <c r="AO148" s="1" t="b">
        <f t="shared" si="11"/>
        <v>0</v>
      </c>
      <c r="AP148" s="1">
        <f t="shared" si="12"/>
        <v>91</v>
      </c>
      <c r="AQ148" s="2">
        <f t="shared" si="13"/>
        <v>42736</v>
      </c>
      <c r="AR148" s="1" t="str">
        <f t="shared" si="14"/>
        <v>Pre-COVID</v>
      </c>
      <c r="AS148" s="1">
        <f t="shared" si="15"/>
        <v>1</v>
      </c>
    </row>
    <row r="149" spans="1:45" x14ac:dyDescent="0.25">
      <c r="A149" s="1" t="s">
        <v>36</v>
      </c>
      <c r="B149" s="9">
        <v>2017</v>
      </c>
      <c r="C149" s="1" t="s">
        <v>43</v>
      </c>
      <c r="D149" s="1">
        <v>2</v>
      </c>
      <c r="E149" s="2">
        <v>42767</v>
      </c>
      <c r="F149" s="1">
        <v>133.30000000000001</v>
      </c>
      <c r="G149" s="1">
        <v>138.30000000000001</v>
      </c>
      <c r="H149" s="1">
        <v>129.30000000000001</v>
      </c>
      <c r="I149" s="1">
        <v>137.19999999999999</v>
      </c>
      <c r="J149" s="1">
        <v>122.1</v>
      </c>
      <c r="K149" s="1">
        <v>138.69999999999999</v>
      </c>
      <c r="L149" s="1">
        <v>119.1</v>
      </c>
      <c r="M149" s="1">
        <v>156.9</v>
      </c>
      <c r="N149" s="1">
        <v>116.2</v>
      </c>
      <c r="O149" s="1">
        <v>136</v>
      </c>
      <c r="P149" s="1">
        <v>129.4</v>
      </c>
      <c r="Q149" s="1">
        <v>144.4</v>
      </c>
      <c r="R149" s="1">
        <v>133.6</v>
      </c>
      <c r="S149" s="1">
        <v>143.69999999999999</v>
      </c>
      <c r="T149" s="1">
        <v>140.9</v>
      </c>
      <c r="U149" s="1">
        <v>135.80000000000001</v>
      </c>
      <c r="V149" s="1">
        <v>140.19999999999999</v>
      </c>
      <c r="W149" s="1">
        <v>0</v>
      </c>
      <c r="X149" s="1">
        <v>133.19999999999999</v>
      </c>
      <c r="Y149" s="1">
        <v>133.6</v>
      </c>
      <c r="Z149" s="1">
        <v>130.1</v>
      </c>
      <c r="AA149" s="1">
        <v>119.5</v>
      </c>
      <c r="AB149" s="1">
        <v>127.7</v>
      </c>
      <c r="AC149" s="1">
        <v>134.9</v>
      </c>
      <c r="AD149" s="1">
        <v>123.2</v>
      </c>
      <c r="AE149" s="1">
        <v>127</v>
      </c>
      <c r="AF149" s="1">
        <v>132.6</v>
      </c>
      <c r="AG149" s="1">
        <v>1612.4</v>
      </c>
      <c r="AH149" s="1">
        <v>0</v>
      </c>
      <c r="AI149" s="1">
        <v>1031.7</v>
      </c>
      <c r="AJ149" s="1">
        <v>122.1</v>
      </c>
      <c r="AK149" s="1">
        <v>143.69999999999999</v>
      </c>
      <c r="AL149" s="1">
        <v>416.90000000000003</v>
      </c>
      <c r="AM149" s="1">
        <f>VLOOKUP(E149,CRUIDdata!C:D,2,FALSE)</f>
        <v>54</v>
      </c>
      <c r="AN149" s="1" t="s">
        <v>72</v>
      </c>
      <c r="AO149" s="1" t="b">
        <f t="shared" si="11"/>
        <v>0</v>
      </c>
      <c r="AP149" s="1">
        <f t="shared" si="12"/>
        <v>91</v>
      </c>
      <c r="AQ149" s="2">
        <f t="shared" si="13"/>
        <v>42767</v>
      </c>
      <c r="AR149" s="1" t="str">
        <f t="shared" si="14"/>
        <v>Pre-COVID</v>
      </c>
      <c r="AS149" s="1">
        <f t="shared" si="15"/>
        <v>2</v>
      </c>
    </row>
    <row r="150" spans="1:45" x14ac:dyDescent="0.25">
      <c r="A150" s="1" t="s">
        <v>37</v>
      </c>
      <c r="B150" s="9">
        <v>2017</v>
      </c>
      <c r="C150" s="1" t="s">
        <v>43</v>
      </c>
      <c r="D150" s="1">
        <v>2</v>
      </c>
      <c r="E150" s="2">
        <v>42767</v>
      </c>
      <c r="F150" s="1">
        <v>132.80000000000001</v>
      </c>
      <c r="G150" s="1">
        <v>139.80000000000001</v>
      </c>
      <c r="H150" s="1">
        <v>129.30000000000001</v>
      </c>
      <c r="I150" s="1">
        <v>133.5</v>
      </c>
      <c r="J150" s="1">
        <v>114.3</v>
      </c>
      <c r="K150" s="1">
        <v>131.4</v>
      </c>
      <c r="L150" s="1">
        <v>120.2</v>
      </c>
      <c r="M150" s="1">
        <v>143.1</v>
      </c>
      <c r="N150" s="1">
        <v>119.5</v>
      </c>
      <c r="O150" s="1">
        <v>144</v>
      </c>
      <c r="P150" s="1">
        <v>123.4</v>
      </c>
      <c r="Q150" s="1">
        <v>141.9</v>
      </c>
      <c r="R150" s="1">
        <v>132.1</v>
      </c>
      <c r="S150" s="1">
        <v>146.30000000000001</v>
      </c>
      <c r="T150" s="1">
        <v>130.5</v>
      </c>
      <c r="U150" s="1">
        <v>122.5</v>
      </c>
      <c r="V150" s="1">
        <v>129.30000000000001</v>
      </c>
      <c r="W150" s="1">
        <v>130.5</v>
      </c>
      <c r="X150" s="1">
        <v>119.2</v>
      </c>
      <c r="Y150" s="1">
        <v>125.3</v>
      </c>
      <c r="Z150" s="1">
        <v>122.9</v>
      </c>
      <c r="AA150" s="1">
        <v>115.5</v>
      </c>
      <c r="AB150" s="1">
        <v>122.2</v>
      </c>
      <c r="AC150" s="1">
        <v>132.4</v>
      </c>
      <c r="AD150" s="1">
        <v>121.7</v>
      </c>
      <c r="AE150" s="1">
        <v>122.4</v>
      </c>
      <c r="AF150" s="1">
        <v>128.19999999999999</v>
      </c>
      <c r="AG150" s="1">
        <v>1591.0000000000002</v>
      </c>
      <c r="AH150" s="1">
        <v>130.5</v>
      </c>
      <c r="AI150" s="1">
        <v>986.90000000000009</v>
      </c>
      <c r="AJ150" s="1">
        <v>114.3</v>
      </c>
      <c r="AK150" s="1">
        <v>146.30000000000001</v>
      </c>
      <c r="AL150" s="1">
        <v>382.3</v>
      </c>
      <c r="AM150" s="1">
        <f>VLOOKUP(E150,CRUIDdata!C:D,2,FALSE)</f>
        <v>54</v>
      </c>
      <c r="AN150" s="1" t="s">
        <v>72</v>
      </c>
      <c r="AO150" s="1" t="b">
        <f t="shared" si="11"/>
        <v>0</v>
      </c>
      <c r="AP150" s="1">
        <f t="shared" si="12"/>
        <v>91</v>
      </c>
      <c r="AQ150" s="2">
        <f t="shared" si="13"/>
        <v>42767</v>
      </c>
      <c r="AR150" s="1" t="str">
        <f t="shared" si="14"/>
        <v>Pre-COVID</v>
      </c>
      <c r="AS150" s="1">
        <f t="shared" si="15"/>
        <v>2</v>
      </c>
    </row>
    <row r="151" spans="1:45" x14ac:dyDescent="0.25">
      <c r="A151" s="1" t="s">
        <v>38</v>
      </c>
      <c r="B151" s="9">
        <v>2017</v>
      </c>
      <c r="C151" s="1" t="s">
        <v>43</v>
      </c>
      <c r="D151" s="1">
        <v>2</v>
      </c>
      <c r="E151" s="2">
        <v>42767</v>
      </c>
      <c r="F151" s="1">
        <v>133.1</v>
      </c>
      <c r="G151" s="1">
        <v>138.80000000000001</v>
      </c>
      <c r="H151" s="1">
        <v>129.30000000000001</v>
      </c>
      <c r="I151" s="1">
        <v>135.80000000000001</v>
      </c>
      <c r="J151" s="1">
        <v>119.2</v>
      </c>
      <c r="K151" s="1">
        <v>135.30000000000001</v>
      </c>
      <c r="L151" s="1">
        <v>119.5</v>
      </c>
      <c r="M151" s="1">
        <v>152.19999999999999</v>
      </c>
      <c r="N151" s="1">
        <v>117.3</v>
      </c>
      <c r="O151" s="1">
        <v>138.69999999999999</v>
      </c>
      <c r="P151" s="1">
        <v>126.9</v>
      </c>
      <c r="Q151" s="1">
        <v>143.19999999999999</v>
      </c>
      <c r="R151" s="1">
        <v>133</v>
      </c>
      <c r="S151" s="1">
        <v>144.4</v>
      </c>
      <c r="T151" s="1">
        <v>136.80000000000001</v>
      </c>
      <c r="U151" s="1">
        <v>130.30000000000001</v>
      </c>
      <c r="V151" s="1">
        <v>135.9</v>
      </c>
      <c r="W151" s="1">
        <v>130.5</v>
      </c>
      <c r="X151" s="1">
        <v>127.9</v>
      </c>
      <c r="Y151" s="1">
        <v>129.69999999999999</v>
      </c>
      <c r="Z151" s="1">
        <v>127.4</v>
      </c>
      <c r="AA151" s="1">
        <v>117.4</v>
      </c>
      <c r="AB151" s="1">
        <v>124.6</v>
      </c>
      <c r="AC151" s="1">
        <v>133.4</v>
      </c>
      <c r="AD151" s="1">
        <v>122.6</v>
      </c>
      <c r="AE151" s="1">
        <v>124.8</v>
      </c>
      <c r="AF151" s="1">
        <v>130.6</v>
      </c>
      <c r="AG151" s="1">
        <v>1603.1000000000001</v>
      </c>
      <c r="AH151" s="1">
        <v>130.5</v>
      </c>
      <c r="AI151" s="1">
        <v>1011</v>
      </c>
      <c r="AJ151" s="1">
        <v>119.2</v>
      </c>
      <c r="AK151" s="1">
        <v>144.4</v>
      </c>
      <c r="AL151" s="1">
        <v>403</v>
      </c>
      <c r="AM151" s="1">
        <f>VLOOKUP(E151,CRUIDdata!C:D,2,FALSE)</f>
        <v>54</v>
      </c>
      <c r="AN151" s="1" t="s">
        <v>72</v>
      </c>
      <c r="AO151" s="1" t="b">
        <f t="shared" si="11"/>
        <v>0</v>
      </c>
      <c r="AP151" s="1">
        <f t="shared" si="12"/>
        <v>91</v>
      </c>
      <c r="AQ151" s="2">
        <f t="shared" si="13"/>
        <v>42767</v>
      </c>
      <c r="AR151" s="1" t="str">
        <f t="shared" si="14"/>
        <v>Pre-COVID</v>
      </c>
      <c r="AS151" s="1">
        <f t="shared" si="15"/>
        <v>2</v>
      </c>
    </row>
    <row r="152" spans="1:45" x14ac:dyDescent="0.25">
      <c r="A152" s="1" t="s">
        <v>36</v>
      </c>
      <c r="B152" s="9">
        <v>2017</v>
      </c>
      <c r="C152" s="1" t="s">
        <v>44</v>
      </c>
      <c r="D152" s="1">
        <v>3</v>
      </c>
      <c r="E152" s="2">
        <v>42795</v>
      </c>
      <c r="F152" s="1">
        <v>133.6</v>
      </c>
      <c r="G152" s="1">
        <v>138.80000000000001</v>
      </c>
      <c r="H152" s="1">
        <v>128.80000000000001</v>
      </c>
      <c r="I152" s="1">
        <v>137.19999999999999</v>
      </c>
      <c r="J152" s="1">
        <v>121.6</v>
      </c>
      <c r="K152" s="1">
        <v>139.69999999999999</v>
      </c>
      <c r="L152" s="1">
        <v>119.7</v>
      </c>
      <c r="M152" s="1">
        <v>148</v>
      </c>
      <c r="N152" s="1">
        <v>116.9</v>
      </c>
      <c r="O152" s="1">
        <v>135.6</v>
      </c>
      <c r="P152" s="1">
        <v>129.80000000000001</v>
      </c>
      <c r="Q152" s="1">
        <v>145.4</v>
      </c>
      <c r="R152" s="1">
        <v>133.4</v>
      </c>
      <c r="S152" s="1">
        <v>144.19999999999999</v>
      </c>
      <c r="T152" s="1">
        <v>141.6</v>
      </c>
      <c r="U152" s="1">
        <v>136.19999999999999</v>
      </c>
      <c r="V152" s="1">
        <v>140.80000000000001</v>
      </c>
      <c r="W152" s="1">
        <v>0</v>
      </c>
      <c r="X152" s="1">
        <v>134.19999999999999</v>
      </c>
      <c r="Y152" s="1">
        <v>134.1</v>
      </c>
      <c r="Z152" s="1">
        <v>130.6</v>
      </c>
      <c r="AA152" s="1">
        <v>119.8</v>
      </c>
      <c r="AB152" s="1">
        <v>128.30000000000001</v>
      </c>
      <c r="AC152" s="1">
        <v>135.19999999999999</v>
      </c>
      <c r="AD152" s="1">
        <v>123.3</v>
      </c>
      <c r="AE152" s="1">
        <v>127.4</v>
      </c>
      <c r="AF152" s="1">
        <v>132.80000000000001</v>
      </c>
      <c r="AG152" s="1">
        <v>1606.9</v>
      </c>
      <c r="AH152" s="1">
        <v>0</v>
      </c>
      <c r="AI152" s="1">
        <v>1035.0999999999999</v>
      </c>
      <c r="AJ152" s="1">
        <v>121.6</v>
      </c>
      <c r="AK152" s="1">
        <v>144.19999999999999</v>
      </c>
      <c r="AL152" s="1">
        <v>418.59999999999997</v>
      </c>
      <c r="AM152" s="1">
        <f>VLOOKUP(E152,CRUIDdata!C:D,2,FALSE)</f>
        <v>50</v>
      </c>
      <c r="AN152" s="1" t="s">
        <v>72</v>
      </c>
      <c r="AO152" s="1" t="b">
        <f t="shared" si="11"/>
        <v>0</v>
      </c>
      <c r="AP152" s="1">
        <f t="shared" si="12"/>
        <v>91</v>
      </c>
      <c r="AQ152" s="2">
        <f t="shared" si="13"/>
        <v>42795</v>
      </c>
      <c r="AR152" s="1" t="str">
        <f t="shared" si="14"/>
        <v>Pre-COVID</v>
      </c>
      <c r="AS152" s="1">
        <f t="shared" si="15"/>
        <v>3</v>
      </c>
    </row>
    <row r="153" spans="1:45" x14ac:dyDescent="0.25">
      <c r="A153" s="1" t="s">
        <v>37</v>
      </c>
      <c r="B153" s="9">
        <v>2017</v>
      </c>
      <c r="C153" s="1" t="s">
        <v>44</v>
      </c>
      <c r="D153" s="1">
        <v>3</v>
      </c>
      <c r="E153" s="2">
        <v>42795</v>
      </c>
      <c r="F153" s="1">
        <v>132.69999999999999</v>
      </c>
      <c r="G153" s="1">
        <v>139.4</v>
      </c>
      <c r="H153" s="1">
        <v>128.4</v>
      </c>
      <c r="I153" s="1">
        <v>134.9</v>
      </c>
      <c r="J153" s="1">
        <v>114</v>
      </c>
      <c r="K153" s="1">
        <v>136.80000000000001</v>
      </c>
      <c r="L153" s="1">
        <v>122.2</v>
      </c>
      <c r="M153" s="1">
        <v>135.80000000000001</v>
      </c>
      <c r="N153" s="1">
        <v>120.3</v>
      </c>
      <c r="O153" s="1">
        <v>142.6</v>
      </c>
      <c r="P153" s="1">
        <v>123.6</v>
      </c>
      <c r="Q153" s="1">
        <v>142.4</v>
      </c>
      <c r="R153" s="1">
        <v>132.6</v>
      </c>
      <c r="S153" s="1">
        <v>147.5</v>
      </c>
      <c r="T153" s="1">
        <v>130.80000000000001</v>
      </c>
      <c r="U153" s="1">
        <v>122.8</v>
      </c>
      <c r="V153" s="1">
        <v>129.6</v>
      </c>
      <c r="W153" s="1">
        <v>131.1</v>
      </c>
      <c r="X153" s="1">
        <v>120.8</v>
      </c>
      <c r="Y153" s="1">
        <v>125.6</v>
      </c>
      <c r="Z153" s="1">
        <v>123.1</v>
      </c>
      <c r="AA153" s="1">
        <v>115.6</v>
      </c>
      <c r="AB153" s="1">
        <v>122.4</v>
      </c>
      <c r="AC153" s="1">
        <v>132.80000000000001</v>
      </c>
      <c r="AD153" s="1">
        <v>121.7</v>
      </c>
      <c r="AE153" s="1">
        <v>122.6</v>
      </c>
      <c r="AF153" s="1">
        <v>128.69999999999999</v>
      </c>
      <c r="AG153" s="1">
        <v>1591.6999999999998</v>
      </c>
      <c r="AH153" s="1">
        <v>131.1</v>
      </c>
      <c r="AI153" s="1">
        <v>990.2</v>
      </c>
      <c r="AJ153" s="1">
        <v>114</v>
      </c>
      <c r="AK153" s="1">
        <v>147.5</v>
      </c>
      <c r="AL153" s="1">
        <v>383.20000000000005</v>
      </c>
      <c r="AM153" s="1">
        <f>VLOOKUP(E153,CRUIDdata!C:D,2,FALSE)</f>
        <v>50</v>
      </c>
      <c r="AN153" s="1" t="s">
        <v>72</v>
      </c>
      <c r="AO153" s="1" t="b">
        <f t="shared" si="11"/>
        <v>0</v>
      </c>
      <c r="AP153" s="1">
        <f t="shared" si="12"/>
        <v>91</v>
      </c>
      <c r="AQ153" s="2">
        <f t="shared" si="13"/>
        <v>42795</v>
      </c>
      <c r="AR153" s="1" t="str">
        <f t="shared" si="14"/>
        <v>Pre-COVID</v>
      </c>
      <c r="AS153" s="1">
        <f t="shared" si="15"/>
        <v>3</v>
      </c>
    </row>
    <row r="154" spans="1:45" x14ac:dyDescent="0.25">
      <c r="A154" s="1" t="s">
        <v>38</v>
      </c>
      <c r="B154" s="9">
        <v>2017</v>
      </c>
      <c r="C154" s="1" t="s">
        <v>44</v>
      </c>
      <c r="D154" s="1">
        <v>3</v>
      </c>
      <c r="E154" s="2">
        <v>42795</v>
      </c>
      <c r="F154" s="1">
        <v>133.30000000000001</v>
      </c>
      <c r="G154" s="1">
        <v>139</v>
      </c>
      <c r="H154" s="1">
        <v>128.6</v>
      </c>
      <c r="I154" s="1">
        <v>136.30000000000001</v>
      </c>
      <c r="J154" s="1">
        <v>118.8</v>
      </c>
      <c r="K154" s="1">
        <v>138.30000000000001</v>
      </c>
      <c r="L154" s="1">
        <v>120.5</v>
      </c>
      <c r="M154" s="1">
        <v>143.9</v>
      </c>
      <c r="N154" s="1">
        <v>118</v>
      </c>
      <c r="O154" s="1">
        <v>137.9</v>
      </c>
      <c r="P154" s="1">
        <v>127.2</v>
      </c>
      <c r="Q154" s="1">
        <v>144</v>
      </c>
      <c r="R154" s="1">
        <v>133.1</v>
      </c>
      <c r="S154" s="1">
        <v>145.1</v>
      </c>
      <c r="T154" s="1">
        <v>137.30000000000001</v>
      </c>
      <c r="U154" s="1">
        <v>130.6</v>
      </c>
      <c r="V154" s="1">
        <v>136.4</v>
      </c>
      <c r="W154" s="1">
        <v>131.1</v>
      </c>
      <c r="X154" s="1">
        <v>129.1</v>
      </c>
      <c r="Y154" s="1">
        <v>130.1</v>
      </c>
      <c r="Z154" s="1">
        <v>127.8</v>
      </c>
      <c r="AA154" s="1">
        <v>117.6</v>
      </c>
      <c r="AB154" s="1">
        <v>125</v>
      </c>
      <c r="AC154" s="1">
        <v>133.80000000000001</v>
      </c>
      <c r="AD154" s="1">
        <v>122.6</v>
      </c>
      <c r="AE154" s="1">
        <v>125.1</v>
      </c>
      <c r="AF154" s="1">
        <v>130.9</v>
      </c>
      <c r="AG154" s="1">
        <v>1600.1000000000001</v>
      </c>
      <c r="AH154" s="1">
        <v>131.1</v>
      </c>
      <c r="AI154" s="1">
        <v>1014.1999999999999</v>
      </c>
      <c r="AJ154" s="1">
        <v>118.8</v>
      </c>
      <c r="AK154" s="1">
        <v>145.1</v>
      </c>
      <c r="AL154" s="1">
        <v>404.29999999999995</v>
      </c>
      <c r="AM154" s="1">
        <f>VLOOKUP(E154,CRUIDdata!C:D,2,FALSE)</f>
        <v>50</v>
      </c>
      <c r="AN154" s="1" t="s">
        <v>72</v>
      </c>
      <c r="AO154" s="1" t="b">
        <f t="shared" si="11"/>
        <v>0</v>
      </c>
      <c r="AP154" s="1">
        <f t="shared" si="12"/>
        <v>91</v>
      </c>
      <c r="AQ154" s="2">
        <f t="shared" si="13"/>
        <v>42795</v>
      </c>
      <c r="AR154" s="1" t="str">
        <f t="shared" si="14"/>
        <v>Pre-COVID</v>
      </c>
      <c r="AS154" s="1">
        <f t="shared" si="15"/>
        <v>3</v>
      </c>
    </row>
    <row r="155" spans="1:45" x14ac:dyDescent="0.25">
      <c r="A155" s="1" t="s">
        <v>36</v>
      </c>
      <c r="B155" s="9">
        <v>2017</v>
      </c>
      <c r="C155" s="1" t="s">
        <v>45</v>
      </c>
      <c r="D155" s="1">
        <v>4</v>
      </c>
      <c r="E155" s="2">
        <v>42826</v>
      </c>
      <c r="F155" s="1">
        <v>133.19999999999999</v>
      </c>
      <c r="G155" s="1">
        <v>138.69999999999999</v>
      </c>
      <c r="H155" s="1">
        <v>127.1</v>
      </c>
      <c r="I155" s="1">
        <v>137.69999999999999</v>
      </c>
      <c r="J155" s="1">
        <v>121.3</v>
      </c>
      <c r="K155" s="1">
        <v>141.80000000000001</v>
      </c>
      <c r="L155" s="1">
        <v>121.5</v>
      </c>
      <c r="M155" s="1">
        <v>144.5</v>
      </c>
      <c r="N155" s="1">
        <v>117.4</v>
      </c>
      <c r="O155" s="1">
        <v>134.1</v>
      </c>
      <c r="P155" s="1">
        <v>130</v>
      </c>
      <c r="Q155" s="1">
        <v>145.5</v>
      </c>
      <c r="R155" s="1">
        <v>133.5</v>
      </c>
      <c r="S155" s="1">
        <v>144.4</v>
      </c>
      <c r="T155" s="1">
        <v>142.4</v>
      </c>
      <c r="U155" s="1">
        <v>136.80000000000001</v>
      </c>
      <c r="V155" s="1">
        <v>141.6</v>
      </c>
      <c r="W155" s="1">
        <v>0</v>
      </c>
      <c r="X155" s="1">
        <v>135</v>
      </c>
      <c r="Y155" s="1">
        <v>134.30000000000001</v>
      </c>
      <c r="Z155" s="1">
        <v>131</v>
      </c>
      <c r="AA155" s="1">
        <v>119.2</v>
      </c>
      <c r="AB155" s="1">
        <v>128.30000000000001</v>
      </c>
      <c r="AC155" s="1">
        <v>135.69999999999999</v>
      </c>
      <c r="AD155" s="1">
        <v>123.7</v>
      </c>
      <c r="AE155" s="1">
        <v>127.5</v>
      </c>
      <c r="AF155" s="1">
        <v>132.9</v>
      </c>
      <c r="AG155" s="1">
        <v>1605</v>
      </c>
      <c r="AH155" s="1">
        <v>0</v>
      </c>
      <c r="AI155" s="1">
        <v>1036.6000000000001</v>
      </c>
      <c r="AJ155" s="1">
        <v>121.3</v>
      </c>
      <c r="AK155" s="1">
        <v>144.4</v>
      </c>
      <c r="AL155" s="1">
        <v>420.80000000000007</v>
      </c>
      <c r="AM155" s="1">
        <f>VLOOKUP(E155,CRUIDdata!C:D,2,FALSE)</f>
        <v>48</v>
      </c>
      <c r="AN155" s="1" t="s">
        <v>72</v>
      </c>
      <c r="AO155" s="1" t="b">
        <f t="shared" si="11"/>
        <v>0</v>
      </c>
      <c r="AP155" s="1">
        <f t="shared" si="12"/>
        <v>91</v>
      </c>
      <c r="AQ155" s="2">
        <f t="shared" si="13"/>
        <v>42826</v>
      </c>
      <c r="AR155" s="1" t="str">
        <f t="shared" si="14"/>
        <v>Pre-COVID</v>
      </c>
      <c r="AS155" s="1">
        <f t="shared" si="15"/>
        <v>4</v>
      </c>
    </row>
    <row r="156" spans="1:45" x14ac:dyDescent="0.25">
      <c r="A156" s="1" t="s">
        <v>37</v>
      </c>
      <c r="B156" s="9">
        <v>2017</v>
      </c>
      <c r="C156" s="1" t="s">
        <v>45</v>
      </c>
      <c r="D156" s="1">
        <v>4</v>
      </c>
      <c r="E156" s="2">
        <v>42826</v>
      </c>
      <c r="F156" s="1">
        <v>132.69999999999999</v>
      </c>
      <c r="G156" s="1">
        <v>140.6</v>
      </c>
      <c r="H156" s="1">
        <v>124.5</v>
      </c>
      <c r="I156" s="1">
        <v>136.30000000000001</v>
      </c>
      <c r="J156" s="1">
        <v>113.5</v>
      </c>
      <c r="K156" s="1">
        <v>137.69999999999999</v>
      </c>
      <c r="L156" s="1">
        <v>127.1</v>
      </c>
      <c r="M156" s="1">
        <v>133.80000000000001</v>
      </c>
      <c r="N156" s="1">
        <v>120.8</v>
      </c>
      <c r="O156" s="1">
        <v>141.30000000000001</v>
      </c>
      <c r="P156" s="1">
        <v>123.8</v>
      </c>
      <c r="Q156" s="1">
        <v>142.6</v>
      </c>
      <c r="R156" s="1">
        <v>133.4</v>
      </c>
      <c r="S156" s="1">
        <v>148</v>
      </c>
      <c r="T156" s="1">
        <v>131.19999999999999</v>
      </c>
      <c r="U156" s="1">
        <v>123</v>
      </c>
      <c r="V156" s="1">
        <v>130</v>
      </c>
      <c r="W156" s="1">
        <v>131.69999999999999</v>
      </c>
      <c r="X156" s="1">
        <v>121.4</v>
      </c>
      <c r="Y156" s="1">
        <v>126</v>
      </c>
      <c r="Z156" s="1">
        <v>123.4</v>
      </c>
      <c r="AA156" s="1">
        <v>114.3</v>
      </c>
      <c r="AB156" s="1">
        <v>122.6</v>
      </c>
      <c r="AC156" s="1">
        <v>133.6</v>
      </c>
      <c r="AD156" s="1">
        <v>122.2</v>
      </c>
      <c r="AE156" s="1">
        <v>122.5</v>
      </c>
      <c r="AF156" s="1">
        <v>129.1</v>
      </c>
      <c r="AG156" s="1">
        <v>1594.6</v>
      </c>
      <c r="AH156" s="1">
        <v>131.69999999999999</v>
      </c>
      <c r="AI156" s="1">
        <v>991.7</v>
      </c>
      <c r="AJ156" s="1">
        <v>113.5</v>
      </c>
      <c r="AK156" s="1">
        <v>148</v>
      </c>
      <c r="AL156" s="1">
        <v>384.2</v>
      </c>
      <c r="AM156" s="1">
        <f>VLOOKUP(E156,CRUIDdata!C:D,2,FALSE)</f>
        <v>48</v>
      </c>
      <c r="AN156" s="1" t="s">
        <v>72</v>
      </c>
      <c r="AO156" s="1" t="b">
        <f t="shared" si="11"/>
        <v>0</v>
      </c>
      <c r="AP156" s="1">
        <f t="shared" si="12"/>
        <v>91</v>
      </c>
      <c r="AQ156" s="2">
        <f t="shared" si="13"/>
        <v>42826</v>
      </c>
      <c r="AR156" s="1" t="str">
        <f t="shared" si="14"/>
        <v>Pre-COVID</v>
      </c>
      <c r="AS156" s="1">
        <f t="shared" si="15"/>
        <v>4</v>
      </c>
    </row>
    <row r="157" spans="1:45" x14ac:dyDescent="0.25">
      <c r="A157" s="1" t="s">
        <v>38</v>
      </c>
      <c r="B157" s="9">
        <v>2017</v>
      </c>
      <c r="C157" s="1" t="s">
        <v>45</v>
      </c>
      <c r="D157" s="1">
        <v>4</v>
      </c>
      <c r="E157" s="2">
        <v>42826</v>
      </c>
      <c r="F157" s="1">
        <v>133</v>
      </c>
      <c r="G157" s="1">
        <v>139.4</v>
      </c>
      <c r="H157" s="1">
        <v>126.1</v>
      </c>
      <c r="I157" s="1">
        <v>137.19999999999999</v>
      </c>
      <c r="J157" s="1">
        <v>118.4</v>
      </c>
      <c r="K157" s="1">
        <v>139.9</v>
      </c>
      <c r="L157" s="1">
        <v>123.4</v>
      </c>
      <c r="M157" s="1">
        <v>140.9</v>
      </c>
      <c r="N157" s="1">
        <v>118.5</v>
      </c>
      <c r="O157" s="1">
        <v>136.5</v>
      </c>
      <c r="P157" s="1">
        <v>127.4</v>
      </c>
      <c r="Q157" s="1">
        <v>144.19999999999999</v>
      </c>
      <c r="R157" s="1">
        <v>133.5</v>
      </c>
      <c r="S157" s="1">
        <v>145.4</v>
      </c>
      <c r="T157" s="1">
        <v>138</v>
      </c>
      <c r="U157" s="1">
        <v>131.1</v>
      </c>
      <c r="V157" s="1">
        <v>137</v>
      </c>
      <c r="W157" s="1">
        <v>131.69999999999999</v>
      </c>
      <c r="X157" s="1">
        <v>129.80000000000001</v>
      </c>
      <c r="Y157" s="1">
        <v>130.4</v>
      </c>
      <c r="Z157" s="1">
        <v>128.1</v>
      </c>
      <c r="AA157" s="1">
        <v>116.6</v>
      </c>
      <c r="AB157" s="1">
        <v>125.1</v>
      </c>
      <c r="AC157" s="1">
        <v>134.5</v>
      </c>
      <c r="AD157" s="1">
        <v>123.1</v>
      </c>
      <c r="AE157" s="1">
        <v>125.1</v>
      </c>
      <c r="AF157" s="1">
        <v>131.1</v>
      </c>
      <c r="AG157" s="1">
        <v>1600.0000000000002</v>
      </c>
      <c r="AH157" s="1">
        <v>131.69999999999999</v>
      </c>
      <c r="AI157" s="1">
        <v>1015.7000000000002</v>
      </c>
      <c r="AJ157" s="1">
        <v>118.4</v>
      </c>
      <c r="AK157" s="1">
        <v>145.4</v>
      </c>
      <c r="AL157" s="1">
        <v>406.1</v>
      </c>
      <c r="AM157" s="1">
        <f>VLOOKUP(E157,CRUIDdata!C:D,2,FALSE)</f>
        <v>48</v>
      </c>
      <c r="AN157" s="1" t="s">
        <v>72</v>
      </c>
      <c r="AO157" s="1" t="b">
        <f t="shared" si="11"/>
        <v>0</v>
      </c>
      <c r="AP157" s="1">
        <f t="shared" si="12"/>
        <v>91</v>
      </c>
      <c r="AQ157" s="2">
        <f t="shared" si="13"/>
        <v>42826</v>
      </c>
      <c r="AR157" s="1" t="str">
        <f t="shared" si="14"/>
        <v>Pre-COVID</v>
      </c>
      <c r="AS157" s="1">
        <f t="shared" si="15"/>
        <v>4</v>
      </c>
    </row>
    <row r="158" spans="1:45" x14ac:dyDescent="0.25">
      <c r="A158" s="1" t="s">
        <v>36</v>
      </c>
      <c r="B158" s="9">
        <v>2017</v>
      </c>
      <c r="C158" s="1" t="s">
        <v>46</v>
      </c>
      <c r="D158" s="1">
        <v>5</v>
      </c>
      <c r="E158" s="2">
        <v>42856</v>
      </c>
      <c r="F158" s="1">
        <v>133.1</v>
      </c>
      <c r="G158" s="1">
        <v>140.30000000000001</v>
      </c>
      <c r="H158" s="1">
        <v>126.8</v>
      </c>
      <c r="I158" s="1">
        <v>138.19999999999999</v>
      </c>
      <c r="J158" s="1">
        <v>120.8</v>
      </c>
      <c r="K158" s="1">
        <v>140.19999999999999</v>
      </c>
      <c r="L158" s="1">
        <v>123.8</v>
      </c>
      <c r="M158" s="1">
        <v>141.80000000000001</v>
      </c>
      <c r="N158" s="1">
        <v>118.6</v>
      </c>
      <c r="O158" s="1">
        <v>134</v>
      </c>
      <c r="P158" s="1">
        <v>130.30000000000001</v>
      </c>
      <c r="Q158" s="1">
        <v>145.80000000000001</v>
      </c>
      <c r="R158" s="1">
        <v>133.80000000000001</v>
      </c>
      <c r="S158" s="1">
        <v>145.5</v>
      </c>
      <c r="T158" s="1">
        <v>142.5</v>
      </c>
      <c r="U158" s="1">
        <v>137.30000000000001</v>
      </c>
      <c r="V158" s="1">
        <v>141.80000000000001</v>
      </c>
      <c r="W158" s="1">
        <v>0</v>
      </c>
      <c r="X158" s="1">
        <v>135</v>
      </c>
      <c r="Y158" s="1">
        <v>134.9</v>
      </c>
      <c r="Z158" s="1">
        <v>131.4</v>
      </c>
      <c r="AA158" s="1">
        <v>119.4</v>
      </c>
      <c r="AB158" s="1">
        <v>129.4</v>
      </c>
      <c r="AC158" s="1">
        <v>136.30000000000001</v>
      </c>
      <c r="AD158" s="1">
        <v>123.7</v>
      </c>
      <c r="AE158" s="1">
        <v>127.9</v>
      </c>
      <c r="AF158" s="1">
        <v>133.30000000000001</v>
      </c>
      <c r="AG158" s="1">
        <v>1606.6999999999996</v>
      </c>
      <c r="AH158" s="1">
        <v>0</v>
      </c>
      <c r="AI158" s="1">
        <v>1039.9000000000001</v>
      </c>
      <c r="AJ158" s="1">
        <v>120.8</v>
      </c>
      <c r="AK158" s="1">
        <v>145.5</v>
      </c>
      <c r="AL158" s="1">
        <v>421.6</v>
      </c>
      <c r="AM158" s="1">
        <f>VLOOKUP(E158,CRUIDdata!C:D,2,FALSE)</f>
        <v>47</v>
      </c>
      <c r="AN158" s="1" t="s">
        <v>72</v>
      </c>
      <c r="AO158" s="1" t="b">
        <f t="shared" si="11"/>
        <v>0</v>
      </c>
      <c r="AP158" s="1">
        <f t="shared" si="12"/>
        <v>91</v>
      </c>
      <c r="AQ158" s="2">
        <f t="shared" si="13"/>
        <v>42856</v>
      </c>
      <c r="AR158" s="1" t="str">
        <f t="shared" si="14"/>
        <v>Pre-COVID</v>
      </c>
      <c r="AS158" s="1">
        <f t="shared" si="15"/>
        <v>5</v>
      </c>
    </row>
    <row r="159" spans="1:45" x14ac:dyDescent="0.25">
      <c r="A159" s="1" t="s">
        <v>37</v>
      </c>
      <c r="B159" s="9">
        <v>2017</v>
      </c>
      <c r="C159" s="1" t="s">
        <v>46</v>
      </c>
      <c r="D159" s="1">
        <v>5</v>
      </c>
      <c r="E159" s="2">
        <v>42856</v>
      </c>
      <c r="F159" s="1">
        <v>132.6</v>
      </c>
      <c r="G159" s="1">
        <v>144.1</v>
      </c>
      <c r="H159" s="1">
        <v>125.6</v>
      </c>
      <c r="I159" s="1">
        <v>136.80000000000001</v>
      </c>
      <c r="J159" s="1">
        <v>113.4</v>
      </c>
      <c r="K159" s="1">
        <v>135.19999999999999</v>
      </c>
      <c r="L159" s="1">
        <v>129.19999999999999</v>
      </c>
      <c r="M159" s="1">
        <v>131.5</v>
      </c>
      <c r="N159" s="1">
        <v>121</v>
      </c>
      <c r="O159" s="1">
        <v>139.9</v>
      </c>
      <c r="P159" s="1">
        <v>123.8</v>
      </c>
      <c r="Q159" s="1">
        <v>142.9</v>
      </c>
      <c r="R159" s="1">
        <v>133.6</v>
      </c>
      <c r="S159" s="1">
        <v>148.30000000000001</v>
      </c>
      <c r="T159" s="1">
        <v>131.5</v>
      </c>
      <c r="U159" s="1">
        <v>123.2</v>
      </c>
      <c r="V159" s="1">
        <v>130.19999999999999</v>
      </c>
      <c r="W159" s="1">
        <v>132.1</v>
      </c>
      <c r="X159" s="1">
        <v>120.1</v>
      </c>
      <c r="Y159" s="1">
        <v>126.5</v>
      </c>
      <c r="Z159" s="1">
        <v>123.6</v>
      </c>
      <c r="AA159" s="1">
        <v>114.3</v>
      </c>
      <c r="AB159" s="1">
        <v>122.8</v>
      </c>
      <c r="AC159" s="1">
        <v>133.80000000000001</v>
      </c>
      <c r="AD159" s="1">
        <v>122</v>
      </c>
      <c r="AE159" s="1">
        <v>122.6</v>
      </c>
      <c r="AF159" s="1">
        <v>129.30000000000001</v>
      </c>
      <c r="AG159" s="1">
        <v>1596.2</v>
      </c>
      <c r="AH159" s="1">
        <v>132.1</v>
      </c>
      <c r="AI159" s="1">
        <v>991.40000000000009</v>
      </c>
      <c r="AJ159" s="1">
        <v>113.4</v>
      </c>
      <c r="AK159" s="1">
        <v>148.30000000000001</v>
      </c>
      <c r="AL159" s="1">
        <v>384.9</v>
      </c>
      <c r="AM159" s="1">
        <f>VLOOKUP(E159,CRUIDdata!C:D,2,FALSE)</f>
        <v>47</v>
      </c>
      <c r="AN159" s="1" t="s">
        <v>72</v>
      </c>
      <c r="AO159" s="1" t="b">
        <f t="shared" si="11"/>
        <v>0</v>
      </c>
      <c r="AP159" s="1">
        <f t="shared" si="12"/>
        <v>91</v>
      </c>
      <c r="AQ159" s="2">
        <f t="shared" si="13"/>
        <v>42856</v>
      </c>
      <c r="AR159" s="1" t="str">
        <f t="shared" si="14"/>
        <v>Pre-COVID</v>
      </c>
      <c r="AS159" s="1">
        <f t="shared" si="15"/>
        <v>5</v>
      </c>
    </row>
    <row r="160" spans="1:45" x14ac:dyDescent="0.25">
      <c r="A160" s="1" t="s">
        <v>38</v>
      </c>
      <c r="B160" s="9">
        <v>2017</v>
      </c>
      <c r="C160" s="1" t="s">
        <v>46</v>
      </c>
      <c r="D160" s="1">
        <v>5</v>
      </c>
      <c r="E160" s="2">
        <v>42856</v>
      </c>
      <c r="F160" s="1">
        <v>132.9</v>
      </c>
      <c r="G160" s="1">
        <v>141.6</v>
      </c>
      <c r="H160" s="1">
        <v>126.3</v>
      </c>
      <c r="I160" s="1">
        <v>137.69999999999999</v>
      </c>
      <c r="J160" s="1">
        <v>118.1</v>
      </c>
      <c r="K160" s="1">
        <v>137.9</v>
      </c>
      <c r="L160" s="1">
        <v>125.6</v>
      </c>
      <c r="M160" s="1">
        <v>138.30000000000001</v>
      </c>
      <c r="N160" s="1">
        <v>119.4</v>
      </c>
      <c r="O160" s="1">
        <v>136</v>
      </c>
      <c r="P160" s="1">
        <v>127.6</v>
      </c>
      <c r="Q160" s="1">
        <v>144.5</v>
      </c>
      <c r="R160" s="1">
        <v>133.69999999999999</v>
      </c>
      <c r="S160" s="1">
        <v>146.19999999999999</v>
      </c>
      <c r="T160" s="1">
        <v>138.19999999999999</v>
      </c>
      <c r="U160" s="1">
        <v>131.4</v>
      </c>
      <c r="V160" s="1">
        <v>137.19999999999999</v>
      </c>
      <c r="W160" s="1">
        <v>132.1</v>
      </c>
      <c r="X160" s="1">
        <v>129.4</v>
      </c>
      <c r="Y160" s="1">
        <v>130.9</v>
      </c>
      <c r="Z160" s="1">
        <v>128.4</v>
      </c>
      <c r="AA160" s="1">
        <v>116.7</v>
      </c>
      <c r="AB160" s="1">
        <v>125.7</v>
      </c>
      <c r="AC160" s="1">
        <v>134.80000000000001</v>
      </c>
      <c r="AD160" s="1">
        <v>123</v>
      </c>
      <c r="AE160" s="1">
        <v>125.3</v>
      </c>
      <c r="AF160" s="1">
        <v>131.4</v>
      </c>
      <c r="AG160" s="1">
        <v>1601.5</v>
      </c>
      <c r="AH160" s="1">
        <v>132.1</v>
      </c>
      <c r="AI160" s="1">
        <v>1017.1999999999999</v>
      </c>
      <c r="AJ160" s="1">
        <v>118.1</v>
      </c>
      <c r="AK160" s="1">
        <v>146.19999999999999</v>
      </c>
      <c r="AL160" s="1">
        <v>406.8</v>
      </c>
      <c r="AM160" s="1">
        <f>VLOOKUP(E160,CRUIDdata!C:D,2,FALSE)</f>
        <v>47</v>
      </c>
      <c r="AN160" s="1" t="s">
        <v>72</v>
      </c>
      <c r="AO160" s="1" t="b">
        <f t="shared" si="11"/>
        <v>0</v>
      </c>
      <c r="AP160" s="1">
        <f t="shared" si="12"/>
        <v>91</v>
      </c>
      <c r="AQ160" s="2">
        <f t="shared" si="13"/>
        <v>42856</v>
      </c>
      <c r="AR160" s="1" t="str">
        <f t="shared" si="14"/>
        <v>Pre-COVID</v>
      </c>
      <c r="AS160" s="1">
        <f t="shared" si="15"/>
        <v>5</v>
      </c>
    </row>
    <row r="161" spans="1:45" x14ac:dyDescent="0.25">
      <c r="A161" s="1" t="s">
        <v>36</v>
      </c>
      <c r="B161" s="9">
        <v>2017</v>
      </c>
      <c r="C161" s="1" t="s">
        <v>47</v>
      </c>
      <c r="D161" s="1">
        <v>6</v>
      </c>
      <c r="E161" s="2">
        <v>42887</v>
      </c>
      <c r="F161" s="1">
        <v>133.5</v>
      </c>
      <c r="G161" s="1">
        <v>143.69999999999999</v>
      </c>
      <c r="H161" s="1">
        <v>128</v>
      </c>
      <c r="I161" s="1">
        <v>138.6</v>
      </c>
      <c r="J161" s="1">
        <v>120.9</v>
      </c>
      <c r="K161" s="1">
        <v>140.9</v>
      </c>
      <c r="L161" s="1">
        <v>128.80000000000001</v>
      </c>
      <c r="M161" s="1">
        <v>140.19999999999999</v>
      </c>
      <c r="N161" s="1">
        <v>118.9</v>
      </c>
      <c r="O161" s="1">
        <v>133.5</v>
      </c>
      <c r="P161" s="1">
        <v>130.4</v>
      </c>
      <c r="Q161" s="1">
        <v>146.5</v>
      </c>
      <c r="R161" s="1">
        <v>134.9</v>
      </c>
      <c r="S161" s="1">
        <v>145.80000000000001</v>
      </c>
      <c r="T161" s="1">
        <v>143.1</v>
      </c>
      <c r="U161" s="1">
        <v>137.69999999999999</v>
      </c>
      <c r="V161" s="1">
        <v>142.30000000000001</v>
      </c>
      <c r="W161" s="1">
        <v>0</v>
      </c>
      <c r="X161" s="1">
        <v>134.80000000000001</v>
      </c>
      <c r="Y161" s="1">
        <v>135.19999999999999</v>
      </c>
      <c r="Z161" s="1">
        <v>131.30000000000001</v>
      </c>
      <c r="AA161" s="1">
        <v>119.4</v>
      </c>
      <c r="AB161" s="1">
        <v>129.80000000000001</v>
      </c>
      <c r="AC161" s="1">
        <v>136.9</v>
      </c>
      <c r="AD161" s="1">
        <v>124.1</v>
      </c>
      <c r="AE161" s="1">
        <v>128.1</v>
      </c>
      <c r="AF161" s="1">
        <v>133.9</v>
      </c>
      <c r="AG161" s="1">
        <v>1617.9000000000003</v>
      </c>
      <c r="AH161" s="1">
        <v>0</v>
      </c>
      <c r="AI161" s="1">
        <v>1042.2</v>
      </c>
      <c r="AJ161" s="1">
        <v>120.9</v>
      </c>
      <c r="AK161" s="1">
        <v>145.80000000000001</v>
      </c>
      <c r="AL161" s="1">
        <v>423.09999999999997</v>
      </c>
      <c r="AM161" s="1">
        <f>VLOOKUP(E161,CRUIDdata!C:D,2,FALSE)</f>
        <v>45</v>
      </c>
      <c r="AN161" s="1" t="s">
        <v>72</v>
      </c>
      <c r="AO161" s="1" t="b">
        <f t="shared" si="11"/>
        <v>0</v>
      </c>
      <c r="AP161" s="1">
        <f t="shared" si="12"/>
        <v>91</v>
      </c>
      <c r="AQ161" s="2">
        <f t="shared" si="13"/>
        <v>42887</v>
      </c>
      <c r="AR161" s="1" t="str">
        <f t="shared" si="14"/>
        <v>Pre-COVID</v>
      </c>
      <c r="AS161" s="1">
        <f t="shared" si="15"/>
        <v>6</v>
      </c>
    </row>
    <row r="162" spans="1:45" x14ac:dyDescent="0.25">
      <c r="A162" s="1" t="s">
        <v>37</v>
      </c>
      <c r="B162" s="9">
        <v>2017</v>
      </c>
      <c r="C162" s="1" t="s">
        <v>47</v>
      </c>
      <c r="D162" s="1">
        <v>6</v>
      </c>
      <c r="E162" s="2">
        <v>42887</v>
      </c>
      <c r="F162" s="1">
        <v>132.9</v>
      </c>
      <c r="G162" s="1">
        <v>148.69999999999999</v>
      </c>
      <c r="H162" s="1">
        <v>128.30000000000001</v>
      </c>
      <c r="I162" s="1">
        <v>137.30000000000001</v>
      </c>
      <c r="J162" s="1">
        <v>113.5</v>
      </c>
      <c r="K162" s="1">
        <v>137.19999999999999</v>
      </c>
      <c r="L162" s="1">
        <v>142.19999999999999</v>
      </c>
      <c r="M162" s="1">
        <v>128.19999999999999</v>
      </c>
      <c r="N162" s="1">
        <v>120.9</v>
      </c>
      <c r="O162" s="1">
        <v>138.80000000000001</v>
      </c>
      <c r="P162" s="1">
        <v>124.2</v>
      </c>
      <c r="Q162" s="1">
        <v>143.1</v>
      </c>
      <c r="R162" s="1">
        <v>135.69999999999999</v>
      </c>
      <c r="S162" s="1">
        <v>148.6</v>
      </c>
      <c r="T162" s="1">
        <v>131.5</v>
      </c>
      <c r="U162" s="1">
        <v>123.2</v>
      </c>
      <c r="V162" s="1">
        <v>130.19999999999999</v>
      </c>
      <c r="W162" s="1">
        <v>131.4</v>
      </c>
      <c r="X162" s="1">
        <v>119</v>
      </c>
      <c r="Y162" s="1">
        <v>126.8</v>
      </c>
      <c r="Z162" s="1">
        <v>123.8</v>
      </c>
      <c r="AA162" s="1">
        <v>113.9</v>
      </c>
      <c r="AB162" s="1">
        <v>122.9</v>
      </c>
      <c r="AC162" s="1">
        <v>134.30000000000001</v>
      </c>
      <c r="AD162" s="1">
        <v>122.5</v>
      </c>
      <c r="AE162" s="1">
        <v>122.7</v>
      </c>
      <c r="AF162" s="1">
        <v>129.9</v>
      </c>
      <c r="AG162" s="1">
        <v>1617.5000000000002</v>
      </c>
      <c r="AH162" s="1">
        <v>131.4</v>
      </c>
      <c r="AI162" s="1">
        <v>992.00000000000011</v>
      </c>
      <c r="AJ162" s="1">
        <v>113.5</v>
      </c>
      <c r="AK162" s="1">
        <v>148.6</v>
      </c>
      <c r="AL162" s="1">
        <v>384.9</v>
      </c>
      <c r="AM162" s="1">
        <f>VLOOKUP(E162,CRUIDdata!C:D,2,FALSE)</f>
        <v>45</v>
      </c>
      <c r="AN162" s="1" t="s">
        <v>72</v>
      </c>
      <c r="AO162" s="1" t="b">
        <f t="shared" si="11"/>
        <v>0</v>
      </c>
      <c r="AP162" s="1">
        <f t="shared" si="12"/>
        <v>91</v>
      </c>
      <c r="AQ162" s="2">
        <f t="shared" si="13"/>
        <v>42887</v>
      </c>
      <c r="AR162" s="1" t="str">
        <f t="shared" si="14"/>
        <v>Pre-COVID</v>
      </c>
      <c r="AS162" s="1">
        <f t="shared" si="15"/>
        <v>6</v>
      </c>
    </row>
    <row r="163" spans="1:45" x14ac:dyDescent="0.25">
      <c r="A163" s="1" t="s">
        <v>38</v>
      </c>
      <c r="B163" s="9">
        <v>2017</v>
      </c>
      <c r="C163" s="1" t="s">
        <v>47</v>
      </c>
      <c r="D163" s="1">
        <v>6</v>
      </c>
      <c r="E163" s="2">
        <v>42887</v>
      </c>
      <c r="F163" s="1">
        <v>133.30000000000001</v>
      </c>
      <c r="G163" s="1">
        <v>145.5</v>
      </c>
      <c r="H163" s="1">
        <v>128.1</v>
      </c>
      <c r="I163" s="1">
        <v>138.1</v>
      </c>
      <c r="J163" s="1">
        <v>118.2</v>
      </c>
      <c r="K163" s="1">
        <v>139.19999999999999</v>
      </c>
      <c r="L163" s="1">
        <v>133.30000000000001</v>
      </c>
      <c r="M163" s="1">
        <v>136.19999999999999</v>
      </c>
      <c r="N163" s="1">
        <v>119.6</v>
      </c>
      <c r="O163" s="1">
        <v>135.30000000000001</v>
      </c>
      <c r="P163" s="1">
        <v>127.8</v>
      </c>
      <c r="Q163" s="1">
        <v>144.9</v>
      </c>
      <c r="R163" s="1">
        <v>135.19999999999999</v>
      </c>
      <c r="S163" s="1">
        <v>146.5</v>
      </c>
      <c r="T163" s="1">
        <v>138.5</v>
      </c>
      <c r="U163" s="1">
        <v>131.69999999999999</v>
      </c>
      <c r="V163" s="1">
        <v>137.5</v>
      </c>
      <c r="W163" s="1">
        <v>131.4</v>
      </c>
      <c r="X163" s="1">
        <v>128.80000000000001</v>
      </c>
      <c r="Y163" s="1">
        <v>131.19999999999999</v>
      </c>
      <c r="Z163" s="1">
        <v>128.5</v>
      </c>
      <c r="AA163" s="1">
        <v>116.5</v>
      </c>
      <c r="AB163" s="1">
        <v>125.9</v>
      </c>
      <c r="AC163" s="1">
        <v>135.4</v>
      </c>
      <c r="AD163" s="1">
        <v>123.4</v>
      </c>
      <c r="AE163" s="1">
        <v>125.5</v>
      </c>
      <c r="AF163" s="1">
        <v>132</v>
      </c>
      <c r="AG163" s="1">
        <v>1616.5</v>
      </c>
      <c r="AH163" s="1">
        <v>131.4</v>
      </c>
      <c r="AI163" s="1">
        <v>1018.6999999999999</v>
      </c>
      <c r="AJ163" s="1">
        <v>118.2</v>
      </c>
      <c r="AK163" s="1">
        <v>146.5</v>
      </c>
      <c r="AL163" s="1">
        <v>407.7</v>
      </c>
      <c r="AM163" s="1">
        <f>VLOOKUP(E163,CRUIDdata!C:D,2,FALSE)</f>
        <v>45</v>
      </c>
      <c r="AN163" s="1" t="s">
        <v>72</v>
      </c>
      <c r="AO163" s="1" t="b">
        <f t="shared" si="11"/>
        <v>0</v>
      </c>
      <c r="AP163" s="1">
        <f t="shared" si="12"/>
        <v>91</v>
      </c>
      <c r="AQ163" s="2">
        <f t="shared" si="13"/>
        <v>42887</v>
      </c>
      <c r="AR163" s="1" t="str">
        <f t="shared" si="14"/>
        <v>Pre-COVID</v>
      </c>
      <c r="AS163" s="1">
        <f t="shared" si="15"/>
        <v>6</v>
      </c>
    </row>
    <row r="164" spans="1:45" x14ac:dyDescent="0.25">
      <c r="A164" s="1" t="s">
        <v>36</v>
      </c>
      <c r="B164" s="9">
        <v>2017</v>
      </c>
      <c r="C164" s="1" t="s">
        <v>48</v>
      </c>
      <c r="D164" s="1">
        <v>7</v>
      </c>
      <c r="E164" s="2">
        <v>42917</v>
      </c>
      <c r="F164" s="1">
        <v>134</v>
      </c>
      <c r="G164" s="1">
        <v>144.19999999999999</v>
      </c>
      <c r="H164" s="1">
        <v>129.80000000000001</v>
      </c>
      <c r="I164" s="1">
        <v>139</v>
      </c>
      <c r="J164" s="1">
        <v>120.9</v>
      </c>
      <c r="K164" s="1">
        <v>143.9</v>
      </c>
      <c r="L164" s="1">
        <v>151.5</v>
      </c>
      <c r="M164" s="1">
        <v>138.1</v>
      </c>
      <c r="N164" s="1">
        <v>120</v>
      </c>
      <c r="O164" s="1">
        <v>133.9</v>
      </c>
      <c r="P164" s="1">
        <v>131.4</v>
      </c>
      <c r="Q164" s="1">
        <v>147.69999999999999</v>
      </c>
      <c r="R164" s="1">
        <v>138.5</v>
      </c>
      <c r="S164" s="1">
        <v>147.4</v>
      </c>
      <c r="T164" s="1">
        <v>144.30000000000001</v>
      </c>
      <c r="U164" s="1">
        <v>138.1</v>
      </c>
      <c r="V164" s="1">
        <v>143.5</v>
      </c>
      <c r="W164" s="1">
        <v>0</v>
      </c>
      <c r="X164" s="1">
        <v>135.30000000000001</v>
      </c>
      <c r="Y164" s="1">
        <v>136.1</v>
      </c>
      <c r="Z164" s="1">
        <v>132.1</v>
      </c>
      <c r="AA164" s="1">
        <v>119.1</v>
      </c>
      <c r="AB164" s="1">
        <v>130.6</v>
      </c>
      <c r="AC164" s="1">
        <v>138.6</v>
      </c>
      <c r="AD164" s="1">
        <v>124.4</v>
      </c>
      <c r="AE164" s="1">
        <v>128.6</v>
      </c>
      <c r="AF164" s="1">
        <v>136.19999999999999</v>
      </c>
      <c r="AG164" s="1">
        <v>1652.0000000000002</v>
      </c>
      <c r="AH164" s="1">
        <v>0</v>
      </c>
      <c r="AI164" s="1">
        <v>1048.9000000000001</v>
      </c>
      <c r="AJ164" s="1">
        <v>120.9</v>
      </c>
      <c r="AK164" s="1">
        <v>147.4</v>
      </c>
      <c r="AL164" s="1">
        <v>425.9</v>
      </c>
      <c r="AM164" s="1">
        <f>VLOOKUP(E164,CRUIDdata!C:D,2,FALSE)</f>
        <v>46</v>
      </c>
      <c r="AN164" s="1" t="s">
        <v>72</v>
      </c>
      <c r="AO164" s="1" t="b">
        <f t="shared" si="11"/>
        <v>0</v>
      </c>
      <c r="AP164" s="1">
        <f t="shared" si="12"/>
        <v>91</v>
      </c>
      <c r="AQ164" s="2">
        <f t="shared" si="13"/>
        <v>42917</v>
      </c>
      <c r="AR164" s="1" t="str">
        <f t="shared" si="14"/>
        <v>Pre-COVID</v>
      </c>
      <c r="AS164" s="1">
        <f t="shared" si="15"/>
        <v>7</v>
      </c>
    </row>
    <row r="165" spans="1:45" x14ac:dyDescent="0.25">
      <c r="A165" s="1" t="s">
        <v>37</v>
      </c>
      <c r="B165" s="9">
        <v>2017</v>
      </c>
      <c r="C165" s="1" t="s">
        <v>48</v>
      </c>
      <c r="D165" s="1">
        <v>7</v>
      </c>
      <c r="E165" s="2">
        <v>42917</v>
      </c>
      <c r="F165" s="1">
        <v>132.80000000000001</v>
      </c>
      <c r="G165" s="1">
        <v>148.4</v>
      </c>
      <c r="H165" s="1">
        <v>129.4</v>
      </c>
      <c r="I165" s="1">
        <v>137.69999999999999</v>
      </c>
      <c r="J165" s="1">
        <v>113.4</v>
      </c>
      <c r="K165" s="1">
        <v>139.4</v>
      </c>
      <c r="L165" s="1">
        <v>175.1</v>
      </c>
      <c r="M165" s="1">
        <v>124.7</v>
      </c>
      <c r="N165" s="1">
        <v>121.5</v>
      </c>
      <c r="O165" s="1">
        <v>137.80000000000001</v>
      </c>
      <c r="P165" s="1">
        <v>124.4</v>
      </c>
      <c r="Q165" s="1">
        <v>143.69999999999999</v>
      </c>
      <c r="R165" s="1">
        <v>139.80000000000001</v>
      </c>
      <c r="S165" s="1">
        <v>150.5</v>
      </c>
      <c r="T165" s="1">
        <v>131.6</v>
      </c>
      <c r="U165" s="1">
        <v>123.7</v>
      </c>
      <c r="V165" s="1">
        <v>130.4</v>
      </c>
      <c r="W165" s="1">
        <v>132.6</v>
      </c>
      <c r="X165" s="1">
        <v>119.7</v>
      </c>
      <c r="Y165" s="1">
        <v>127.2</v>
      </c>
      <c r="Z165" s="1">
        <v>125</v>
      </c>
      <c r="AA165" s="1">
        <v>113.2</v>
      </c>
      <c r="AB165" s="1">
        <v>123.5</v>
      </c>
      <c r="AC165" s="1">
        <v>135.5</v>
      </c>
      <c r="AD165" s="1">
        <v>122.4</v>
      </c>
      <c r="AE165" s="1">
        <v>123</v>
      </c>
      <c r="AF165" s="1">
        <v>131.80000000000001</v>
      </c>
      <c r="AG165" s="1">
        <v>1654.7</v>
      </c>
      <c r="AH165" s="1">
        <v>132.6</v>
      </c>
      <c r="AI165" s="1">
        <v>996.3</v>
      </c>
      <c r="AJ165" s="1">
        <v>113.4</v>
      </c>
      <c r="AK165" s="1">
        <v>150.5</v>
      </c>
      <c r="AL165" s="1">
        <v>385.70000000000005</v>
      </c>
      <c r="AM165" s="1">
        <f>VLOOKUP(E165,CRUIDdata!C:D,2,FALSE)</f>
        <v>46</v>
      </c>
      <c r="AN165" s="1" t="s">
        <v>72</v>
      </c>
      <c r="AO165" s="1" t="b">
        <f t="shared" si="11"/>
        <v>0</v>
      </c>
      <c r="AP165" s="1">
        <f t="shared" si="12"/>
        <v>91</v>
      </c>
      <c r="AQ165" s="2">
        <f t="shared" si="13"/>
        <v>42917</v>
      </c>
      <c r="AR165" s="1" t="str">
        <f t="shared" si="14"/>
        <v>Pre-COVID</v>
      </c>
      <c r="AS165" s="1">
        <f t="shared" si="15"/>
        <v>7</v>
      </c>
    </row>
    <row r="166" spans="1:45" x14ac:dyDescent="0.25">
      <c r="A166" s="1" t="s">
        <v>38</v>
      </c>
      <c r="B166" s="9">
        <v>2017</v>
      </c>
      <c r="C166" s="1" t="s">
        <v>48</v>
      </c>
      <c r="D166" s="1">
        <v>7</v>
      </c>
      <c r="E166" s="2">
        <v>42917</v>
      </c>
      <c r="F166" s="1">
        <v>133.6</v>
      </c>
      <c r="G166" s="1">
        <v>145.69999999999999</v>
      </c>
      <c r="H166" s="1">
        <v>129.6</v>
      </c>
      <c r="I166" s="1">
        <v>138.5</v>
      </c>
      <c r="J166" s="1">
        <v>118.1</v>
      </c>
      <c r="K166" s="1">
        <v>141.80000000000001</v>
      </c>
      <c r="L166" s="1">
        <v>159.5</v>
      </c>
      <c r="M166" s="1">
        <v>133.6</v>
      </c>
      <c r="N166" s="1">
        <v>120.5</v>
      </c>
      <c r="O166" s="1">
        <v>135.19999999999999</v>
      </c>
      <c r="P166" s="1">
        <v>128.5</v>
      </c>
      <c r="Q166" s="1">
        <v>145.80000000000001</v>
      </c>
      <c r="R166" s="1">
        <v>139</v>
      </c>
      <c r="S166" s="1">
        <v>148.19999999999999</v>
      </c>
      <c r="T166" s="1">
        <v>139.30000000000001</v>
      </c>
      <c r="U166" s="1">
        <v>132.1</v>
      </c>
      <c r="V166" s="1">
        <v>138.30000000000001</v>
      </c>
      <c r="W166" s="1">
        <v>132.6</v>
      </c>
      <c r="X166" s="1">
        <v>129.4</v>
      </c>
      <c r="Y166" s="1">
        <v>131.9</v>
      </c>
      <c r="Z166" s="1">
        <v>129.4</v>
      </c>
      <c r="AA166" s="1">
        <v>116</v>
      </c>
      <c r="AB166" s="1">
        <v>126.6</v>
      </c>
      <c r="AC166" s="1">
        <v>136.80000000000001</v>
      </c>
      <c r="AD166" s="1">
        <v>123.6</v>
      </c>
      <c r="AE166" s="1">
        <v>125.9</v>
      </c>
      <c r="AF166" s="1">
        <v>134.19999999999999</v>
      </c>
      <c r="AG166" s="1">
        <v>1651.3000000000002</v>
      </c>
      <c r="AH166" s="1">
        <v>132.6</v>
      </c>
      <c r="AI166" s="1">
        <v>1024.4000000000001</v>
      </c>
      <c r="AJ166" s="1">
        <v>118.1</v>
      </c>
      <c r="AK166" s="1">
        <v>148.19999999999999</v>
      </c>
      <c r="AL166" s="1">
        <v>409.7</v>
      </c>
      <c r="AM166" s="1">
        <f>VLOOKUP(E166,CRUIDdata!C:D,2,FALSE)</f>
        <v>46</v>
      </c>
      <c r="AN166" s="1" t="s">
        <v>72</v>
      </c>
      <c r="AO166" s="1" t="b">
        <f t="shared" si="11"/>
        <v>0</v>
      </c>
      <c r="AP166" s="1">
        <f t="shared" si="12"/>
        <v>91</v>
      </c>
      <c r="AQ166" s="2">
        <f t="shared" si="13"/>
        <v>42917</v>
      </c>
      <c r="AR166" s="1" t="str">
        <f t="shared" si="14"/>
        <v>Pre-COVID</v>
      </c>
      <c r="AS166" s="1">
        <f t="shared" si="15"/>
        <v>7</v>
      </c>
    </row>
    <row r="167" spans="1:45" x14ac:dyDescent="0.25">
      <c r="A167" s="1" t="s">
        <v>36</v>
      </c>
      <c r="B167" s="9">
        <v>2017</v>
      </c>
      <c r="C167" s="1" t="s">
        <v>49</v>
      </c>
      <c r="D167" s="1">
        <v>8</v>
      </c>
      <c r="E167" s="2">
        <v>42948</v>
      </c>
      <c r="F167" s="1">
        <v>134.80000000000001</v>
      </c>
      <c r="G167" s="1">
        <v>143.1</v>
      </c>
      <c r="H167" s="1">
        <v>130</v>
      </c>
      <c r="I167" s="1">
        <v>139.4</v>
      </c>
      <c r="J167" s="1">
        <v>120.5</v>
      </c>
      <c r="K167" s="1">
        <v>148</v>
      </c>
      <c r="L167" s="1">
        <v>162.9</v>
      </c>
      <c r="M167" s="1">
        <v>137.4</v>
      </c>
      <c r="N167" s="1">
        <v>120.8</v>
      </c>
      <c r="O167" s="1">
        <v>134.69999999999999</v>
      </c>
      <c r="P167" s="1">
        <v>131.6</v>
      </c>
      <c r="Q167" s="1">
        <v>148.69999999999999</v>
      </c>
      <c r="R167" s="1">
        <v>140.6</v>
      </c>
      <c r="S167" s="1">
        <v>149</v>
      </c>
      <c r="T167" s="1">
        <v>145.30000000000001</v>
      </c>
      <c r="U167" s="1">
        <v>139.19999999999999</v>
      </c>
      <c r="V167" s="1">
        <v>144.5</v>
      </c>
      <c r="W167" s="1">
        <v>0</v>
      </c>
      <c r="X167" s="1">
        <v>136.4</v>
      </c>
      <c r="Y167" s="1">
        <v>137.30000000000001</v>
      </c>
      <c r="Z167" s="1">
        <v>133</v>
      </c>
      <c r="AA167" s="1">
        <v>120.3</v>
      </c>
      <c r="AB167" s="1">
        <v>131.5</v>
      </c>
      <c r="AC167" s="1">
        <v>140.19999999999999</v>
      </c>
      <c r="AD167" s="1">
        <v>125.4</v>
      </c>
      <c r="AE167" s="1">
        <v>129.69999999999999</v>
      </c>
      <c r="AF167" s="1">
        <v>137.80000000000001</v>
      </c>
      <c r="AG167" s="1">
        <v>1671.9999999999998</v>
      </c>
      <c r="AH167" s="1">
        <v>0</v>
      </c>
      <c r="AI167" s="1">
        <v>1058.5999999999999</v>
      </c>
      <c r="AJ167" s="1">
        <v>120.5</v>
      </c>
      <c r="AK167" s="1">
        <v>149</v>
      </c>
      <c r="AL167" s="1">
        <v>429</v>
      </c>
      <c r="AM167" s="1">
        <f>VLOOKUP(E167,CRUIDdata!C:D,2,FALSE)</f>
        <v>47</v>
      </c>
      <c r="AN167" s="1" t="s">
        <v>72</v>
      </c>
      <c r="AO167" s="1" t="b">
        <f t="shared" si="11"/>
        <v>0</v>
      </c>
      <c r="AP167" s="1">
        <f t="shared" si="12"/>
        <v>91</v>
      </c>
      <c r="AQ167" s="2">
        <f t="shared" si="13"/>
        <v>42948</v>
      </c>
      <c r="AR167" s="1" t="str">
        <f t="shared" si="14"/>
        <v>Pre-COVID</v>
      </c>
      <c r="AS167" s="1">
        <f t="shared" si="15"/>
        <v>8</v>
      </c>
    </row>
    <row r="168" spans="1:45" x14ac:dyDescent="0.25">
      <c r="A168" s="1" t="s">
        <v>37</v>
      </c>
      <c r="B168" s="9">
        <v>2017</v>
      </c>
      <c r="C168" s="1" t="s">
        <v>49</v>
      </c>
      <c r="D168" s="1">
        <v>8</v>
      </c>
      <c r="E168" s="2">
        <v>42948</v>
      </c>
      <c r="F168" s="1">
        <v>133.19999999999999</v>
      </c>
      <c r="G168" s="1">
        <v>143.9</v>
      </c>
      <c r="H168" s="1">
        <v>128.30000000000001</v>
      </c>
      <c r="I168" s="1">
        <v>138.30000000000001</v>
      </c>
      <c r="J168" s="1">
        <v>114.1</v>
      </c>
      <c r="K168" s="1">
        <v>142.69999999999999</v>
      </c>
      <c r="L168" s="1">
        <v>179.8</v>
      </c>
      <c r="M168" s="1">
        <v>123.5</v>
      </c>
      <c r="N168" s="1">
        <v>122.1</v>
      </c>
      <c r="O168" s="1">
        <v>137.5</v>
      </c>
      <c r="P168" s="1">
        <v>124.6</v>
      </c>
      <c r="Q168" s="1">
        <v>144.5</v>
      </c>
      <c r="R168" s="1">
        <v>140.5</v>
      </c>
      <c r="S168" s="1">
        <v>152.1</v>
      </c>
      <c r="T168" s="1">
        <v>132.69999999999999</v>
      </c>
      <c r="U168" s="1">
        <v>124.3</v>
      </c>
      <c r="V168" s="1">
        <v>131.4</v>
      </c>
      <c r="W168" s="1">
        <v>134.4</v>
      </c>
      <c r="X168" s="1">
        <v>118.9</v>
      </c>
      <c r="Y168" s="1">
        <v>127.7</v>
      </c>
      <c r="Z168" s="1">
        <v>125.7</v>
      </c>
      <c r="AA168" s="1">
        <v>114.6</v>
      </c>
      <c r="AB168" s="1">
        <v>124.1</v>
      </c>
      <c r="AC168" s="1">
        <v>135.69999999999999</v>
      </c>
      <c r="AD168" s="1">
        <v>123.3</v>
      </c>
      <c r="AE168" s="1">
        <v>123.8</v>
      </c>
      <c r="AF168" s="1">
        <v>132.69999999999999</v>
      </c>
      <c r="AG168" s="1">
        <v>1658.8999999999999</v>
      </c>
      <c r="AH168" s="1">
        <v>134.4</v>
      </c>
      <c r="AI168" s="1">
        <v>1000.8</v>
      </c>
      <c r="AJ168" s="1">
        <v>114.1</v>
      </c>
      <c r="AK168" s="1">
        <v>152.1</v>
      </c>
      <c r="AL168" s="1">
        <v>388.4</v>
      </c>
      <c r="AM168" s="1">
        <f>VLOOKUP(E168,CRUIDdata!C:D,2,FALSE)</f>
        <v>47</v>
      </c>
      <c r="AN168" s="1" t="s">
        <v>72</v>
      </c>
      <c r="AO168" s="1" t="b">
        <f t="shared" si="11"/>
        <v>0</v>
      </c>
      <c r="AP168" s="1">
        <f t="shared" si="12"/>
        <v>91</v>
      </c>
      <c r="AQ168" s="2">
        <f t="shared" si="13"/>
        <v>42948</v>
      </c>
      <c r="AR168" s="1" t="str">
        <f t="shared" si="14"/>
        <v>Pre-COVID</v>
      </c>
      <c r="AS168" s="1">
        <f t="shared" si="15"/>
        <v>8</v>
      </c>
    </row>
    <row r="169" spans="1:45" x14ac:dyDescent="0.25">
      <c r="A169" s="1" t="s">
        <v>38</v>
      </c>
      <c r="B169" s="9">
        <v>2017</v>
      </c>
      <c r="C169" s="1" t="s">
        <v>49</v>
      </c>
      <c r="D169" s="1">
        <v>8</v>
      </c>
      <c r="E169" s="2">
        <v>42948</v>
      </c>
      <c r="F169" s="1">
        <v>134.30000000000001</v>
      </c>
      <c r="G169" s="1">
        <v>143.4</v>
      </c>
      <c r="H169" s="1">
        <v>129.30000000000001</v>
      </c>
      <c r="I169" s="1">
        <v>139</v>
      </c>
      <c r="J169" s="1">
        <v>118.1</v>
      </c>
      <c r="K169" s="1">
        <v>145.5</v>
      </c>
      <c r="L169" s="1">
        <v>168.6</v>
      </c>
      <c r="M169" s="1">
        <v>132.69999999999999</v>
      </c>
      <c r="N169" s="1">
        <v>121.2</v>
      </c>
      <c r="O169" s="1">
        <v>135.6</v>
      </c>
      <c r="P169" s="1">
        <v>128.69999999999999</v>
      </c>
      <c r="Q169" s="1">
        <v>146.80000000000001</v>
      </c>
      <c r="R169" s="1">
        <v>140.6</v>
      </c>
      <c r="S169" s="1">
        <v>149.80000000000001</v>
      </c>
      <c r="T169" s="1">
        <v>140.30000000000001</v>
      </c>
      <c r="U169" s="1">
        <v>133</v>
      </c>
      <c r="V169" s="1">
        <v>139.30000000000001</v>
      </c>
      <c r="W169" s="1">
        <v>134.4</v>
      </c>
      <c r="X169" s="1">
        <v>129.80000000000001</v>
      </c>
      <c r="Y169" s="1">
        <v>132.80000000000001</v>
      </c>
      <c r="Z169" s="1">
        <v>130.19999999999999</v>
      </c>
      <c r="AA169" s="1">
        <v>117.3</v>
      </c>
      <c r="AB169" s="1">
        <v>127.3</v>
      </c>
      <c r="AC169" s="1">
        <v>137.6</v>
      </c>
      <c r="AD169" s="1">
        <v>124.5</v>
      </c>
      <c r="AE169" s="1">
        <v>126.8</v>
      </c>
      <c r="AF169" s="1">
        <v>135.4</v>
      </c>
      <c r="AG169" s="1">
        <v>1665.6999999999998</v>
      </c>
      <c r="AH169" s="1">
        <v>134.4</v>
      </c>
      <c r="AI169" s="1">
        <v>1031.5</v>
      </c>
      <c r="AJ169" s="1">
        <v>118.1</v>
      </c>
      <c r="AK169" s="1">
        <v>149.80000000000001</v>
      </c>
      <c r="AL169" s="1">
        <v>412.6</v>
      </c>
      <c r="AM169" s="1">
        <f>VLOOKUP(E169,CRUIDdata!C:D,2,FALSE)</f>
        <v>47</v>
      </c>
      <c r="AN169" s="1" t="s">
        <v>72</v>
      </c>
      <c r="AO169" s="1" t="b">
        <f t="shared" si="11"/>
        <v>0</v>
      </c>
      <c r="AP169" s="1">
        <f t="shared" si="12"/>
        <v>91</v>
      </c>
      <c r="AQ169" s="2">
        <f t="shared" si="13"/>
        <v>42948</v>
      </c>
      <c r="AR169" s="1" t="str">
        <f t="shared" si="14"/>
        <v>Pre-COVID</v>
      </c>
      <c r="AS169" s="1">
        <f t="shared" si="15"/>
        <v>8</v>
      </c>
    </row>
    <row r="170" spans="1:45" x14ac:dyDescent="0.25">
      <c r="A170" s="1" t="s">
        <v>36</v>
      </c>
      <c r="B170" s="9">
        <v>2017</v>
      </c>
      <c r="C170" s="1" t="s">
        <v>50</v>
      </c>
      <c r="D170" s="1">
        <v>9</v>
      </c>
      <c r="E170" s="2">
        <v>42979</v>
      </c>
      <c r="F170" s="1">
        <v>135.19999999999999</v>
      </c>
      <c r="G170" s="1">
        <v>142</v>
      </c>
      <c r="H170" s="1">
        <v>130.5</v>
      </c>
      <c r="I170" s="1">
        <v>140.19999999999999</v>
      </c>
      <c r="J170" s="1">
        <v>120.7</v>
      </c>
      <c r="K170" s="1">
        <v>147.80000000000001</v>
      </c>
      <c r="L170" s="1">
        <v>154.5</v>
      </c>
      <c r="M170" s="1">
        <v>137.1</v>
      </c>
      <c r="N170" s="1">
        <v>121</v>
      </c>
      <c r="O170" s="1">
        <v>134.69999999999999</v>
      </c>
      <c r="P170" s="1">
        <v>131.69999999999999</v>
      </c>
      <c r="Q170" s="1">
        <v>149.30000000000001</v>
      </c>
      <c r="R170" s="1">
        <v>139.6</v>
      </c>
      <c r="S170" s="1">
        <v>149.80000000000001</v>
      </c>
      <c r="T170" s="1">
        <v>146.1</v>
      </c>
      <c r="U170" s="1">
        <v>139.69999999999999</v>
      </c>
      <c r="V170" s="1">
        <v>145.19999999999999</v>
      </c>
      <c r="W170" s="1">
        <v>0</v>
      </c>
      <c r="X170" s="1">
        <v>137.4</v>
      </c>
      <c r="Y170" s="1">
        <v>137.9</v>
      </c>
      <c r="Z170" s="1">
        <v>133.4</v>
      </c>
      <c r="AA170" s="1">
        <v>121.2</v>
      </c>
      <c r="AB170" s="1">
        <v>132.30000000000001</v>
      </c>
      <c r="AC170" s="1">
        <v>139.6</v>
      </c>
      <c r="AD170" s="1">
        <v>126.7</v>
      </c>
      <c r="AE170" s="1">
        <v>130.30000000000001</v>
      </c>
      <c r="AF170" s="1">
        <v>137.6</v>
      </c>
      <c r="AG170" s="1">
        <v>1663.6000000000001</v>
      </c>
      <c r="AH170" s="1">
        <v>0</v>
      </c>
      <c r="AI170" s="1">
        <v>1063</v>
      </c>
      <c r="AJ170" s="1">
        <v>120.7</v>
      </c>
      <c r="AK170" s="1">
        <v>149.80000000000001</v>
      </c>
      <c r="AL170" s="1">
        <v>430.99999999999994</v>
      </c>
      <c r="AM170" s="1">
        <f>VLOOKUP(E170,CRUIDdata!C:D,2,FALSE)</f>
        <v>49</v>
      </c>
      <c r="AN170" s="1" t="s">
        <v>72</v>
      </c>
      <c r="AO170" s="1" t="b">
        <f t="shared" si="11"/>
        <v>0</v>
      </c>
      <c r="AP170" s="1">
        <f t="shared" si="12"/>
        <v>91</v>
      </c>
      <c r="AQ170" s="2">
        <f t="shared" si="13"/>
        <v>42979</v>
      </c>
      <c r="AR170" s="1" t="str">
        <f t="shared" si="14"/>
        <v>Pre-COVID</v>
      </c>
      <c r="AS170" s="1">
        <f t="shared" si="15"/>
        <v>9</v>
      </c>
    </row>
    <row r="171" spans="1:45" x14ac:dyDescent="0.25">
      <c r="A171" s="1" t="s">
        <v>37</v>
      </c>
      <c r="B171" s="9">
        <v>2017</v>
      </c>
      <c r="C171" s="1" t="s">
        <v>50</v>
      </c>
      <c r="D171" s="1">
        <v>9</v>
      </c>
      <c r="E171" s="2">
        <v>42979</v>
      </c>
      <c r="F171" s="1">
        <v>133.6</v>
      </c>
      <c r="G171" s="1">
        <v>143</v>
      </c>
      <c r="H171" s="1">
        <v>129.69999999999999</v>
      </c>
      <c r="I171" s="1">
        <v>138.69999999999999</v>
      </c>
      <c r="J171" s="1">
        <v>114.5</v>
      </c>
      <c r="K171" s="1">
        <v>137.5</v>
      </c>
      <c r="L171" s="1">
        <v>160.69999999999999</v>
      </c>
      <c r="M171" s="1">
        <v>124.5</v>
      </c>
      <c r="N171" s="1">
        <v>122.4</v>
      </c>
      <c r="O171" s="1">
        <v>137.30000000000001</v>
      </c>
      <c r="P171" s="1">
        <v>124.8</v>
      </c>
      <c r="Q171" s="1">
        <v>145</v>
      </c>
      <c r="R171" s="1">
        <v>138</v>
      </c>
      <c r="S171" s="1">
        <v>153.6</v>
      </c>
      <c r="T171" s="1">
        <v>133.30000000000001</v>
      </c>
      <c r="U171" s="1">
        <v>124.6</v>
      </c>
      <c r="V171" s="1">
        <v>132</v>
      </c>
      <c r="W171" s="1">
        <v>135.69999999999999</v>
      </c>
      <c r="X171" s="1">
        <v>120.6</v>
      </c>
      <c r="Y171" s="1">
        <v>128.1</v>
      </c>
      <c r="Z171" s="1">
        <v>126.1</v>
      </c>
      <c r="AA171" s="1">
        <v>115.7</v>
      </c>
      <c r="AB171" s="1">
        <v>124.5</v>
      </c>
      <c r="AC171" s="1">
        <v>135.9</v>
      </c>
      <c r="AD171" s="1">
        <v>124.4</v>
      </c>
      <c r="AE171" s="1">
        <v>124.5</v>
      </c>
      <c r="AF171" s="1">
        <v>132.4</v>
      </c>
      <c r="AG171" s="1">
        <v>1635.2</v>
      </c>
      <c r="AH171" s="1">
        <v>135.69999999999999</v>
      </c>
      <c r="AI171" s="1">
        <v>1006.0999999999999</v>
      </c>
      <c r="AJ171" s="1">
        <v>114.5</v>
      </c>
      <c r="AK171" s="1">
        <v>153.6</v>
      </c>
      <c r="AL171" s="1">
        <v>389.9</v>
      </c>
      <c r="AM171" s="1">
        <f>VLOOKUP(E171,CRUIDdata!C:D,2,FALSE)</f>
        <v>49</v>
      </c>
      <c r="AN171" s="1" t="s">
        <v>72</v>
      </c>
      <c r="AO171" s="1" t="b">
        <f t="shared" si="11"/>
        <v>0</v>
      </c>
      <c r="AP171" s="1">
        <f t="shared" si="12"/>
        <v>91</v>
      </c>
      <c r="AQ171" s="2">
        <f t="shared" si="13"/>
        <v>42979</v>
      </c>
      <c r="AR171" s="1" t="str">
        <f t="shared" si="14"/>
        <v>Pre-COVID</v>
      </c>
      <c r="AS171" s="1">
        <f t="shared" si="15"/>
        <v>9</v>
      </c>
    </row>
    <row r="172" spans="1:45" x14ac:dyDescent="0.25">
      <c r="A172" s="1" t="s">
        <v>38</v>
      </c>
      <c r="B172" s="9">
        <v>2017</v>
      </c>
      <c r="C172" s="1" t="s">
        <v>50</v>
      </c>
      <c r="D172" s="1">
        <v>9</v>
      </c>
      <c r="E172" s="2">
        <v>42979</v>
      </c>
      <c r="F172" s="1">
        <v>134.69999999999999</v>
      </c>
      <c r="G172" s="1">
        <v>142.4</v>
      </c>
      <c r="H172" s="1">
        <v>130.19999999999999</v>
      </c>
      <c r="I172" s="1">
        <v>139.6</v>
      </c>
      <c r="J172" s="1">
        <v>118.4</v>
      </c>
      <c r="K172" s="1">
        <v>143</v>
      </c>
      <c r="L172" s="1">
        <v>156.6</v>
      </c>
      <c r="M172" s="1">
        <v>132.9</v>
      </c>
      <c r="N172" s="1">
        <v>121.5</v>
      </c>
      <c r="O172" s="1">
        <v>135.6</v>
      </c>
      <c r="P172" s="1">
        <v>128.80000000000001</v>
      </c>
      <c r="Q172" s="1">
        <v>147.30000000000001</v>
      </c>
      <c r="R172" s="1">
        <v>139</v>
      </c>
      <c r="S172" s="1">
        <v>150.80000000000001</v>
      </c>
      <c r="T172" s="1">
        <v>141.1</v>
      </c>
      <c r="U172" s="1">
        <v>133.4</v>
      </c>
      <c r="V172" s="1">
        <v>140</v>
      </c>
      <c r="W172" s="1">
        <v>135.69999999999999</v>
      </c>
      <c r="X172" s="1">
        <v>131</v>
      </c>
      <c r="Y172" s="1">
        <v>133.30000000000001</v>
      </c>
      <c r="Z172" s="1">
        <v>130.6</v>
      </c>
      <c r="AA172" s="1">
        <v>118.3</v>
      </c>
      <c r="AB172" s="1">
        <v>127.9</v>
      </c>
      <c r="AC172" s="1">
        <v>137.4</v>
      </c>
      <c r="AD172" s="1">
        <v>125.7</v>
      </c>
      <c r="AE172" s="1">
        <v>127.5</v>
      </c>
      <c r="AF172" s="1">
        <v>135.19999999999999</v>
      </c>
      <c r="AG172" s="1">
        <v>1651.6</v>
      </c>
      <c r="AH172" s="1">
        <v>135.69999999999999</v>
      </c>
      <c r="AI172" s="1">
        <v>1036.3</v>
      </c>
      <c r="AJ172" s="1">
        <v>118.4</v>
      </c>
      <c r="AK172" s="1">
        <v>150.80000000000001</v>
      </c>
      <c r="AL172" s="1">
        <v>414.5</v>
      </c>
      <c r="AM172" s="1">
        <f>VLOOKUP(E172,CRUIDdata!C:D,2,FALSE)</f>
        <v>49</v>
      </c>
      <c r="AN172" s="1" t="s">
        <v>72</v>
      </c>
      <c r="AO172" s="1" t="b">
        <f t="shared" si="11"/>
        <v>0</v>
      </c>
      <c r="AP172" s="1">
        <f t="shared" si="12"/>
        <v>91</v>
      </c>
      <c r="AQ172" s="2">
        <f t="shared" si="13"/>
        <v>42979</v>
      </c>
      <c r="AR172" s="1" t="str">
        <f t="shared" si="14"/>
        <v>Pre-COVID</v>
      </c>
      <c r="AS172" s="1">
        <f t="shared" si="15"/>
        <v>9</v>
      </c>
    </row>
    <row r="173" spans="1:45" x14ac:dyDescent="0.25">
      <c r="A173" s="1" t="s">
        <v>36</v>
      </c>
      <c r="B173" s="9">
        <v>2017</v>
      </c>
      <c r="C173" s="1" t="s">
        <v>51</v>
      </c>
      <c r="D173" s="1">
        <v>10</v>
      </c>
      <c r="E173" s="2">
        <v>43009</v>
      </c>
      <c r="F173" s="1">
        <v>135.9</v>
      </c>
      <c r="G173" s="1">
        <v>141.9</v>
      </c>
      <c r="H173" s="1">
        <v>131</v>
      </c>
      <c r="I173" s="1">
        <v>141.5</v>
      </c>
      <c r="J173" s="1">
        <v>121.4</v>
      </c>
      <c r="K173" s="1">
        <v>146.69999999999999</v>
      </c>
      <c r="L173" s="1">
        <v>157.1</v>
      </c>
      <c r="M173" s="1">
        <v>136.4</v>
      </c>
      <c r="N173" s="1">
        <v>121.4</v>
      </c>
      <c r="O173" s="1">
        <v>135.6</v>
      </c>
      <c r="P173" s="1">
        <v>131.30000000000001</v>
      </c>
      <c r="Q173" s="1">
        <v>150.30000000000001</v>
      </c>
      <c r="R173" s="1">
        <v>140.4</v>
      </c>
      <c r="S173" s="1">
        <v>150.5</v>
      </c>
      <c r="T173" s="1">
        <v>147.19999999999999</v>
      </c>
      <c r="U173" s="1">
        <v>140.6</v>
      </c>
      <c r="V173" s="1">
        <v>146.19999999999999</v>
      </c>
      <c r="W173" s="1">
        <v>0</v>
      </c>
      <c r="X173" s="1">
        <v>138.1</v>
      </c>
      <c r="Y173" s="1">
        <v>138.4</v>
      </c>
      <c r="Z173" s="1">
        <v>134.19999999999999</v>
      </c>
      <c r="AA173" s="1">
        <v>121</v>
      </c>
      <c r="AB173" s="1">
        <v>133</v>
      </c>
      <c r="AC173" s="1">
        <v>140.1</v>
      </c>
      <c r="AD173" s="1">
        <v>127.4</v>
      </c>
      <c r="AE173" s="1">
        <v>130.69999999999999</v>
      </c>
      <c r="AF173" s="1">
        <v>138.30000000000001</v>
      </c>
      <c r="AG173" s="1">
        <v>1669.5</v>
      </c>
      <c r="AH173" s="1">
        <v>0</v>
      </c>
      <c r="AI173" s="1">
        <v>1067</v>
      </c>
      <c r="AJ173" s="1">
        <v>121.4</v>
      </c>
      <c r="AK173" s="1">
        <v>150.5</v>
      </c>
      <c r="AL173" s="1">
        <v>433.99999999999994</v>
      </c>
      <c r="AM173" s="1">
        <f>VLOOKUP(E173,CRUIDdata!C:D,2,FALSE)</f>
        <v>51</v>
      </c>
      <c r="AN173" s="1" t="s">
        <v>72</v>
      </c>
      <c r="AO173" s="1" t="b">
        <f t="shared" si="11"/>
        <v>0</v>
      </c>
      <c r="AP173" s="1">
        <f t="shared" si="12"/>
        <v>91</v>
      </c>
      <c r="AQ173" s="2">
        <f t="shared" si="13"/>
        <v>43009</v>
      </c>
      <c r="AR173" s="1" t="str">
        <f t="shared" si="14"/>
        <v>Pre-COVID</v>
      </c>
      <c r="AS173" s="1">
        <f t="shared" si="15"/>
        <v>10</v>
      </c>
    </row>
    <row r="174" spans="1:45" x14ac:dyDescent="0.25">
      <c r="A174" s="1" t="s">
        <v>37</v>
      </c>
      <c r="B174" s="9">
        <v>2017</v>
      </c>
      <c r="C174" s="1" t="s">
        <v>51</v>
      </c>
      <c r="D174" s="1">
        <v>10</v>
      </c>
      <c r="E174" s="2">
        <v>43009</v>
      </c>
      <c r="F174" s="1">
        <v>133.9</v>
      </c>
      <c r="G174" s="1">
        <v>142.80000000000001</v>
      </c>
      <c r="H174" s="1">
        <v>131.4</v>
      </c>
      <c r="I174" s="1">
        <v>139.1</v>
      </c>
      <c r="J174" s="1">
        <v>114.9</v>
      </c>
      <c r="K174" s="1">
        <v>135.6</v>
      </c>
      <c r="L174" s="1">
        <v>173.2</v>
      </c>
      <c r="M174" s="1">
        <v>124.1</v>
      </c>
      <c r="N174" s="1">
        <v>122.6</v>
      </c>
      <c r="O174" s="1">
        <v>137.80000000000001</v>
      </c>
      <c r="P174" s="1">
        <v>125.1</v>
      </c>
      <c r="Q174" s="1">
        <v>145.5</v>
      </c>
      <c r="R174" s="1">
        <v>139.69999999999999</v>
      </c>
      <c r="S174" s="1">
        <v>154.6</v>
      </c>
      <c r="T174" s="1">
        <v>134</v>
      </c>
      <c r="U174" s="1">
        <v>124.9</v>
      </c>
      <c r="V174" s="1">
        <v>132.6</v>
      </c>
      <c r="W174" s="1">
        <v>137.30000000000001</v>
      </c>
      <c r="X174" s="1">
        <v>122.6</v>
      </c>
      <c r="Y174" s="1">
        <v>128.30000000000001</v>
      </c>
      <c r="Z174" s="1">
        <v>126.6</v>
      </c>
      <c r="AA174" s="1">
        <v>115</v>
      </c>
      <c r="AB174" s="1">
        <v>124.8</v>
      </c>
      <c r="AC174" s="1">
        <v>136.30000000000001</v>
      </c>
      <c r="AD174" s="1">
        <v>124.6</v>
      </c>
      <c r="AE174" s="1">
        <v>124.5</v>
      </c>
      <c r="AF174" s="1">
        <v>133.5</v>
      </c>
      <c r="AG174" s="1">
        <v>1650.8</v>
      </c>
      <c r="AH174" s="1">
        <v>137.30000000000001</v>
      </c>
      <c r="AI174" s="1">
        <v>1009.6</v>
      </c>
      <c r="AJ174" s="1">
        <v>114.9</v>
      </c>
      <c r="AK174" s="1">
        <v>154.6</v>
      </c>
      <c r="AL174" s="1">
        <v>391.5</v>
      </c>
      <c r="AM174" s="1">
        <f>VLOOKUP(E174,CRUIDdata!C:D,2,FALSE)</f>
        <v>51</v>
      </c>
      <c r="AN174" s="1" t="s">
        <v>72</v>
      </c>
      <c r="AO174" s="1" t="b">
        <f t="shared" si="11"/>
        <v>0</v>
      </c>
      <c r="AP174" s="1">
        <f t="shared" si="12"/>
        <v>91</v>
      </c>
      <c r="AQ174" s="2">
        <f t="shared" si="13"/>
        <v>43009</v>
      </c>
      <c r="AR174" s="1" t="str">
        <f t="shared" si="14"/>
        <v>Pre-COVID</v>
      </c>
      <c r="AS174" s="1">
        <f t="shared" si="15"/>
        <v>10</v>
      </c>
    </row>
    <row r="175" spans="1:45" x14ac:dyDescent="0.25">
      <c r="A175" s="1" t="s">
        <v>38</v>
      </c>
      <c r="B175" s="9">
        <v>2017</v>
      </c>
      <c r="C175" s="1" t="s">
        <v>51</v>
      </c>
      <c r="D175" s="1">
        <v>10</v>
      </c>
      <c r="E175" s="2">
        <v>43009</v>
      </c>
      <c r="F175" s="1">
        <v>135.30000000000001</v>
      </c>
      <c r="G175" s="1">
        <v>142.19999999999999</v>
      </c>
      <c r="H175" s="1">
        <v>131.19999999999999</v>
      </c>
      <c r="I175" s="1">
        <v>140.6</v>
      </c>
      <c r="J175" s="1">
        <v>119</v>
      </c>
      <c r="K175" s="1">
        <v>141.5</v>
      </c>
      <c r="L175" s="1">
        <v>162.6</v>
      </c>
      <c r="M175" s="1">
        <v>132.30000000000001</v>
      </c>
      <c r="N175" s="1">
        <v>121.8</v>
      </c>
      <c r="O175" s="1">
        <v>136.30000000000001</v>
      </c>
      <c r="P175" s="1">
        <v>128.69999999999999</v>
      </c>
      <c r="Q175" s="1">
        <v>148.1</v>
      </c>
      <c r="R175" s="1">
        <v>140.1</v>
      </c>
      <c r="S175" s="1">
        <v>151.6</v>
      </c>
      <c r="T175" s="1">
        <v>142</v>
      </c>
      <c r="U175" s="1">
        <v>134.1</v>
      </c>
      <c r="V175" s="1">
        <v>140.80000000000001</v>
      </c>
      <c r="W175" s="1">
        <v>137.30000000000001</v>
      </c>
      <c r="X175" s="1">
        <v>132.19999999999999</v>
      </c>
      <c r="Y175" s="1">
        <v>133.6</v>
      </c>
      <c r="Z175" s="1">
        <v>131.30000000000001</v>
      </c>
      <c r="AA175" s="1">
        <v>117.8</v>
      </c>
      <c r="AB175" s="1">
        <v>128.4</v>
      </c>
      <c r="AC175" s="1">
        <v>137.9</v>
      </c>
      <c r="AD175" s="1">
        <v>126.2</v>
      </c>
      <c r="AE175" s="1">
        <v>127.7</v>
      </c>
      <c r="AF175" s="1">
        <v>136.1</v>
      </c>
      <c r="AG175" s="1">
        <v>1660.6999999999998</v>
      </c>
      <c r="AH175" s="1">
        <v>137.30000000000001</v>
      </c>
      <c r="AI175" s="1">
        <v>1039.9000000000001</v>
      </c>
      <c r="AJ175" s="1">
        <v>119</v>
      </c>
      <c r="AK175" s="1">
        <v>151.6</v>
      </c>
      <c r="AL175" s="1">
        <v>416.90000000000003</v>
      </c>
      <c r="AM175" s="1">
        <f>VLOOKUP(E175,CRUIDdata!C:D,2,FALSE)</f>
        <v>51</v>
      </c>
      <c r="AN175" s="1" t="s">
        <v>72</v>
      </c>
      <c r="AO175" s="1" t="b">
        <f t="shared" si="11"/>
        <v>0</v>
      </c>
      <c r="AP175" s="1">
        <f t="shared" si="12"/>
        <v>91</v>
      </c>
      <c r="AQ175" s="2">
        <f t="shared" si="13"/>
        <v>43009</v>
      </c>
      <c r="AR175" s="1" t="str">
        <f t="shared" si="14"/>
        <v>Pre-COVID</v>
      </c>
      <c r="AS175" s="1">
        <f t="shared" si="15"/>
        <v>10</v>
      </c>
    </row>
    <row r="176" spans="1:45" x14ac:dyDescent="0.25">
      <c r="A176" s="1" t="s">
        <v>36</v>
      </c>
      <c r="B176" s="9">
        <v>2017</v>
      </c>
      <c r="C176" s="1" t="s">
        <v>52</v>
      </c>
      <c r="D176" s="1">
        <v>11</v>
      </c>
      <c r="E176" s="2">
        <v>43040</v>
      </c>
      <c r="F176" s="1">
        <v>136.30000000000001</v>
      </c>
      <c r="G176" s="1">
        <v>142.5</v>
      </c>
      <c r="H176" s="1">
        <v>140.5</v>
      </c>
      <c r="I176" s="1">
        <v>141.5</v>
      </c>
      <c r="J176" s="1">
        <v>121.6</v>
      </c>
      <c r="K176" s="1">
        <v>147.30000000000001</v>
      </c>
      <c r="L176" s="1">
        <v>168</v>
      </c>
      <c r="M176" s="1">
        <v>135.80000000000001</v>
      </c>
      <c r="N176" s="1">
        <v>122.5</v>
      </c>
      <c r="O176" s="1">
        <v>136</v>
      </c>
      <c r="P176" s="1">
        <v>131.9</v>
      </c>
      <c r="Q176" s="1">
        <v>151.4</v>
      </c>
      <c r="R176" s="1">
        <v>142.4</v>
      </c>
      <c r="S176" s="1">
        <v>152.1</v>
      </c>
      <c r="T176" s="1">
        <v>148.19999999999999</v>
      </c>
      <c r="U176" s="1">
        <v>141.5</v>
      </c>
      <c r="V176" s="1">
        <v>147.30000000000001</v>
      </c>
      <c r="W176" s="1">
        <v>0</v>
      </c>
      <c r="X176" s="1">
        <v>141.1</v>
      </c>
      <c r="Y176" s="1">
        <v>139.4</v>
      </c>
      <c r="Z176" s="1">
        <v>135.80000000000001</v>
      </c>
      <c r="AA176" s="1">
        <v>121.6</v>
      </c>
      <c r="AB176" s="1">
        <v>133.69999999999999</v>
      </c>
      <c r="AC176" s="1">
        <v>141.5</v>
      </c>
      <c r="AD176" s="1">
        <v>128.1</v>
      </c>
      <c r="AE176" s="1">
        <v>131.69999999999999</v>
      </c>
      <c r="AF176" s="1">
        <v>140</v>
      </c>
      <c r="AG176" s="1">
        <v>1696.1000000000001</v>
      </c>
      <c r="AH176" s="1">
        <v>0</v>
      </c>
      <c r="AI176" s="1">
        <v>1077.0999999999999</v>
      </c>
      <c r="AJ176" s="1">
        <v>121.6</v>
      </c>
      <c r="AK176" s="1">
        <v>152.1</v>
      </c>
      <c r="AL176" s="1">
        <v>437</v>
      </c>
      <c r="AM176" s="1">
        <f>VLOOKUP(E176,CRUIDdata!C:D,2,FALSE)</f>
        <v>55</v>
      </c>
      <c r="AN176" s="1" t="s">
        <v>72</v>
      </c>
      <c r="AO176" s="1" t="b">
        <f t="shared" si="11"/>
        <v>0</v>
      </c>
      <c r="AP176" s="1">
        <f t="shared" si="12"/>
        <v>91</v>
      </c>
      <c r="AQ176" s="2">
        <f t="shared" si="13"/>
        <v>43040</v>
      </c>
      <c r="AR176" s="1" t="str">
        <f t="shared" si="14"/>
        <v>Pre-COVID</v>
      </c>
      <c r="AS176" s="1">
        <f t="shared" si="15"/>
        <v>11</v>
      </c>
    </row>
    <row r="177" spans="1:45" x14ac:dyDescent="0.25">
      <c r="A177" s="1" t="s">
        <v>37</v>
      </c>
      <c r="B177" s="9">
        <v>2017</v>
      </c>
      <c r="C177" s="1" t="s">
        <v>52</v>
      </c>
      <c r="D177" s="1">
        <v>11</v>
      </c>
      <c r="E177" s="2">
        <v>43040</v>
      </c>
      <c r="F177" s="1">
        <v>134.30000000000001</v>
      </c>
      <c r="G177" s="1">
        <v>142.1</v>
      </c>
      <c r="H177" s="1">
        <v>146.69999999999999</v>
      </c>
      <c r="I177" s="1">
        <v>139.5</v>
      </c>
      <c r="J177" s="1">
        <v>115.2</v>
      </c>
      <c r="K177" s="1">
        <v>136.4</v>
      </c>
      <c r="L177" s="1">
        <v>185.2</v>
      </c>
      <c r="M177" s="1">
        <v>122.2</v>
      </c>
      <c r="N177" s="1">
        <v>123.9</v>
      </c>
      <c r="O177" s="1">
        <v>138.30000000000001</v>
      </c>
      <c r="P177" s="1">
        <v>125.4</v>
      </c>
      <c r="Q177" s="1">
        <v>146</v>
      </c>
      <c r="R177" s="1">
        <v>141.5</v>
      </c>
      <c r="S177" s="1">
        <v>156.19999999999999</v>
      </c>
      <c r="T177" s="1">
        <v>135</v>
      </c>
      <c r="U177" s="1">
        <v>125.4</v>
      </c>
      <c r="V177" s="1">
        <v>133.5</v>
      </c>
      <c r="W177" s="1">
        <v>138.6</v>
      </c>
      <c r="X177" s="1">
        <v>125.7</v>
      </c>
      <c r="Y177" s="1">
        <v>128.80000000000001</v>
      </c>
      <c r="Z177" s="1">
        <v>127.4</v>
      </c>
      <c r="AA177" s="1">
        <v>115.3</v>
      </c>
      <c r="AB177" s="1">
        <v>125.1</v>
      </c>
      <c r="AC177" s="1">
        <v>136.6</v>
      </c>
      <c r="AD177" s="1">
        <v>124.9</v>
      </c>
      <c r="AE177" s="1">
        <v>124.9</v>
      </c>
      <c r="AF177" s="1">
        <v>134.80000000000001</v>
      </c>
      <c r="AG177" s="1">
        <v>1681.5</v>
      </c>
      <c r="AH177" s="1">
        <v>138.6</v>
      </c>
      <c r="AI177" s="1">
        <v>1016.0999999999999</v>
      </c>
      <c r="AJ177" s="1">
        <v>115.2</v>
      </c>
      <c r="AK177" s="1">
        <v>156.19999999999999</v>
      </c>
      <c r="AL177" s="1">
        <v>393.9</v>
      </c>
      <c r="AM177" s="1">
        <f>VLOOKUP(E177,CRUIDdata!C:D,2,FALSE)</f>
        <v>55</v>
      </c>
      <c r="AN177" s="1" t="s">
        <v>72</v>
      </c>
      <c r="AO177" s="1" t="b">
        <f t="shared" si="11"/>
        <v>0</v>
      </c>
      <c r="AP177" s="1">
        <f t="shared" si="12"/>
        <v>91</v>
      </c>
      <c r="AQ177" s="2">
        <f t="shared" si="13"/>
        <v>43040</v>
      </c>
      <c r="AR177" s="1" t="str">
        <f t="shared" si="14"/>
        <v>Pre-COVID</v>
      </c>
      <c r="AS177" s="1">
        <f t="shared" si="15"/>
        <v>11</v>
      </c>
    </row>
    <row r="178" spans="1:45" x14ac:dyDescent="0.25">
      <c r="A178" s="1" t="s">
        <v>38</v>
      </c>
      <c r="B178" s="9">
        <v>2017</v>
      </c>
      <c r="C178" s="1" t="s">
        <v>52</v>
      </c>
      <c r="D178" s="1">
        <v>11</v>
      </c>
      <c r="E178" s="2">
        <v>43040</v>
      </c>
      <c r="F178" s="1">
        <v>135.69999999999999</v>
      </c>
      <c r="G178" s="1">
        <v>142.4</v>
      </c>
      <c r="H178" s="1">
        <v>142.9</v>
      </c>
      <c r="I178" s="1">
        <v>140.80000000000001</v>
      </c>
      <c r="J178" s="1">
        <v>119.2</v>
      </c>
      <c r="K178" s="1">
        <v>142.19999999999999</v>
      </c>
      <c r="L178" s="1">
        <v>173.8</v>
      </c>
      <c r="M178" s="1">
        <v>131.19999999999999</v>
      </c>
      <c r="N178" s="1">
        <v>123</v>
      </c>
      <c r="O178" s="1">
        <v>136.80000000000001</v>
      </c>
      <c r="P178" s="1">
        <v>129.19999999999999</v>
      </c>
      <c r="Q178" s="1">
        <v>148.9</v>
      </c>
      <c r="R178" s="1">
        <v>142.1</v>
      </c>
      <c r="S178" s="1">
        <v>153.19999999999999</v>
      </c>
      <c r="T178" s="1">
        <v>143</v>
      </c>
      <c r="U178" s="1">
        <v>134.80000000000001</v>
      </c>
      <c r="V178" s="1">
        <v>141.80000000000001</v>
      </c>
      <c r="W178" s="1">
        <v>138.6</v>
      </c>
      <c r="X178" s="1">
        <v>135.30000000000001</v>
      </c>
      <c r="Y178" s="1">
        <v>134.4</v>
      </c>
      <c r="Z178" s="1">
        <v>132.6</v>
      </c>
      <c r="AA178" s="1">
        <v>118.3</v>
      </c>
      <c r="AB178" s="1">
        <v>128.9</v>
      </c>
      <c r="AC178" s="1">
        <v>138.6</v>
      </c>
      <c r="AD178" s="1">
        <v>126.8</v>
      </c>
      <c r="AE178" s="1">
        <v>128.4</v>
      </c>
      <c r="AF178" s="1">
        <v>137.6</v>
      </c>
      <c r="AG178" s="1">
        <v>1689</v>
      </c>
      <c r="AH178" s="1">
        <v>138.6</v>
      </c>
      <c r="AI178" s="1">
        <v>1048.3</v>
      </c>
      <c r="AJ178" s="1">
        <v>119.2</v>
      </c>
      <c r="AK178" s="1">
        <v>153.19999999999999</v>
      </c>
      <c r="AL178" s="1">
        <v>419.6</v>
      </c>
      <c r="AM178" s="1">
        <f>VLOOKUP(E178,CRUIDdata!C:D,2,FALSE)</f>
        <v>55</v>
      </c>
      <c r="AN178" s="1" t="s">
        <v>72</v>
      </c>
      <c r="AO178" s="1" t="b">
        <f t="shared" si="11"/>
        <v>0</v>
      </c>
      <c r="AP178" s="1">
        <f t="shared" si="12"/>
        <v>91</v>
      </c>
      <c r="AQ178" s="2">
        <f t="shared" si="13"/>
        <v>43040</v>
      </c>
      <c r="AR178" s="1" t="str">
        <f t="shared" si="14"/>
        <v>Pre-COVID</v>
      </c>
      <c r="AS178" s="1">
        <f t="shared" si="15"/>
        <v>11</v>
      </c>
    </row>
    <row r="179" spans="1:45" x14ac:dyDescent="0.25">
      <c r="A179" s="1" t="s">
        <v>36</v>
      </c>
      <c r="B179" s="9">
        <v>2017</v>
      </c>
      <c r="C179" s="1" t="s">
        <v>53</v>
      </c>
      <c r="D179" s="1">
        <v>12</v>
      </c>
      <c r="E179" s="2">
        <v>43070</v>
      </c>
      <c r="F179" s="1">
        <v>136.4</v>
      </c>
      <c r="G179" s="1">
        <v>143.69999999999999</v>
      </c>
      <c r="H179" s="1">
        <v>144.80000000000001</v>
      </c>
      <c r="I179" s="1">
        <v>141.9</v>
      </c>
      <c r="J179" s="1">
        <v>123.1</v>
      </c>
      <c r="K179" s="1">
        <v>147.19999999999999</v>
      </c>
      <c r="L179" s="1">
        <v>161</v>
      </c>
      <c r="M179" s="1">
        <v>133.80000000000001</v>
      </c>
      <c r="N179" s="1">
        <v>121.9</v>
      </c>
      <c r="O179" s="1">
        <v>135.80000000000001</v>
      </c>
      <c r="P179" s="1">
        <v>131.1</v>
      </c>
      <c r="Q179" s="1">
        <v>151.4</v>
      </c>
      <c r="R179" s="1">
        <v>141.5</v>
      </c>
      <c r="S179" s="1">
        <v>153.19999999999999</v>
      </c>
      <c r="T179" s="1">
        <v>148</v>
      </c>
      <c r="U179" s="1">
        <v>141.9</v>
      </c>
      <c r="V179" s="1">
        <v>147.19999999999999</v>
      </c>
      <c r="W179" s="1">
        <v>0</v>
      </c>
      <c r="X179" s="1">
        <v>142.6</v>
      </c>
      <c r="Y179" s="1">
        <v>139.5</v>
      </c>
      <c r="Z179" s="1">
        <v>136.1</v>
      </c>
      <c r="AA179" s="1">
        <v>122</v>
      </c>
      <c r="AB179" s="1">
        <v>133.4</v>
      </c>
      <c r="AC179" s="1">
        <v>141.1</v>
      </c>
      <c r="AD179" s="1">
        <v>127.8</v>
      </c>
      <c r="AE179" s="1">
        <v>131.9</v>
      </c>
      <c r="AF179" s="1">
        <v>139.80000000000001</v>
      </c>
      <c r="AG179" s="1">
        <v>1690.5</v>
      </c>
      <c r="AH179" s="1">
        <v>0</v>
      </c>
      <c r="AI179" s="1">
        <v>1078.0999999999999</v>
      </c>
      <c r="AJ179" s="1">
        <v>123.1</v>
      </c>
      <c r="AK179" s="1">
        <v>153.19999999999999</v>
      </c>
      <c r="AL179" s="1">
        <v>437.09999999999997</v>
      </c>
      <c r="AM179" s="1">
        <f>VLOOKUP(E179,CRUIDdata!C:D,2,FALSE)</f>
        <v>57</v>
      </c>
      <c r="AN179" s="1" t="s">
        <v>72</v>
      </c>
      <c r="AO179" s="1" t="b">
        <f t="shared" si="11"/>
        <v>0</v>
      </c>
      <c r="AP179" s="1">
        <f t="shared" si="12"/>
        <v>91</v>
      </c>
      <c r="AQ179" s="2">
        <f t="shared" si="13"/>
        <v>43070</v>
      </c>
      <c r="AR179" s="1" t="str">
        <f t="shared" si="14"/>
        <v>Pre-COVID</v>
      </c>
      <c r="AS179" s="1">
        <f t="shared" si="15"/>
        <v>12</v>
      </c>
    </row>
    <row r="180" spans="1:45" x14ac:dyDescent="0.25">
      <c r="A180" s="1" t="s">
        <v>37</v>
      </c>
      <c r="B180" s="9">
        <v>2017</v>
      </c>
      <c r="C180" s="1" t="s">
        <v>53</v>
      </c>
      <c r="D180" s="1">
        <v>12</v>
      </c>
      <c r="E180" s="2">
        <v>43070</v>
      </c>
      <c r="F180" s="1">
        <v>134.4</v>
      </c>
      <c r="G180" s="1">
        <v>142.6</v>
      </c>
      <c r="H180" s="1">
        <v>145.9</v>
      </c>
      <c r="I180" s="1">
        <v>139.5</v>
      </c>
      <c r="J180" s="1">
        <v>115.9</v>
      </c>
      <c r="K180" s="1">
        <v>135</v>
      </c>
      <c r="L180" s="1">
        <v>163.19999999999999</v>
      </c>
      <c r="M180" s="1">
        <v>119.8</v>
      </c>
      <c r="N180" s="1">
        <v>120.7</v>
      </c>
      <c r="O180" s="1">
        <v>139.69999999999999</v>
      </c>
      <c r="P180" s="1">
        <v>125.7</v>
      </c>
      <c r="Q180" s="1">
        <v>146.30000000000001</v>
      </c>
      <c r="R180" s="1">
        <v>138.80000000000001</v>
      </c>
      <c r="S180" s="1">
        <v>157</v>
      </c>
      <c r="T180" s="1">
        <v>135.6</v>
      </c>
      <c r="U180" s="1">
        <v>125.6</v>
      </c>
      <c r="V180" s="1">
        <v>134</v>
      </c>
      <c r="W180" s="1">
        <v>139.1</v>
      </c>
      <c r="X180" s="1">
        <v>126.8</v>
      </c>
      <c r="Y180" s="1">
        <v>129.30000000000001</v>
      </c>
      <c r="Z180" s="1">
        <v>128.19999999999999</v>
      </c>
      <c r="AA180" s="1">
        <v>115.3</v>
      </c>
      <c r="AB180" s="1">
        <v>125.6</v>
      </c>
      <c r="AC180" s="1">
        <v>136.69999999999999</v>
      </c>
      <c r="AD180" s="1">
        <v>124.6</v>
      </c>
      <c r="AE180" s="1">
        <v>125.1</v>
      </c>
      <c r="AF180" s="1">
        <v>134.1</v>
      </c>
      <c r="AG180" s="1">
        <v>1651.6</v>
      </c>
      <c r="AH180" s="1">
        <v>139.1</v>
      </c>
      <c r="AI180" s="1">
        <v>1017.5000000000001</v>
      </c>
      <c r="AJ180" s="1">
        <v>115.9</v>
      </c>
      <c r="AK180" s="1">
        <v>157</v>
      </c>
      <c r="AL180" s="1">
        <v>395.2</v>
      </c>
      <c r="AM180" s="1">
        <f>VLOOKUP(E180,CRUIDdata!C:D,2,FALSE)</f>
        <v>57</v>
      </c>
      <c r="AN180" s="1" t="s">
        <v>72</v>
      </c>
      <c r="AO180" s="1" t="b">
        <f t="shared" si="11"/>
        <v>0</v>
      </c>
      <c r="AP180" s="1">
        <f t="shared" si="12"/>
        <v>91</v>
      </c>
      <c r="AQ180" s="2">
        <f t="shared" si="13"/>
        <v>43070</v>
      </c>
      <c r="AR180" s="1" t="str">
        <f t="shared" si="14"/>
        <v>Pre-COVID</v>
      </c>
      <c r="AS180" s="1">
        <f t="shared" si="15"/>
        <v>12</v>
      </c>
    </row>
    <row r="181" spans="1:45" x14ac:dyDescent="0.25">
      <c r="A181" s="1" t="s">
        <v>38</v>
      </c>
      <c r="B181" s="9">
        <v>2017</v>
      </c>
      <c r="C181" s="1" t="s">
        <v>53</v>
      </c>
      <c r="D181" s="1">
        <v>12</v>
      </c>
      <c r="E181" s="2">
        <v>43070</v>
      </c>
      <c r="F181" s="1">
        <v>135.80000000000001</v>
      </c>
      <c r="G181" s="1">
        <v>143.30000000000001</v>
      </c>
      <c r="H181" s="1">
        <v>145.19999999999999</v>
      </c>
      <c r="I181" s="1">
        <v>141</v>
      </c>
      <c r="J181" s="1">
        <v>120.5</v>
      </c>
      <c r="K181" s="1">
        <v>141.5</v>
      </c>
      <c r="L181" s="1">
        <v>161.69999999999999</v>
      </c>
      <c r="M181" s="1">
        <v>129.1</v>
      </c>
      <c r="N181" s="1">
        <v>121.5</v>
      </c>
      <c r="O181" s="1">
        <v>137.1</v>
      </c>
      <c r="P181" s="1">
        <v>128.80000000000001</v>
      </c>
      <c r="Q181" s="1">
        <v>149</v>
      </c>
      <c r="R181" s="1">
        <v>140.5</v>
      </c>
      <c r="S181" s="1">
        <v>154.19999999999999</v>
      </c>
      <c r="T181" s="1">
        <v>143.1</v>
      </c>
      <c r="U181" s="1">
        <v>135.1</v>
      </c>
      <c r="V181" s="1">
        <v>142</v>
      </c>
      <c r="W181" s="1">
        <v>139.1</v>
      </c>
      <c r="X181" s="1">
        <v>136.6</v>
      </c>
      <c r="Y181" s="1">
        <v>134.69999999999999</v>
      </c>
      <c r="Z181" s="1">
        <v>133.1</v>
      </c>
      <c r="AA181" s="1">
        <v>118.5</v>
      </c>
      <c r="AB181" s="1">
        <v>129</v>
      </c>
      <c r="AC181" s="1">
        <v>138.5</v>
      </c>
      <c r="AD181" s="1">
        <v>126.5</v>
      </c>
      <c r="AE181" s="1">
        <v>128.6</v>
      </c>
      <c r="AF181" s="1">
        <v>137.19999999999999</v>
      </c>
      <c r="AG181" s="1">
        <v>1674.4999999999998</v>
      </c>
      <c r="AH181" s="1">
        <v>139.1</v>
      </c>
      <c r="AI181" s="1">
        <v>1049.5999999999999</v>
      </c>
      <c r="AJ181" s="1">
        <v>120.5</v>
      </c>
      <c r="AK181" s="1">
        <v>154.19999999999999</v>
      </c>
      <c r="AL181" s="1">
        <v>420.2</v>
      </c>
      <c r="AM181" s="1">
        <f>VLOOKUP(E181,CRUIDdata!C:D,2,FALSE)</f>
        <v>57</v>
      </c>
      <c r="AN181" s="1" t="s">
        <v>72</v>
      </c>
      <c r="AO181" s="1" t="b">
        <f t="shared" si="11"/>
        <v>0</v>
      </c>
      <c r="AP181" s="1">
        <f t="shared" si="12"/>
        <v>91</v>
      </c>
      <c r="AQ181" s="2">
        <f t="shared" si="13"/>
        <v>43070</v>
      </c>
      <c r="AR181" s="1" t="str">
        <f t="shared" si="14"/>
        <v>Pre-COVID</v>
      </c>
      <c r="AS181" s="1">
        <f t="shared" si="15"/>
        <v>12</v>
      </c>
    </row>
    <row r="182" spans="1:45" x14ac:dyDescent="0.25">
      <c r="A182" s="1" t="s">
        <v>36</v>
      </c>
      <c r="B182" s="9">
        <v>2018</v>
      </c>
      <c r="C182" s="1" t="s">
        <v>42</v>
      </c>
      <c r="D182" s="1">
        <v>1</v>
      </c>
      <c r="E182" s="2">
        <v>43101</v>
      </c>
      <c r="F182" s="1">
        <v>136.6</v>
      </c>
      <c r="G182" s="1">
        <v>144.4</v>
      </c>
      <c r="H182" s="1">
        <v>143.80000000000001</v>
      </c>
      <c r="I182" s="1">
        <v>142</v>
      </c>
      <c r="J182" s="1">
        <v>123.2</v>
      </c>
      <c r="K182" s="1">
        <v>147.9</v>
      </c>
      <c r="L182" s="1">
        <v>152.1</v>
      </c>
      <c r="M182" s="1">
        <v>131.80000000000001</v>
      </c>
      <c r="N182" s="1">
        <v>119.5</v>
      </c>
      <c r="O182" s="1">
        <v>136</v>
      </c>
      <c r="P182" s="1">
        <v>131.19999999999999</v>
      </c>
      <c r="Q182" s="1">
        <v>151.80000000000001</v>
      </c>
      <c r="R182" s="1">
        <v>140.4</v>
      </c>
      <c r="S182" s="1">
        <v>153.6</v>
      </c>
      <c r="T182" s="1">
        <v>148.30000000000001</v>
      </c>
      <c r="U182" s="1">
        <v>142.30000000000001</v>
      </c>
      <c r="V182" s="1">
        <v>147.5</v>
      </c>
      <c r="W182" s="1">
        <v>0</v>
      </c>
      <c r="X182" s="1">
        <v>142.30000000000001</v>
      </c>
      <c r="Y182" s="1">
        <v>139.80000000000001</v>
      </c>
      <c r="Z182" s="1">
        <v>136</v>
      </c>
      <c r="AA182" s="1">
        <v>122.7</v>
      </c>
      <c r="AB182" s="1">
        <v>134.30000000000001</v>
      </c>
      <c r="AC182" s="1">
        <v>141.6</v>
      </c>
      <c r="AD182" s="1">
        <v>128.6</v>
      </c>
      <c r="AE182" s="1">
        <v>132.30000000000001</v>
      </c>
      <c r="AF182" s="1">
        <v>139.30000000000001</v>
      </c>
      <c r="AG182" s="1">
        <v>1677.5</v>
      </c>
      <c r="AH182" s="1">
        <v>0</v>
      </c>
      <c r="AI182" s="1">
        <v>1080.9000000000001</v>
      </c>
      <c r="AJ182" s="1">
        <v>123.2</v>
      </c>
      <c r="AK182" s="1">
        <v>153.6</v>
      </c>
      <c r="AL182" s="1">
        <v>438.1</v>
      </c>
      <c r="AM182" s="1">
        <f>VLOOKUP(E182,CRUIDdata!C:D,2,FALSE)</f>
        <v>63</v>
      </c>
      <c r="AN182" s="1" t="s">
        <v>72</v>
      </c>
      <c r="AO182" s="1" t="b">
        <f t="shared" si="11"/>
        <v>0</v>
      </c>
      <c r="AP182" s="1">
        <f t="shared" si="12"/>
        <v>91</v>
      </c>
      <c r="AQ182" s="2">
        <f t="shared" si="13"/>
        <v>43101</v>
      </c>
      <c r="AR182" s="1" t="str">
        <f t="shared" si="14"/>
        <v>Pre-COVID</v>
      </c>
      <c r="AS182" s="1">
        <f t="shared" si="15"/>
        <v>1</v>
      </c>
    </row>
    <row r="183" spans="1:45" x14ac:dyDescent="0.25">
      <c r="A183" s="1" t="s">
        <v>37</v>
      </c>
      <c r="B183" s="9">
        <v>2018</v>
      </c>
      <c r="C183" s="1" t="s">
        <v>42</v>
      </c>
      <c r="D183" s="1">
        <v>1</v>
      </c>
      <c r="E183" s="2">
        <v>43101</v>
      </c>
      <c r="F183" s="1">
        <v>134.6</v>
      </c>
      <c r="G183" s="1">
        <v>143.69999999999999</v>
      </c>
      <c r="H183" s="1">
        <v>143.6</v>
      </c>
      <c r="I183" s="1">
        <v>139.6</v>
      </c>
      <c r="J183" s="1">
        <v>116.4</v>
      </c>
      <c r="K183" s="1">
        <v>133.80000000000001</v>
      </c>
      <c r="L183" s="1">
        <v>150.5</v>
      </c>
      <c r="M183" s="1">
        <v>118.4</v>
      </c>
      <c r="N183" s="1">
        <v>117.3</v>
      </c>
      <c r="O183" s="1">
        <v>140.5</v>
      </c>
      <c r="P183" s="1">
        <v>125.9</v>
      </c>
      <c r="Q183" s="1">
        <v>146.80000000000001</v>
      </c>
      <c r="R183" s="1">
        <v>137.19999999999999</v>
      </c>
      <c r="S183" s="1">
        <v>157.69999999999999</v>
      </c>
      <c r="T183" s="1">
        <v>136</v>
      </c>
      <c r="U183" s="1">
        <v>125.9</v>
      </c>
      <c r="V183" s="1">
        <v>134.4</v>
      </c>
      <c r="W183" s="1">
        <v>140.4</v>
      </c>
      <c r="X183" s="1">
        <v>127.3</v>
      </c>
      <c r="Y183" s="1">
        <v>129.5</v>
      </c>
      <c r="Z183" s="1">
        <v>129</v>
      </c>
      <c r="AA183" s="1">
        <v>116.3</v>
      </c>
      <c r="AB183" s="1">
        <v>126.2</v>
      </c>
      <c r="AC183" s="1">
        <v>137.1</v>
      </c>
      <c r="AD183" s="1">
        <v>125.5</v>
      </c>
      <c r="AE183" s="1">
        <v>125.8</v>
      </c>
      <c r="AF183" s="1">
        <v>134.1</v>
      </c>
      <c r="AG183" s="1">
        <v>1631.9</v>
      </c>
      <c r="AH183" s="1">
        <v>140.4</v>
      </c>
      <c r="AI183" s="1">
        <v>1021.8</v>
      </c>
      <c r="AJ183" s="1">
        <v>116.4</v>
      </c>
      <c r="AK183" s="1">
        <v>157.69999999999999</v>
      </c>
      <c r="AL183" s="1">
        <v>396.29999999999995</v>
      </c>
      <c r="AM183" s="1">
        <f>VLOOKUP(E183,CRUIDdata!C:D,2,FALSE)</f>
        <v>63</v>
      </c>
      <c r="AN183" s="1" t="s">
        <v>72</v>
      </c>
      <c r="AO183" s="1" t="b">
        <f t="shared" si="11"/>
        <v>0</v>
      </c>
      <c r="AP183" s="1">
        <f t="shared" si="12"/>
        <v>91</v>
      </c>
      <c r="AQ183" s="2">
        <f t="shared" si="13"/>
        <v>43101</v>
      </c>
      <c r="AR183" s="1" t="str">
        <f t="shared" si="14"/>
        <v>Pre-COVID</v>
      </c>
      <c r="AS183" s="1">
        <f t="shared" si="15"/>
        <v>1</v>
      </c>
    </row>
    <row r="184" spans="1:45" x14ac:dyDescent="0.25">
      <c r="A184" s="1" t="s">
        <v>38</v>
      </c>
      <c r="B184" s="9">
        <v>2018</v>
      </c>
      <c r="C184" s="1" t="s">
        <v>42</v>
      </c>
      <c r="D184" s="1">
        <v>1</v>
      </c>
      <c r="E184" s="2">
        <v>43101</v>
      </c>
      <c r="F184" s="1">
        <v>136</v>
      </c>
      <c r="G184" s="1">
        <v>144.19999999999999</v>
      </c>
      <c r="H184" s="1">
        <v>143.69999999999999</v>
      </c>
      <c r="I184" s="1">
        <v>141.1</v>
      </c>
      <c r="J184" s="1">
        <v>120.7</v>
      </c>
      <c r="K184" s="1">
        <v>141.30000000000001</v>
      </c>
      <c r="L184" s="1">
        <v>151.6</v>
      </c>
      <c r="M184" s="1">
        <v>127.3</v>
      </c>
      <c r="N184" s="1">
        <v>118.8</v>
      </c>
      <c r="O184" s="1">
        <v>137.5</v>
      </c>
      <c r="P184" s="1">
        <v>129</v>
      </c>
      <c r="Q184" s="1">
        <v>149.5</v>
      </c>
      <c r="R184" s="1">
        <v>139.19999999999999</v>
      </c>
      <c r="S184" s="1">
        <v>154.69999999999999</v>
      </c>
      <c r="T184" s="1">
        <v>143.5</v>
      </c>
      <c r="U184" s="1">
        <v>135.5</v>
      </c>
      <c r="V184" s="1">
        <v>142.30000000000001</v>
      </c>
      <c r="W184" s="1">
        <v>140.4</v>
      </c>
      <c r="X184" s="1">
        <v>136.6</v>
      </c>
      <c r="Y184" s="1">
        <v>134.9</v>
      </c>
      <c r="Z184" s="1">
        <v>133.30000000000001</v>
      </c>
      <c r="AA184" s="1">
        <v>119.3</v>
      </c>
      <c r="AB184" s="1">
        <v>129.69999999999999</v>
      </c>
      <c r="AC184" s="1">
        <v>139</v>
      </c>
      <c r="AD184" s="1">
        <v>127.3</v>
      </c>
      <c r="AE184" s="1">
        <v>129.1</v>
      </c>
      <c r="AF184" s="1">
        <v>136.9</v>
      </c>
      <c r="AG184" s="1">
        <v>1659.2</v>
      </c>
      <c r="AH184" s="1">
        <v>140.4</v>
      </c>
      <c r="AI184" s="1">
        <v>1052.8</v>
      </c>
      <c r="AJ184" s="1">
        <v>120.7</v>
      </c>
      <c r="AK184" s="1">
        <v>154.69999999999999</v>
      </c>
      <c r="AL184" s="1">
        <v>421.3</v>
      </c>
      <c r="AM184" s="1">
        <f>VLOOKUP(E184,CRUIDdata!C:D,2,FALSE)</f>
        <v>63</v>
      </c>
      <c r="AN184" s="1" t="s">
        <v>72</v>
      </c>
      <c r="AO184" s="1" t="b">
        <f t="shared" si="11"/>
        <v>0</v>
      </c>
      <c r="AP184" s="1">
        <f t="shared" si="12"/>
        <v>91</v>
      </c>
      <c r="AQ184" s="2">
        <f t="shared" si="13"/>
        <v>43101</v>
      </c>
      <c r="AR184" s="1" t="str">
        <f t="shared" si="14"/>
        <v>Pre-COVID</v>
      </c>
      <c r="AS184" s="1">
        <f t="shared" si="15"/>
        <v>1</v>
      </c>
    </row>
    <row r="185" spans="1:45" x14ac:dyDescent="0.25">
      <c r="A185" s="1" t="s">
        <v>36</v>
      </c>
      <c r="B185" s="9">
        <v>2018</v>
      </c>
      <c r="C185" s="1" t="s">
        <v>43</v>
      </c>
      <c r="D185" s="1">
        <v>2</v>
      </c>
      <c r="E185" s="2">
        <v>43132</v>
      </c>
      <c r="F185" s="1">
        <v>136.4</v>
      </c>
      <c r="G185" s="1">
        <v>143.69999999999999</v>
      </c>
      <c r="H185" s="1">
        <v>140.6</v>
      </c>
      <c r="I185" s="1">
        <v>141.5</v>
      </c>
      <c r="J185" s="1">
        <v>122.9</v>
      </c>
      <c r="K185" s="1">
        <v>149.4</v>
      </c>
      <c r="L185" s="1">
        <v>142.4</v>
      </c>
      <c r="M185" s="1">
        <v>130.19999999999999</v>
      </c>
      <c r="N185" s="1">
        <v>117.9</v>
      </c>
      <c r="O185" s="1">
        <v>135.6</v>
      </c>
      <c r="P185" s="1">
        <v>130.5</v>
      </c>
      <c r="Q185" s="1">
        <v>151.69999999999999</v>
      </c>
      <c r="R185" s="1">
        <v>138.69999999999999</v>
      </c>
      <c r="S185" s="1">
        <v>153.30000000000001</v>
      </c>
      <c r="T185" s="1">
        <v>148.69999999999999</v>
      </c>
      <c r="U185" s="1">
        <v>142.4</v>
      </c>
      <c r="V185" s="1">
        <v>147.80000000000001</v>
      </c>
      <c r="W185" s="1">
        <v>0</v>
      </c>
      <c r="X185" s="1">
        <v>142.4</v>
      </c>
      <c r="Y185" s="1">
        <v>139.9</v>
      </c>
      <c r="Z185" s="1">
        <v>136.19999999999999</v>
      </c>
      <c r="AA185" s="1">
        <v>123.3</v>
      </c>
      <c r="AB185" s="1">
        <v>134.30000000000001</v>
      </c>
      <c r="AC185" s="1">
        <v>141.5</v>
      </c>
      <c r="AD185" s="1">
        <v>128.80000000000001</v>
      </c>
      <c r="AE185" s="1">
        <v>132.5</v>
      </c>
      <c r="AF185" s="1">
        <v>138.5</v>
      </c>
      <c r="AG185" s="1">
        <v>1658.6000000000001</v>
      </c>
      <c r="AH185" s="1">
        <v>0</v>
      </c>
      <c r="AI185" s="1">
        <v>1081.2</v>
      </c>
      <c r="AJ185" s="1">
        <v>122.9</v>
      </c>
      <c r="AK185" s="1">
        <v>153.30000000000001</v>
      </c>
      <c r="AL185" s="1">
        <v>438.90000000000003</v>
      </c>
      <c r="AM185" s="1">
        <f>VLOOKUP(E185,CRUIDdata!C:D,2,FALSE)</f>
        <v>65</v>
      </c>
      <c r="AN185" s="1" t="s">
        <v>72</v>
      </c>
      <c r="AO185" s="1" t="b">
        <f t="shared" si="11"/>
        <v>0</v>
      </c>
      <c r="AP185" s="1">
        <f t="shared" si="12"/>
        <v>91</v>
      </c>
      <c r="AQ185" s="2">
        <f t="shared" si="13"/>
        <v>43132</v>
      </c>
      <c r="AR185" s="1" t="str">
        <f t="shared" si="14"/>
        <v>Pre-COVID</v>
      </c>
      <c r="AS185" s="1">
        <f t="shared" si="15"/>
        <v>2</v>
      </c>
    </row>
    <row r="186" spans="1:45" x14ac:dyDescent="0.25">
      <c r="A186" s="1" t="s">
        <v>37</v>
      </c>
      <c r="B186" s="9">
        <v>2018</v>
      </c>
      <c r="C186" s="1" t="s">
        <v>43</v>
      </c>
      <c r="D186" s="1">
        <v>2</v>
      </c>
      <c r="E186" s="2">
        <v>43132</v>
      </c>
      <c r="F186" s="1">
        <v>134.80000000000001</v>
      </c>
      <c r="G186" s="1">
        <v>143</v>
      </c>
      <c r="H186" s="1">
        <v>139.9</v>
      </c>
      <c r="I186" s="1">
        <v>139.9</v>
      </c>
      <c r="J186" s="1">
        <v>116.2</v>
      </c>
      <c r="K186" s="1">
        <v>135.5</v>
      </c>
      <c r="L186" s="1">
        <v>136.9</v>
      </c>
      <c r="M186" s="1">
        <v>117</v>
      </c>
      <c r="N186" s="1">
        <v>115.4</v>
      </c>
      <c r="O186" s="1">
        <v>140.69999999999999</v>
      </c>
      <c r="P186" s="1">
        <v>125.9</v>
      </c>
      <c r="Q186" s="1">
        <v>147.1</v>
      </c>
      <c r="R186" s="1">
        <v>135.6</v>
      </c>
      <c r="S186" s="1">
        <v>159.30000000000001</v>
      </c>
      <c r="T186" s="1">
        <v>136.30000000000001</v>
      </c>
      <c r="U186" s="1">
        <v>126.1</v>
      </c>
      <c r="V186" s="1">
        <v>134.69999999999999</v>
      </c>
      <c r="W186" s="1">
        <v>141.30000000000001</v>
      </c>
      <c r="X186" s="1">
        <v>127.3</v>
      </c>
      <c r="Y186" s="1">
        <v>129.9</v>
      </c>
      <c r="Z186" s="1">
        <v>129.80000000000001</v>
      </c>
      <c r="AA186" s="1">
        <v>117.4</v>
      </c>
      <c r="AB186" s="1">
        <v>126.5</v>
      </c>
      <c r="AC186" s="1">
        <v>137.19999999999999</v>
      </c>
      <c r="AD186" s="1">
        <v>126.2</v>
      </c>
      <c r="AE186" s="1">
        <v>126.5</v>
      </c>
      <c r="AF186" s="1">
        <v>134</v>
      </c>
      <c r="AG186" s="1">
        <v>1611.7</v>
      </c>
      <c r="AH186" s="1">
        <v>141.30000000000001</v>
      </c>
      <c r="AI186" s="1">
        <v>1025</v>
      </c>
      <c r="AJ186" s="1">
        <v>116.2</v>
      </c>
      <c r="AK186" s="1">
        <v>159.30000000000001</v>
      </c>
      <c r="AL186" s="1">
        <v>397.09999999999997</v>
      </c>
      <c r="AM186" s="1">
        <f>VLOOKUP(E186,CRUIDdata!C:D,2,FALSE)</f>
        <v>65</v>
      </c>
      <c r="AN186" s="1" t="s">
        <v>72</v>
      </c>
      <c r="AO186" s="1" t="b">
        <f t="shared" si="11"/>
        <v>0</v>
      </c>
      <c r="AP186" s="1">
        <f t="shared" si="12"/>
        <v>91</v>
      </c>
      <c r="AQ186" s="2">
        <f t="shared" si="13"/>
        <v>43132</v>
      </c>
      <c r="AR186" s="1" t="str">
        <f t="shared" si="14"/>
        <v>Pre-COVID</v>
      </c>
      <c r="AS186" s="1">
        <f t="shared" si="15"/>
        <v>2</v>
      </c>
    </row>
    <row r="187" spans="1:45" x14ac:dyDescent="0.25">
      <c r="A187" s="1" t="s">
        <v>38</v>
      </c>
      <c r="B187" s="9">
        <v>2018</v>
      </c>
      <c r="C187" s="1" t="s">
        <v>43</v>
      </c>
      <c r="D187" s="1">
        <v>2</v>
      </c>
      <c r="E187" s="2">
        <v>43132</v>
      </c>
      <c r="F187" s="1">
        <v>135.9</v>
      </c>
      <c r="G187" s="1">
        <v>143.5</v>
      </c>
      <c r="H187" s="1">
        <v>140.30000000000001</v>
      </c>
      <c r="I187" s="1">
        <v>140.9</v>
      </c>
      <c r="J187" s="1">
        <v>120.4</v>
      </c>
      <c r="K187" s="1">
        <v>142.9</v>
      </c>
      <c r="L187" s="1">
        <v>140.5</v>
      </c>
      <c r="M187" s="1">
        <v>125.8</v>
      </c>
      <c r="N187" s="1">
        <v>117.1</v>
      </c>
      <c r="O187" s="1">
        <v>137.30000000000001</v>
      </c>
      <c r="P187" s="1">
        <v>128.6</v>
      </c>
      <c r="Q187" s="1">
        <v>149.6</v>
      </c>
      <c r="R187" s="1">
        <v>137.6</v>
      </c>
      <c r="S187" s="1">
        <v>154.9</v>
      </c>
      <c r="T187" s="1">
        <v>143.80000000000001</v>
      </c>
      <c r="U187" s="1">
        <v>135.6</v>
      </c>
      <c r="V187" s="1">
        <v>142.6</v>
      </c>
      <c r="W187" s="1">
        <v>141.30000000000001</v>
      </c>
      <c r="X187" s="1">
        <v>136.69999999999999</v>
      </c>
      <c r="Y187" s="1">
        <v>135.19999999999999</v>
      </c>
      <c r="Z187" s="1">
        <v>133.80000000000001</v>
      </c>
      <c r="AA187" s="1">
        <v>120.2</v>
      </c>
      <c r="AB187" s="1">
        <v>129.9</v>
      </c>
      <c r="AC187" s="1">
        <v>139</v>
      </c>
      <c r="AD187" s="1">
        <v>127.7</v>
      </c>
      <c r="AE187" s="1">
        <v>129.6</v>
      </c>
      <c r="AF187" s="1">
        <v>136.4</v>
      </c>
      <c r="AG187" s="1">
        <v>1639.9999999999995</v>
      </c>
      <c r="AH187" s="1">
        <v>141.30000000000001</v>
      </c>
      <c r="AI187" s="1">
        <v>1054.7</v>
      </c>
      <c r="AJ187" s="1">
        <v>120.4</v>
      </c>
      <c r="AK187" s="1">
        <v>154.9</v>
      </c>
      <c r="AL187" s="1">
        <v>422</v>
      </c>
      <c r="AM187" s="1">
        <f>VLOOKUP(E187,CRUIDdata!C:D,2,FALSE)</f>
        <v>65</v>
      </c>
      <c r="AN187" s="1" t="s">
        <v>72</v>
      </c>
      <c r="AO187" s="1" t="b">
        <f t="shared" si="11"/>
        <v>0</v>
      </c>
      <c r="AP187" s="1">
        <f t="shared" si="12"/>
        <v>91</v>
      </c>
      <c r="AQ187" s="2">
        <f t="shared" si="13"/>
        <v>43132</v>
      </c>
      <c r="AR187" s="1" t="str">
        <f t="shared" si="14"/>
        <v>Pre-COVID</v>
      </c>
      <c r="AS187" s="1">
        <f t="shared" si="15"/>
        <v>2</v>
      </c>
    </row>
    <row r="188" spans="1:45" x14ac:dyDescent="0.25">
      <c r="A188" s="1" t="s">
        <v>36</v>
      </c>
      <c r="B188" s="9">
        <v>2018</v>
      </c>
      <c r="C188" s="1" t="s">
        <v>44</v>
      </c>
      <c r="D188" s="1">
        <v>3</v>
      </c>
      <c r="E188" s="2">
        <v>43160</v>
      </c>
      <c r="F188" s="1">
        <v>136.80000000000001</v>
      </c>
      <c r="G188" s="1">
        <v>143.80000000000001</v>
      </c>
      <c r="H188" s="1">
        <v>140</v>
      </c>
      <c r="I188" s="1">
        <v>142</v>
      </c>
      <c r="J188" s="1">
        <v>123.2</v>
      </c>
      <c r="K188" s="1">
        <v>152.9</v>
      </c>
      <c r="L188" s="1">
        <v>138</v>
      </c>
      <c r="M188" s="1">
        <v>129.30000000000001</v>
      </c>
      <c r="N188" s="1">
        <v>117.1</v>
      </c>
      <c r="O188" s="1">
        <v>136.30000000000001</v>
      </c>
      <c r="P188" s="1">
        <v>131.19999999999999</v>
      </c>
      <c r="Q188" s="1">
        <v>152.80000000000001</v>
      </c>
      <c r="R188" s="1">
        <v>138.6</v>
      </c>
      <c r="S188" s="1">
        <v>155.1</v>
      </c>
      <c r="T188" s="1">
        <v>149.19999999999999</v>
      </c>
      <c r="U188" s="1">
        <v>143</v>
      </c>
      <c r="V188" s="1">
        <v>148.30000000000001</v>
      </c>
      <c r="W188" s="1">
        <v>0</v>
      </c>
      <c r="X188" s="1">
        <v>142.6</v>
      </c>
      <c r="Y188" s="1">
        <v>139.9</v>
      </c>
      <c r="Z188" s="1">
        <v>136.69999999999999</v>
      </c>
      <c r="AA188" s="1">
        <v>124.6</v>
      </c>
      <c r="AB188" s="1">
        <v>135.1</v>
      </c>
      <c r="AC188" s="1">
        <v>142.69999999999999</v>
      </c>
      <c r="AD188" s="1">
        <v>129.30000000000001</v>
      </c>
      <c r="AE188" s="1">
        <v>133.30000000000001</v>
      </c>
      <c r="AF188" s="1">
        <v>138.69999999999999</v>
      </c>
      <c r="AG188" s="1">
        <v>1658.7999999999997</v>
      </c>
      <c r="AH188" s="1">
        <v>0</v>
      </c>
      <c r="AI188" s="1">
        <v>1086.2</v>
      </c>
      <c r="AJ188" s="1">
        <v>123.2</v>
      </c>
      <c r="AK188" s="1">
        <v>155.1</v>
      </c>
      <c r="AL188" s="1">
        <v>440.5</v>
      </c>
      <c r="AM188" s="1">
        <f>VLOOKUP(E188,CRUIDdata!C:D,2,FALSE)</f>
        <v>66</v>
      </c>
      <c r="AN188" s="1" t="s">
        <v>72</v>
      </c>
      <c r="AO188" s="1" t="b">
        <f t="shared" si="11"/>
        <v>0</v>
      </c>
      <c r="AP188" s="1">
        <f t="shared" si="12"/>
        <v>91</v>
      </c>
      <c r="AQ188" s="2">
        <f t="shared" si="13"/>
        <v>43160</v>
      </c>
      <c r="AR188" s="1" t="str">
        <f t="shared" si="14"/>
        <v>Pre-COVID</v>
      </c>
      <c r="AS188" s="1">
        <f t="shared" si="15"/>
        <v>3</v>
      </c>
    </row>
    <row r="189" spans="1:45" x14ac:dyDescent="0.25">
      <c r="A189" s="1" t="s">
        <v>37</v>
      </c>
      <c r="B189" s="9">
        <v>2018</v>
      </c>
      <c r="C189" s="1" t="s">
        <v>44</v>
      </c>
      <c r="D189" s="1">
        <v>3</v>
      </c>
      <c r="E189" s="2">
        <v>43160</v>
      </c>
      <c r="F189" s="1">
        <v>135</v>
      </c>
      <c r="G189" s="1">
        <v>143.1</v>
      </c>
      <c r="H189" s="1">
        <v>135.5</v>
      </c>
      <c r="I189" s="1">
        <v>139.9</v>
      </c>
      <c r="J189" s="1">
        <v>116.5</v>
      </c>
      <c r="K189" s="1">
        <v>138.5</v>
      </c>
      <c r="L189" s="1">
        <v>128</v>
      </c>
      <c r="M189" s="1">
        <v>115.5</v>
      </c>
      <c r="N189" s="1">
        <v>114.2</v>
      </c>
      <c r="O189" s="1">
        <v>140.69999999999999</v>
      </c>
      <c r="P189" s="1">
        <v>126.2</v>
      </c>
      <c r="Q189" s="1">
        <v>147.6</v>
      </c>
      <c r="R189" s="1">
        <v>134.80000000000001</v>
      </c>
      <c r="S189" s="1">
        <v>159.69999999999999</v>
      </c>
      <c r="T189" s="1">
        <v>136.69999999999999</v>
      </c>
      <c r="U189" s="1">
        <v>126.7</v>
      </c>
      <c r="V189" s="1">
        <v>135.19999999999999</v>
      </c>
      <c r="W189" s="1">
        <v>142</v>
      </c>
      <c r="X189" s="1">
        <v>126.4</v>
      </c>
      <c r="Y189" s="1">
        <v>130.80000000000001</v>
      </c>
      <c r="Z189" s="1">
        <v>130.5</v>
      </c>
      <c r="AA189" s="1">
        <v>117.8</v>
      </c>
      <c r="AB189" s="1">
        <v>126.8</v>
      </c>
      <c r="AC189" s="1">
        <v>137.80000000000001</v>
      </c>
      <c r="AD189" s="1">
        <v>126.7</v>
      </c>
      <c r="AE189" s="1">
        <v>127.1</v>
      </c>
      <c r="AF189" s="1">
        <v>134</v>
      </c>
      <c r="AG189" s="1">
        <v>1599</v>
      </c>
      <c r="AH189" s="1">
        <v>142</v>
      </c>
      <c r="AI189" s="1">
        <v>1027.4000000000001</v>
      </c>
      <c r="AJ189" s="1">
        <v>116.5</v>
      </c>
      <c r="AK189" s="1">
        <v>159.69999999999999</v>
      </c>
      <c r="AL189" s="1">
        <v>398.59999999999997</v>
      </c>
      <c r="AM189" s="1">
        <f>VLOOKUP(E189,CRUIDdata!C:D,2,FALSE)</f>
        <v>66</v>
      </c>
      <c r="AN189" s="1" t="s">
        <v>72</v>
      </c>
      <c r="AO189" s="1" t="b">
        <f t="shared" si="11"/>
        <v>0</v>
      </c>
      <c r="AP189" s="1">
        <f t="shared" si="12"/>
        <v>91</v>
      </c>
      <c r="AQ189" s="2">
        <f t="shared" si="13"/>
        <v>43160</v>
      </c>
      <c r="AR189" s="1" t="str">
        <f t="shared" si="14"/>
        <v>Pre-COVID</v>
      </c>
      <c r="AS189" s="1">
        <f t="shared" si="15"/>
        <v>3</v>
      </c>
    </row>
    <row r="190" spans="1:45" x14ac:dyDescent="0.25">
      <c r="A190" s="1" t="s">
        <v>38</v>
      </c>
      <c r="B190" s="9">
        <v>2018</v>
      </c>
      <c r="C190" s="1" t="s">
        <v>44</v>
      </c>
      <c r="D190" s="1">
        <v>3</v>
      </c>
      <c r="E190" s="2">
        <v>43160</v>
      </c>
      <c r="F190" s="1">
        <v>136.19999999999999</v>
      </c>
      <c r="G190" s="1">
        <v>143.6</v>
      </c>
      <c r="H190" s="1">
        <v>138.30000000000001</v>
      </c>
      <c r="I190" s="1">
        <v>141.19999999999999</v>
      </c>
      <c r="J190" s="1">
        <v>120.7</v>
      </c>
      <c r="K190" s="1">
        <v>146.19999999999999</v>
      </c>
      <c r="L190" s="1">
        <v>134.6</v>
      </c>
      <c r="M190" s="1">
        <v>124.6</v>
      </c>
      <c r="N190" s="1">
        <v>116.1</v>
      </c>
      <c r="O190" s="1">
        <v>137.80000000000001</v>
      </c>
      <c r="P190" s="1">
        <v>129.1</v>
      </c>
      <c r="Q190" s="1">
        <v>150.4</v>
      </c>
      <c r="R190" s="1">
        <v>137.19999999999999</v>
      </c>
      <c r="S190" s="1">
        <v>156.30000000000001</v>
      </c>
      <c r="T190" s="1">
        <v>144.30000000000001</v>
      </c>
      <c r="U190" s="1">
        <v>136.19999999999999</v>
      </c>
      <c r="V190" s="1">
        <v>143.1</v>
      </c>
      <c r="W190" s="1">
        <v>142</v>
      </c>
      <c r="X190" s="1">
        <v>136.5</v>
      </c>
      <c r="Y190" s="1">
        <v>135.6</v>
      </c>
      <c r="Z190" s="1">
        <v>134.30000000000001</v>
      </c>
      <c r="AA190" s="1">
        <v>121</v>
      </c>
      <c r="AB190" s="1">
        <v>130.4</v>
      </c>
      <c r="AC190" s="1">
        <v>139.80000000000001</v>
      </c>
      <c r="AD190" s="1">
        <v>128.19999999999999</v>
      </c>
      <c r="AE190" s="1">
        <v>130.30000000000001</v>
      </c>
      <c r="AF190" s="1">
        <v>136.5</v>
      </c>
      <c r="AG190" s="1">
        <v>1635.3</v>
      </c>
      <c r="AH190" s="1">
        <v>142</v>
      </c>
      <c r="AI190" s="1">
        <v>1058.3</v>
      </c>
      <c r="AJ190" s="1">
        <v>120.7</v>
      </c>
      <c r="AK190" s="1">
        <v>156.30000000000001</v>
      </c>
      <c r="AL190" s="1">
        <v>423.6</v>
      </c>
      <c r="AM190" s="1">
        <f>VLOOKUP(E190,CRUIDdata!C:D,2,FALSE)</f>
        <v>66</v>
      </c>
      <c r="AN190" s="1" t="s">
        <v>72</v>
      </c>
      <c r="AO190" s="1" t="b">
        <f t="shared" si="11"/>
        <v>0</v>
      </c>
      <c r="AP190" s="1">
        <f t="shared" si="12"/>
        <v>91</v>
      </c>
      <c r="AQ190" s="2">
        <f t="shared" si="13"/>
        <v>43160</v>
      </c>
      <c r="AR190" s="1" t="str">
        <f t="shared" si="14"/>
        <v>Pre-COVID</v>
      </c>
      <c r="AS190" s="1">
        <f t="shared" si="15"/>
        <v>3</v>
      </c>
    </row>
    <row r="191" spans="1:45" x14ac:dyDescent="0.25">
      <c r="A191" s="1" t="s">
        <v>36</v>
      </c>
      <c r="B191" s="9">
        <v>2018</v>
      </c>
      <c r="C191" s="1" t="s">
        <v>45</v>
      </c>
      <c r="D191" s="1">
        <v>4</v>
      </c>
      <c r="E191" s="2">
        <v>43191</v>
      </c>
      <c r="F191" s="1">
        <v>137.1</v>
      </c>
      <c r="G191" s="1">
        <v>144.5</v>
      </c>
      <c r="H191" s="1">
        <v>135.9</v>
      </c>
      <c r="I191" s="1">
        <v>142.4</v>
      </c>
      <c r="J191" s="1">
        <v>123.5</v>
      </c>
      <c r="K191" s="1">
        <v>156.4</v>
      </c>
      <c r="L191" s="1">
        <v>135.1</v>
      </c>
      <c r="M191" s="1">
        <v>128.4</v>
      </c>
      <c r="N191" s="1">
        <v>115.2</v>
      </c>
      <c r="O191" s="1">
        <v>137.19999999999999</v>
      </c>
      <c r="P191" s="1">
        <v>131.9</v>
      </c>
      <c r="Q191" s="1">
        <v>153.80000000000001</v>
      </c>
      <c r="R191" s="1">
        <v>138.6</v>
      </c>
      <c r="S191" s="1">
        <v>156.1</v>
      </c>
      <c r="T191" s="1">
        <v>150.1</v>
      </c>
      <c r="U191" s="1">
        <v>143.30000000000001</v>
      </c>
      <c r="V191" s="1">
        <v>149.1</v>
      </c>
      <c r="W191" s="1">
        <v>0</v>
      </c>
      <c r="X191" s="1">
        <v>143.80000000000001</v>
      </c>
      <c r="Y191" s="1">
        <v>140.9</v>
      </c>
      <c r="Z191" s="1">
        <v>137.6</v>
      </c>
      <c r="AA191" s="1">
        <v>125.3</v>
      </c>
      <c r="AB191" s="1">
        <v>136</v>
      </c>
      <c r="AC191" s="1">
        <v>143.69999999999999</v>
      </c>
      <c r="AD191" s="1">
        <v>130.4</v>
      </c>
      <c r="AE191" s="1">
        <v>134.19999999999999</v>
      </c>
      <c r="AF191" s="1">
        <v>139.1</v>
      </c>
      <c r="AG191" s="1">
        <v>1656.5</v>
      </c>
      <c r="AH191" s="1">
        <v>0</v>
      </c>
      <c r="AI191" s="1">
        <v>1093.3999999999999</v>
      </c>
      <c r="AJ191" s="1">
        <v>123.5</v>
      </c>
      <c r="AK191" s="1">
        <v>156.1</v>
      </c>
      <c r="AL191" s="1">
        <v>442.5</v>
      </c>
      <c r="AM191" s="1">
        <f>VLOOKUP(E191,CRUIDdata!C:D,2,FALSE)</f>
        <v>68</v>
      </c>
      <c r="AN191" s="1" t="s">
        <v>72</v>
      </c>
      <c r="AO191" s="1" t="b">
        <f t="shared" si="11"/>
        <v>0</v>
      </c>
      <c r="AP191" s="1">
        <f t="shared" si="12"/>
        <v>91</v>
      </c>
      <c r="AQ191" s="2">
        <f t="shared" si="13"/>
        <v>43191</v>
      </c>
      <c r="AR191" s="1" t="str">
        <f t="shared" si="14"/>
        <v>Pre-COVID</v>
      </c>
      <c r="AS191" s="1">
        <f t="shared" si="15"/>
        <v>4</v>
      </c>
    </row>
    <row r="192" spans="1:45" x14ac:dyDescent="0.25">
      <c r="A192" s="1" t="s">
        <v>37</v>
      </c>
      <c r="B192" s="9">
        <v>2018</v>
      </c>
      <c r="C192" s="1" t="s">
        <v>45</v>
      </c>
      <c r="D192" s="1">
        <v>4</v>
      </c>
      <c r="E192" s="2">
        <v>43191</v>
      </c>
      <c r="F192" s="1">
        <v>135</v>
      </c>
      <c r="G192" s="1">
        <v>144.30000000000001</v>
      </c>
      <c r="H192" s="1">
        <v>130.80000000000001</v>
      </c>
      <c r="I192" s="1">
        <v>140.30000000000001</v>
      </c>
      <c r="J192" s="1">
        <v>116.6</v>
      </c>
      <c r="K192" s="1">
        <v>150.1</v>
      </c>
      <c r="L192" s="1">
        <v>127.6</v>
      </c>
      <c r="M192" s="1">
        <v>114</v>
      </c>
      <c r="N192" s="1">
        <v>110.6</v>
      </c>
      <c r="O192" s="1">
        <v>140.19999999999999</v>
      </c>
      <c r="P192" s="1">
        <v>126.5</v>
      </c>
      <c r="Q192" s="1">
        <v>148.30000000000001</v>
      </c>
      <c r="R192" s="1">
        <v>135.69999999999999</v>
      </c>
      <c r="S192" s="1">
        <v>159.19999999999999</v>
      </c>
      <c r="T192" s="1">
        <v>137.80000000000001</v>
      </c>
      <c r="U192" s="1">
        <v>127.4</v>
      </c>
      <c r="V192" s="1">
        <v>136.19999999999999</v>
      </c>
      <c r="W192" s="1">
        <v>142.9</v>
      </c>
      <c r="X192" s="1">
        <v>124.6</v>
      </c>
      <c r="Y192" s="1">
        <v>131.80000000000001</v>
      </c>
      <c r="Z192" s="1">
        <v>131.30000000000001</v>
      </c>
      <c r="AA192" s="1">
        <v>118.9</v>
      </c>
      <c r="AB192" s="1">
        <v>127.6</v>
      </c>
      <c r="AC192" s="1">
        <v>139.69999999999999</v>
      </c>
      <c r="AD192" s="1">
        <v>127.6</v>
      </c>
      <c r="AE192" s="1">
        <v>128.19999999999999</v>
      </c>
      <c r="AF192" s="1">
        <v>134.80000000000001</v>
      </c>
      <c r="AG192" s="1">
        <v>1603.4</v>
      </c>
      <c r="AH192" s="1">
        <v>142.9</v>
      </c>
      <c r="AI192" s="1">
        <v>1033.1999999999998</v>
      </c>
      <c r="AJ192" s="1">
        <v>116.6</v>
      </c>
      <c r="AK192" s="1">
        <v>159.19999999999999</v>
      </c>
      <c r="AL192" s="1">
        <v>401.40000000000003</v>
      </c>
      <c r="AM192" s="1">
        <f>VLOOKUP(E192,CRUIDdata!C:D,2,FALSE)</f>
        <v>68</v>
      </c>
      <c r="AN192" s="1" t="s">
        <v>72</v>
      </c>
      <c r="AO192" s="1" t="b">
        <f t="shared" si="11"/>
        <v>0</v>
      </c>
      <c r="AP192" s="1">
        <f t="shared" si="12"/>
        <v>91</v>
      </c>
      <c r="AQ192" s="2">
        <f t="shared" si="13"/>
        <v>43191</v>
      </c>
      <c r="AR192" s="1" t="str">
        <f t="shared" si="14"/>
        <v>Pre-COVID</v>
      </c>
      <c r="AS192" s="1">
        <f t="shared" si="15"/>
        <v>4</v>
      </c>
    </row>
    <row r="193" spans="1:45" x14ac:dyDescent="0.25">
      <c r="A193" s="1" t="s">
        <v>38</v>
      </c>
      <c r="B193" s="9">
        <v>2018</v>
      </c>
      <c r="C193" s="1" t="s">
        <v>45</v>
      </c>
      <c r="D193" s="1">
        <v>4</v>
      </c>
      <c r="E193" s="2">
        <v>43191</v>
      </c>
      <c r="F193" s="1">
        <v>136.4</v>
      </c>
      <c r="G193" s="1">
        <v>144.4</v>
      </c>
      <c r="H193" s="1">
        <v>133.9</v>
      </c>
      <c r="I193" s="1">
        <v>141.6</v>
      </c>
      <c r="J193" s="1">
        <v>121</v>
      </c>
      <c r="K193" s="1">
        <v>153.5</v>
      </c>
      <c r="L193" s="1">
        <v>132.6</v>
      </c>
      <c r="M193" s="1">
        <v>123.5</v>
      </c>
      <c r="N193" s="1">
        <v>113.7</v>
      </c>
      <c r="O193" s="1">
        <v>138.19999999999999</v>
      </c>
      <c r="P193" s="1">
        <v>129.6</v>
      </c>
      <c r="Q193" s="1">
        <v>151.19999999999999</v>
      </c>
      <c r="R193" s="1">
        <v>137.5</v>
      </c>
      <c r="S193" s="1">
        <v>156.9</v>
      </c>
      <c r="T193" s="1">
        <v>145.30000000000001</v>
      </c>
      <c r="U193" s="1">
        <v>136.69999999999999</v>
      </c>
      <c r="V193" s="1">
        <v>144</v>
      </c>
      <c r="W193" s="1">
        <v>142.9</v>
      </c>
      <c r="X193" s="1">
        <v>136.5</v>
      </c>
      <c r="Y193" s="1">
        <v>136.6</v>
      </c>
      <c r="Z193" s="1">
        <v>135.19999999999999</v>
      </c>
      <c r="AA193" s="1">
        <v>121.9</v>
      </c>
      <c r="AB193" s="1">
        <v>131.30000000000001</v>
      </c>
      <c r="AC193" s="1">
        <v>141.4</v>
      </c>
      <c r="AD193" s="1">
        <v>129.19999999999999</v>
      </c>
      <c r="AE193" s="1">
        <v>131.30000000000001</v>
      </c>
      <c r="AF193" s="1">
        <v>137.1</v>
      </c>
      <c r="AG193" s="1">
        <v>1636.1000000000001</v>
      </c>
      <c r="AH193" s="1">
        <v>142.9</v>
      </c>
      <c r="AI193" s="1">
        <v>1065.2999999999997</v>
      </c>
      <c r="AJ193" s="1">
        <v>121</v>
      </c>
      <c r="AK193" s="1">
        <v>156.9</v>
      </c>
      <c r="AL193" s="1">
        <v>426</v>
      </c>
      <c r="AM193" s="1">
        <f>VLOOKUP(E193,CRUIDdata!C:D,2,FALSE)</f>
        <v>68</v>
      </c>
      <c r="AN193" s="1" t="s">
        <v>72</v>
      </c>
      <c r="AO193" s="1" t="b">
        <f t="shared" si="11"/>
        <v>0</v>
      </c>
      <c r="AP193" s="1">
        <f t="shared" si="12"/>
        <v>91</v>
      </c>
      <c r="AQ193" s="2">
        <f t="shared" si="13"/>
        <v>43191</v>
      </c>
      <c r="AR193" s="1" t="str">
        <f t="shared" si="14"/>
        <v>Pre-COVID</v>
      </c>
      <c r="AS193" s="1">
        <f t="shared" si="15"/>
        <v>4</v>
      </c>
    </row>
    <row r="194" spans="1:45" x14ac:dyDescent="0.25">
      <c r="A194" s="1" t="s">
        <v>36</v>
      </c>
      <c r="B194" s="9">
        <v>2018</v>
      </c>
      <c r="C194" s="1" t="s">
        <v>46</v>
      </c>
      <c r="D194" s="1">
        <v>5</v>
      </c>
      <c r="E194" s="2">
        <v>43221</v>
      </c>
      <c r="F194" s="1">
        <v>137.4</v>
      </c>
      <c r="G194" s="1">
        <v>145.69999999999999</v>
      </c>
      <c r="H194" s="1">
        <v>135.5</v>
      </c>
      <c r="I194" s="1">
        <v>142.9</v>
      </c>
      <c r="J194" s="1">
        <v>123.6</v>
      </c>
      <c r="K194" s="1">
        <v>157.5</v>
      </c>
      <c r="L194" s="1">
        <v>137.80000000000001</v>
      </c>
      <c r="M194" s="1">
        <v>127.2</v>
      </c>
      <c r="N194" s="1">
        <v>111.8</v>
      </c>
      <c r="O194" s="1">
        <v>137.4</v>
      </c>
      <c r="P194" s="1">
        <v>132.19999999999999</v>
      </c>
      <c r="Q194" s="1">
        <v>154.30000000000001</v>
      </c>
      <c r="R194" s="1">
        <v>139.1</v>
      </c>
      <c r="S194" s="1">
        <v>157</v>
      </c>
      <c r="T194" s="1">
        <v>150.80000000000001</v>
      </c>
      <c r="U194" s="1">
        <v>144.1</v>
      </c>
      <c r="V194" s="1">
        <v>149.80000000000001</v>
      </c>
      <c r="W194" s="1">
        <v>0</v>
      </c>
      <c r="X194" s="1">
        <v>144.30000000000001</v>
      </c>
      <c r="Y194" s="1">
        <v>141.80000000000001</v>
      </c>
      <c r="Z194" s="1">
        <v>138.4</v>
      </c>
      <c r="AA194" s="1">
        <v>126.4</v>
      </c>
      <c r="AB194" s="1">
        <v>136.80000000000001</v>
      </c>
      <c r="AC194" s="1">
        <v>144.4</v>
      </c>
      <c r="AD194" s="1">
        <v>131.19999999999999</v>
      </c>
      <c r="AE194" s="1">
        <v>135.1</v>
      </c>
      <c r="AF194" s="1">
        <v>139.80000000000001</v>
      </c>
      <c r="AG194" s="1">
        <v>1658.8</v>
      </c>
      <c r="AH194" s="1">
        <v>0</v>
      </c>
      <c r="AI194" s="1">
        <v>1099.8</v>
      </c>
      <c r="AJ194" s="1">
        <v>123.6</v>
      </c>
      <c r="AK194" s="1">
        <v>157</v>
      </c>
      <c r="AL194" s="1">
        <v>444.7</v>
      </c>
      <c r="AM194" s="1">
        <f>VLOOKUP(E194,CRUIDdata!C:D,2,FALSE)</f>
        <v>70</v>
      </c>
      <c r="AN194" s="1" t="s">
        <v>72</v>
      </c>
      <c r="AO194" s="1" t="b">
        <f t="shared" ref="AO194:AO257" si="16">IF(AND(K194&gt;150,L194&gt;150),"no")</f>
        <v>0</v>
      </c>
      <c r="AP194" s="1">
        <f t="shared" ref="AP194:AP257" si="17">COUNTIF(AO:AO,"no")</f>
        <v>91</v>
      </c>
      <c r="AQ194" s="2">
        <f t="shared" ref="AQ194:AQ257" si="18">DATE(B194,MONTH(1&amp;TRIM(C194)),1)</f>
        <v>43221</v>
      </c>
      <c r="AR194" s="1" t="str">
        <f t="shared" ref="AR194:AR257" si="19">IF(E194&lt;DATE(2020,3,1),"Pre-COVID","Post-COVID")</f>
        <v>Pre-COVID</v>
      </c>
      <c r="AS194" s="1">
        <f t="shared" ref="AS194:AS257" si="20">MONTH(DATEVALUE("1 "&amp; C194))</f>
        <v>5</v>
      </c>
    </row>
    <row r="195" spans="1:45" x14ac:dyDescent="0.25">
      <c r="A195" s="1" t="s">
        <v>37</v>
      </c>
      <c r="B195" s="9">
        <v>2018</v>
      </c>
      <c r="C195" s="1" t="s">
        <v>46</v>
      </c>
      <c r="D195" s="1">
        <v>5</v>
      </c>
      <c r="E195" s="2">
        <v>43221</v>
      </c>
      <c r="F195" s="1">
        <v>135</v>
      </c>
      <c r="G195" s="1">
        <v>148.19999999999999</v>
      </c>
      <c r="H195" s="1">
        <v>130.5</v>
      </c>
      <c r="I195" s="1">
        <v>140.69999999999999</v>
      </c>
      <c r="J195" s="1">
        <v>116.4</v>
      </c>
      <c r="K195" s="1">
        <v>151.30000000000001</v>
      </c>
      <c r="L195" s="1">
        <v>131.4</v>
      </c>
      <c r="M195" s="1">
        <v>112.8</v>
      </c>
      <c r="N195" s="1">
        <v>105.3</v>
      </c>
      <c r="O195" s="1">
        <v>139.6</v>
      </c>
      <c r="P195" s="1">
        <v>126.6</v>
      </c>
      <c r="Q195" s="1">
        <v>148.69999999999999</v>
      </c>
      <c r="R195" s="1">
        <v>136.4</v>
      </c>
      <c r="S195" s="1">
        <v>160.30000000000001</v>
      </c>
      <c r="T195" s="1">
        <v>138.6</v>
      </c>
      <c r="U195" s="1">
        <v>127.9</v>
      </c>
      <c r="V195" s="1">
        <v>137</v>
      </c>
      <c r="W195" s="1">
        <v>143.19999999999999</v>
      </c>
      <c r="X195" s="1">
        <v>124.7</v>
      </c>
      <c r="Y195" s="1">
        <v>132.5</v>
      </c>
      <c r="Z195" s="1">
        <v>132</v>
      </c>
      <c r="AA195" s="1">
        <v>119.8</v>
      </c>
      <c r="AB195" s="1">
        <v>128</v>
      </c>
      <c r="AC195" s="1">
        <v>140.4</v>
      </c>
      <c r="AD195" s="1">
        <v>128.1</v>
      </c>
      <c r="AE195" s="1">
        <v>128.9</v>
      </c>
      <c r="AF195" s="1">
        <v>135.4</v>
      </c>
      <c r="AG195" s="1">
        <v>1606.5</v>
      </c>
      <c r="AH195" s="1">
        <v>143.19999999999999</v>
      </c>
      <c r="AI195" s="1">
        <v>1037.8</v>
      </c>
      <c r="AJ195" s="1">
        <v>116.4</v>
      </c>
      <c r="AK195" s="1">
        <v>160.30000000000001</v>
      </c>
      <c r="AL195" s="1">
        <v>403.5</v>
      </c>
      <c r="AM195" s="1">
        <f>VLOOKUP(E195,CRUIDdata!C:D,2,FALSE)</f>
        <v>70</v>
      </c>
      <c r="AN195" s="1" t="s">
        <v>72</v>
      </c>
      <c r="AO195" s="1" t="b">
        <f t="shared" si="16"/>
        <v>0</v>
      </c>
      <c r="AP195" s="1">
        <f t="shared" si="17"/>
        <v>91</v>
      </c>
      <c r="AQ195" s="2">
        <f t="shared" si="18"/>
        <v>43221</v>
      </c>
      <c r="AR195" s="1" t="str">
        <f t="shared" si="19"/>
        <v>Pre-COVID</v>
      </c>
      <c r="AS195" s="1">
        <f t="shared" si="20"/>
        <v>5</v>
      </c>
    </row>
    <row r="196" spans="1:45" x14ac:dyDescent="0.25">
      <c r="A196" s="1" t="s">
        <v>38</v>
      </c>
      <c r="B196" s="9">
        <v>2018</v>
      </c>
      <c r="C196" s="1" t="s">
        <v>46</v>
      </c>
      <c r="D196" s="1">
        <v>5</v>
      </c>
      <c r="E196" s="2">
        <v>43221</v>
      </c>
      <c r="F196" s="1">
        <v>136.6</v>
      </c>
      <c r="G196" s="1">
        <v>146.6</v>
      </c>
      <c r="H196" s="1">
        <v>133.6</v>
      </c>
      <c r="I196" s="1">
        <v>142.1</v>
      </c>
      <c r="J196" s="1">
        <v>121</v>
      </c>
      <c r="K196" s="1">
        <v>154.6</v>
      </c>
      <c r="L196" s="1">
        <v>135.6</v>
      </c>
      <c r="M196" s="1">
        <v>122.3</v>
      </c>
      <c r="N196" s="1">
        <v>109.6</v>
      </c>
      <c r="O196" s="1">
        <v>138.1</v>
      </c>
      <c r="P196" s="1">
        <v>129.9</v>
      </c>
      <c r="Q196" s="1">
        <v>151.69999999999999</v>
      </c>
      <c r="R196" s="1">
        <v>138.1</v>
      </c>
      <c r="S196" s="1">
        <v>157.9</v>
      </c>
      <c r="T196" s="1">
        <v>146</v>
      </c>
      <c r="U196" s="1">
        <v>137.4</v>
      </c>
      <c r="V196" s="1">
        <v>144.69999999999999</v>
      </c>
      <c r="W196" s="1">
        <v>143.19999999999999</v>
      </c>
      <c r="X196" s="1">
        <v>136.9</v>
      </c>
      <c r="Y196" s="1">
        <v>137.4</v>
      </c>
      <c r="Z196" s="1">
        <v>136</v>
      </c>
      <c r="AA196" s="1">
        <v>122.9</v>
      </c>
      <c r="AB196" s="1">
        <v>131.80000000000001</v>
      </c>
      <c r="AC196" s="1">
        <v>142.1</v>
      </c>
      <c r="AD196" s="1">
        <v>129.9</v>
      </c>
      <c r="AE196" s="1">
        <v>132.1</v>
      </c>
      <c r="AF196" s="1">
        <v>137.80000000000001</v>
      </c>
      <c r="AG196" s="1">
        <v>1638.8</v>
      </c>
      <c r="AH196" s="1">
        <v>143.19999999999999</v>
      </c>
      <c r="AI196" s="1">
        <v>1070.9000000000001</v>
      </c>
      <c r="AJ196" s="1">
        <v>121</v>
      </c>
      <c r="AK196" s="1">
        <v>157.9</v>
      </c>
      <c r="AL196" s="1">
        <v>428.09999999999997</v>
      </c>
      <c r="AM196" s="1">
        <f>VLOOKUP(E196,CRUIDdata!C:D,2,FALSE)</f>
        <v>70</v>
      </c>
      <c r="AN196" s="1" t="s">
        <v>72</v>
      </c>
      <c r="AO196" s="1" t="b">
        <f t="shared" si="16"/>
        <v>0</v>
      </c>
      <c r="AP196" s="1">
        <f t="shared" si="17"/>
        <v>91</v>
      </c>
      <c r="AQ196" s="2">
        <f t="shared" si="18"/>
        <v>43221</v>
      </c>
      <c r="AR196" s="1" t="str">
        <f t="shared" si="19"/>
        <v>Pre-COVID</v>
      </c>
      <c r="AS196" s="1">
        <f t="shared" si="20"/>
        <v>5</v>
      </c>
    </row>
    <row r="197" spans="1:45" x14ac:dyDescent="0.25">
      <c r="A197" s="1" t="s">
        <v>36</v>
      </c>
      <c r="B197" s="9">
        <v>2018</v>
      </c>
      <c r="C197" s="1" t="s">
        <v>47</v>
      </c>
      <c r="D197" s="1">
        <v>6</v>
      </c>
      <c r="E197" s="2">
        <v>43252</v>
      </c>
      <c r="F197" s="1">
        <v>137.6</v>
      </c>
      <c r="G197" s="1">
        <v>148.1</v>
      </c>
      <c r="H197" s="1">
        <v>136.69999999999999</v>
      </c>
      <c r="I197" s="1">
        <v>143.19999999999999</v>
      </c>
      <c r="J197" s="1">
        <v>124</v>
      </c>
      <c r="K197" s="1">
        <v>154.1</v>
      </c>
      <c r="L197" s="1">
        <v>143.5</v>
      </c>
      <c r="M197" s="1">
        <v>126</v>
      </c>
      <c r="N197" s="1">
        <v>112.4</v>
      </c>
      <c r="O197" s="1">
        <v>137.6</v>
      </c>
      <c r="P197" s="1">
        <v>132.80000000000001</v>
      </c>
      <c r="Q197" s="1">
        <v>154.30000000000001</v>
      </c>
      <c r="R197" s="1">
        <v>140</v>
      </c>
      <c r="S197" s="1">
        <v>157.30000000000001</v>
      </c>
      <c r="T197" s="1">
        <v>151.30000000000001</v>
      </c>
      <c r="U197" s="1">
        <v>144.69999999999999</v>
      </c>
      <c r="V197" s="1">
        <v>150.30000000000001</v>
      </c>
      <c r="W197" s="1">
        <v>0</v>
      </c>
      <c r="X197" s="1">
        <v>145.1</v>
      </c>
      <c r="Y197" s="1">
        <v>142.19999999999999</v>
      </c>
      <c r="Z197" s="1">
        <v>138.4</v>
      </c>
      <c r="AA197" s="1">
        <v>127.4</v>
      </c>
      <c r="AB197" s="1">
        <v>137.80000000000001</v>
      </c>
      <c r="AC197" s="1">
        <v>145.1</v>
      </c>
      <c r="AD197" s="1">
        <v>131.4</v>
      </c>
      <c r="AE197" s="1">
        <v>135.6</v>
      </c>
      <c r="AF197" s="1">
        <v>140.5</v>
      </c>
      <c r="AG197" s="1">
        <v>1666.2999999999997</v>
      </c>
      <c r="AH197" s="1">
        <v>0</v>
      </c>
      <c r="AI197" s="1">
        <v>1105.0999999999999</v>
      </c>
      <c r="AJ197" s="1">
        <v>124</v>
      </c>
      <c r="AK197" s="1">
        <v>157.30000000000001</v>
      </c>
      <c r="AL197" s="1">
        <v>446.3</v>
      </c>
      <c r="AM197" s="1">
        <f>VLOOKUP(E197,CRUIDdata!C:D,2,FALSE)</f>
        <v>72</v>
      </c>
      <c r="AN197" s="1" t="s">
        <v>72</v>
      </c>
      <c r="AO197" s="1" t="b">
        <f t="shared" si="16"/>
        <v>0</v>
      </c>
      <c r="AP197" s="1">
        <f t="shared" si="17"/>
        <v>91</v>
      </c>
      <c r="AQ197" s="2">
        <f t="shared" si="18"/>
        <v>43252</v>
      </c>
      <c r="AR197" s="1" t="str">
        <f t="shared" si="19"/>
        <v>Pre-COVID</v>
      </c>
      <c r="AS197" s="1">
        <f t="shared" si="20"/>
        <v>6</v>
      </c>
    </row>
    <row r="198" spans="1:45" x14ac:dyDescent="0.25">
      <c r="A198" s="1" t="s">
        <v>37</v>
      </c>
      <c r="B198" s="9">
        <v>2018</v>
      </c>
      <c r="C198" s="1" t="s">
        <v>47</v>
      </c>
      <c r="D198" s="1">
        <v>6</v>
      </c>
      <c r="E198" s="2">
        <v>43252</v>
      </c>
      <c r="F198" s="1">
        <v>135.30000000000001</v>
      </c>
      <c r="G198" s="1">
        <v>149.69999999999999</v>
      </c>
      <c r="H198" s="1">
        <v>133.9</v>
      </c>
      <c r="I198" s="1">
        <v>140.80000000000001</v>
      </c>
      <c r="J198" s="1">
        <v>116.6</v>
      </c>
      <c r="K198" s="1">
        <v>152.19999999999999</v>
      </c>
      <c r="L198" s="1">
        <v>144</v>
      </c>
      <c r="M198" s="1">
        <v>112.3</v>
      </c>
      <c r="N198" s="1">
        <v>108.4</v>
      </c>
      <c r="O198" s="1">
        <v>140</v>
      </c>
      <c r="P198" s="1">
        <v>126.7</v>
      </c>
      <c r="Q198" s="1">
        <v>149</v>
      </c>
      <c r="R198" s="1">
        <v>138.4</v>
      </c>
      <c r="S198" s="1">
        <v>161</v>
      </c>
      <c r="T198" s="1">
        <v>138.9</v>
      </c>
      <c r="U198" s="1">
        <v>128.69999999999999</v>
      </c>
      <c r="V198" s="1">
        <v>137.4</v>
      </c>
      <c r="W198" s="1">
        <v>142.5</v>
      </c>
      <c r="X198" s="1">
        <v>126.5</v>
      </c>
      <c r="Y198" s="1">
        <v>133.1</v>
      </c>
      <c r="Z198" s="1">
        <v>132.6</v>
      </c>
      <c r="AA198" s="1">
        <v>120.4</v>
      </c>
      <c r="AB198" s="1">
        <v>128.5</v>
      </c>
      <c r="AC198" s="1">
        <v>141.19999999999999</v>
      </c>
      <c r="AD198" s="1">
        <v>128.19999999999999</v>
      </c>
      <c r="AE198" s="1">
        <v>129.5</v>
      </c>
      <c r="AF198" s="1">
        <v>136.19999999999999</v>
      </c>
      <c r="AG198" s="1">
        <v>1630.7000000000003</v>
      </c>
      <c r="AH198" s="1">
        <v>142.5</v>
      </c>
      <c r="AI198" s="1">
        <v>1043.6000000000001</v>
      </c>
      <c r="AJ198" s="1">
        <v>116.6</v>
      </c>
      <c r="AK198" s="1">
        <v>161</v>
      </c>
      <c r="AL198" s="1">
        <v>405</v>
      </c>
      <c r="AM198" s="1">
        <f>VLOOKUP(E198,CRUIDdata!C:D,2,FALSE)</f>
        <v>72</v>
      </c>
      <c r="AN198" s="1" t="s">
        <v>72</v>
      </c>
      <c r="AO198" s="1" t="b">
        <f t="shared" si="16"/>
        <v>0</v>
      </c>
      <c r="AP198" s="1">
        <f t="shared" si="17"/>
        <v>91</v>
      </c>
      <c r="AQ198" s="2">
        <f t="shared" si="18"/>
        <v>43252</v>
      </c>
      <c r="AR198" s="1" t="str">
        <f t="shared" si="19"/>
        <v>Pre-COVID</v>
      </c>
      <c r="AS198" s="1">
        <f t="shared" si="20"/>
        <v>6</v>
      </c>
    </row>
    <row r="199" spans="1:45" x14ac:dyDescent="0.25">
      <c r="A199" s="1" t="s">
        <v>38</v>
      </c>
      <c r="B199" s="9">
        <v>2018</v>
      </c>
      <c r="C199" s="1" t="s">
        <v>47</v>
      </c>
      <c r="D199" s="1">
        <v>6</v>
      </c>
      <c r="E199" s="2">
        <v>43252</v>
      </c>
      <c r="F199" s="1">
        <v>136.9</v>
      </c>
      <c r="G199" s="1">
        <v>148.69999999999999</v>
      </c>
      <c r="H199" s="1">
        <v>135.6</v>
      </c>
      <c r="I199" s="1">
        <v>142.30000000000001</v>
      </c>
      <c r="J199" s="1">
        <v>121.3</v>
      </c>
      <c r="K199" s="1">
        <v>153.19999999999999</v>
      </c>
      <c r="L199" s="1">
        <v>143.69999999999999</v>
      </c>
      <c r="M199" s="1">
        <v>121.4</v>
      </c>
      <c r="N199" s="1">
        <v>111.1</v>
      </c>
      <c r="O199" s="1">
        <v>138.4</v>
      </c>
      <c r="P199" s="1">
        <v>130.30000000000001</v>
      </c>
      <c r="Q199" s="1">
        <v>151.80000000000001</v>
      </c>
      <c r="R199" s="1">
        <v>139.4</v>
      </c>
      <c r="S199" s="1">
        <v>158.30000000000001</v>
      </c>
      <c r="T199" s="1">
        <v>146.4</v>
      </c>
      <c r="U199" s="1">
        <v>138.1</v>
      </c>
      <c r="V199" s="1">
        <v>145.19999999999999</v>
      </c>
      <c r="W199" s="1">
        <v>142.5</v>
      </c>
      <c r="X199" s="1">
        <v>138.1</v>
      </c>
      <c r="Y199" s="1">
        <v>137.9</v>
      </c>
      <c r="Z199" s="1">
        <v>136.19999999999999</v>
      </c>
      <c r="AA199" s="1">
        <v>123.7</v>
      </c>
      <c r="AB199" s="1">
        <v>132.6</v>
      </c>
      <c r="AC199" s="1">
        <v>142.80000000000001</v>
      </c>
      <c r="AD199" s="1">
        <v>130.1</v>
      </c>
      <c r="AE199" s="1">
        <v>132.6</v>
      </c>
      <c r="AF199" s="1">
        <v>138.5</v>
      </c>
      <c r="AG199" s="1">
        <v>1652.8000000000002</v>
      </c>
      <c r="AH199" s="1">
        <v>142.5</v>
      </c>
      <c r="AI199" s="1">
        <v>1076.3</v>
      </c>
      <c r="AJ199" s="1">
        <v>121.3</v>
      </c>
      <c r="AK199" s="1">
        <v>158.30000000000001</v>
      </c>
      <c r="AL199" s="1">
        <v>429.7</v>
      </c>
      <c r="AM199" s="1">
        <f>VLOOKUP(E199,CRUIDdata!C:D,2,FALSE)</f>
        <v>72</v>
      </c>
      <c r="AN199" s="1" t="s">
        <v>72</v>
      </c>
      <c r="AO199" s="1" t="b">
        <f t="shared" si="16"/>
        <v>0</v>
      </c>
      <c r="AP199" s="1">
        <f t="shared" si="17"/>
        <v>91</v>
      </c>
      <c r="AQ199" s="2">
        <f t="shared" si="18"/>
        <v>43252</v>
      </c>
      <c r="AR199" s="1" t="str">
        <f t="shared" si="19"/>
        <v>Pre-COVID</v>
      </c>
      <c r="AS199" s="1">
        <f t="shared" si="20"/>
        <v>6</v>
      </c>
    </row>
    <row r="200" spans="1:45" x14ac:dyDescent="0.25">
      <c r="A200" s="1" t="s">
        <v>36</v>
      </c>
      <c r="B200" s="9">
        <v>2018</v>
      </c>
      <c r="C200" s="1" t="s">
        <v>48</v>
      </c>
      <c r="D200" s="1">
        <v>7</v>
      </c>
      <c r="E200" s="2">
        <v>43282</v>
      </c>
      <c r="F200" s="1">
        <v>138.4</v>
      </c>
      <c r="G200" s="1">
        <v>149.30000000000001</v>
      </c>
      <c r="H200" s="1">
        <v>139.30000000000001</v>
      </c>
      <c r="I200" s="1">
        <v>143.4</v>
      </c>
      <c r="J200" s="1">
        <v>124.1</v>
      </c>
      <c r="K200" s="1">
        <v>153.30000000000001</v>
      </c>
      <c r="L200" s="1">
        <v>154.19999999999999</v>
      </c>
      <c r="M200" s="1">
        <v>126.4</v>
      </c>
      <c r="N200" s="1">
        <v>114.3</v>
      </c>
      <c r="O200" s="1">
        <v>138.19999999999999</v>
      </c>
      <c r="P200" s="1">
        <v>132.80000000000001</v>
      </c>
      <c r="Q200" s="1">
        <v>154.80000000000001</v>
      </c>
      <c r="R200" s="1">
        <v>142</v>
      </c>
      <c r="S200" s="1">
        <v>156.1</v>
      </c>
      <c r="T200" s="1">
        <v>151.5</v>
      </c>
      <c r="U200" s="1">
        <v>145.1</v>
      </c>
      <c r="V200" s="1">
        <v>150.6</v>
      </c>
      <c r="W200" s="1">
        <v>0</v>
      </c>
      <c r="X200" s="1">
        <v>146.80000000000001</v>
      </c>
      <c r="Y200" s="1">
        <v>143.1</v>
      </c>
      <c r="Z200" s="1">
        <v>139</v>
      </c>
      <c r="AA200" s="1">
        <v>127.5</v>
      </c>
      <c r="AB200" s="1">
        <v>138.4</v>
      </c>
      <c r="AC200" s="1">
        <v>145.80000000000001</v>
      </c>
      <c r="AD200" s="1">
        <v>131.4</v>
      </c>
      <c r="AE200" s="1">
        <v>136</v>
      </c>
      <c r="AF200" s="1">
        <v>141.80000000000001</v>
      </c>
      <c r="AG200" s="1">
        <v>1686.4</v>
      </c>
      <c r="AH200" s="1">
        <v>0</v>
      </c>
      <c r="AI200" s="1">
        <v>1110.8</v>
      </c>
      <c r="AJ200" s="1">
        <v>124.1</v>
      </c>
      <c r="AK200" s="1">
        <v>156.1</v>
      </c>
      <c r="AL200" s="1">
        <v>447.20000000000005</v>
      </c>
      <c r="AM200" s="1">
        <f>VLOOKUP(E200,CRUIDdata!C:D,2,FALSE)</f>
        <v>70</v>
      </c>
      <c r="AN200" s="1" t="s">
        <v>72</v>
      </c>
      <c r="AO200" s="1" t="str">
        <f t="shared" si="16"/>
        <v>no</v>
      </c>
      <c r="AP200" s="1">
        <f t="shared" si="17"/>
        <v>91</v>
      </c>
      <c r="AQ200" s="2">
        <f t="shared" si="18"/>
        <v>43282</v>
      </c>
      <c r="AR200" s="1" t="str">
        <f t="shared" si="19"/>
        <v>Pre-COVID</v>
      </c>
      <c r="AS200" s="1">
        <f t="shared" si="20"/>
        <v>7</v>
      </c>
    </row>
    <row r="201" spans="1:45" x14ac:dyDescent="0.25">
      <c r="A201" s="1" t="s">
        <v>37</v>
      </c>
      <c r="B201" s="9">
        <v>2018</v>
      </c>
      <c r="C201" s="1" t="s">
        <v>48</v>
      </c>
      <c r="D201" s="1">
        <v>7</v>
      </c>
      <c r="E201" s="2">
        <v>43282</v>
      </c>
      <c r="F201" s="1">
        <v>135.6</v>
      </c>
      <c r="G201" s="1">
        <v>148.6</v>
      </c>
      <c r="H201" s="1">
        <v>139.1</v>
      </c>
      <c r="I201" s="1">
        <v>141</v>
      </c>
      <c r="J201" s="1">
        <v>116.7</v>
      </c>
      <c r="K201" s="1">
        <v>149.69999999999999</v>
      </c>
      <c r="L201" s="1">
        <v>159.19999999999999</v>
      </c>
      <c r="M201" s="1">
        <v>112.6</v>
      </c>
      <c r="N201" s="1">
        <v>111.8</v>
      </c>
      <c r="O201" s="1">
        <v>140.30000000000001</v>
      </c>
      <c r="P201" s="1">
        <v>126.8</v>
      </c>
      <c r="Q201" s="1">
        <v>149.4</v>
      </c>
      <c r="R201" s="1">
        <v>140.30000000000001</v>
      </c>
      <c r="S201" s="1">
        <v>161.4</v>
      </c>
      <c r="T201" s="1">
        <v>139.6</v>
      </c>
      <c r="U201" s="1">
        <v>128.9</v>
      </c>
      <c r="V201" s="1">
        <v>137.9</v>
      </c>
      <c r="W201" s="1">
        <v>143.6</v>
      </c>
      <c r="X201" s="1">
        <v>128.1</v>
      </c>
      <c r="Y201" s="1">
        <v>133.6</v>
      </c>
      <c r="Z201" s="1">
        <v>133.6</v>
      </c>
      <c r="AA201" s="1">
        <v>120.1</v>
      </c>
      <c r="AB201" s="1">
        <v>129</v>
      </c>
      <c r="AC201" s="1">
        <v>144</v>
      </c>
      <c r="AD201" s="1">
        <v>128.19999999999999</v>
      </c>
      <c r="AE201" s="1">
        <v>130.19999999999999</v>
      </c>
      <c r="AF201" s="1">
        <v>137.5</v>
      </c>
      <c r="AG201" s="1">
        <v>1654.4</v>
      </c>
      <c r="AH201" s="1">
        <v>143.6</v>
      </c>
      <c r="AI201" s="1">
        <v>1050.7</v>
      </c>
      <c r="AJ201" s="1">
        <v>116.7</v>
      </c>
      <c r="AK201" s="1">
        <v>161.4</v>
      </c>
      <c r="AL201" s="1">
        <v>406.4</v>
      </c>
      <c r="AM201" s="1">
        <f>VLOOKUP(E201,CRUIDdata!C:D,2,FALSE)</f>
        <v>70</v>
      </c>
      <c r="AN201" s="1" t="s">
        <v>72</v>
      </c>
      <c r="AO201" s="1" t="b">
        <f t="shared" si="16"/>
        <v>0</v>
      </c>
      <c r="AP201" s="1">
        <f t="shared" si="17"/>
        <v>91</v>
      </c>
      <c r="AQ201" s="2">
        <f t="shared" si="18"/>
        <v>43282</v>
      </c>
      <c r="AR201" s="1" t="str">
        <f t="shared" si="19"/>
        <v>Pre-COVID</v>
      </c>
      <c r="AS201" s="1">
        <f t="shared" si="20"/>
        <v>7</v>
      </c>
    </row>
    <row r="202" spans="1:45" x14ac:dyDescent="0.25">
      <c r="A202" s="1" t="s">
        <v>38</v>
      </c>
      <c r="B202" s="9">
        <v>2018</v>
      </c>
      <c r="C202" s="1" t="s">
        <v>48</v>
      </c>
      <c r="D202" s="1">
        <v>7</v>
      </c>
      <c r="E202" s="2">
        <v>43282</v>
      </c>
      <c r="F202" s="1">
        <v>137.5</v>
      </c>
      <c r="G202" s="1">
        <v>149.1</v>
      </c>
      <c r="H202" s="1">
        <v>139.19999999999999</v>
      </c>
      <c r="I202" s="1">
        <v>142.5</v>
      </c>
      <c r="J202" s="1">
        <v>121.4</v>
      </c>
      <c r="K202" s="1">
        <v>151.6</v>
      </c>
      <c r="L202" s="1">
        <v>155.9</v>
      </c>
      <c r="M202" s="1">
        <v>121.7</v>
      </c>
      <c r="N202" s="1">
        <v>113.5</v>
      </c>
      <c r="O202" s="1">
        <v>138.9</v>
      </c>
      <c r="P202" s="1">
        <v>130.30000000000001</v>
      </c>
      <c r="Q202" s="1">
        <v>152.30000000000001</v>
      </c>
      <c r="R202" s="1">
        <v>141.4</v>
      </c>
      <c r="S202" s="1">
        <v>157.5</v>
      </c>
      <c r="T202" s="1">
        <v>146.80000000000001</v>
      </c>
      <c r="U202" s="1">
        <v>138.4</v>
      </c>
      <c r="V202" s="1">
        <v>145.6</v>
      </c>
      <c r="W202" s="1">
        <v>143.6</v>
      </c>
      <c r="X202" s="1">
        <v>139.69999999999999</v>
      </c>
      <c r="Y202" s="1">
        <v>138.6</v>
      </c>
      <c r="Z202" s="1">
        <v>137</v>
      </c>
      <c r="AA202" s="1">
        <v>123.6</v>
      </c>
      <c r="AB202" s="1">
        <v>133.1</v>
      </c>
      <c r="AC202" s="1">
        <v>144.69999999999999</v>
      </c>
      <c r="AD202" s="1">
        <v>130.1</v>
      </c>
      <c r="AE202" s="1">
        <v>133.19999999999999</v>
      </c>
      <c r="AF202" s="1">
        <v>139.80000000000001</v>
      </c>
      <c r="AG202" s="1">
        <v>1673.9</v>
      </c>
      <c r="AH202" s="1">
        <v>143.6</v>
      </c>
      <c r="AI202" s="1">
        <v>1082.8</v>
      </c>
      <c r="AJ202" s="1">
        <v>121.4</v>
      </c>
      <c r="AK202" s="1">
        <v>157.5</v>
      </c>
      <c r="AL202" s="1">
        <v>430.80000000000007</v>
      </c>
      <c r="AM202" s="1">
        <f>VLOOKUP(E202,CRUIDdata!C:D,2,FALSE)</f>
        <v>70</v>
      </c>
      <c r="AN202" s="1" t="s">
        <v>72</v>
      </c>
      <c r="AO202" s="1" t="str">
        <f t="shared" si="16"/>
        <v>no</v>
      </c>
      <c r="AP202" s="1">
        <f t="shared" si="17"/>
        <v>91</v>
      </c>
      <c r="AQ202" s="2">
        <f t="shared" si="18"/>
        <v>43282</v>
      </c>
      <c r="AR202" s="1" t="str">
        <f t="shared" si="19"/>
        <v>Pre-COVID</v>
      </c>
      <c r="AS202" s="1">
        <f t="shared" si="20"/>
        <v>7</v>
      </c>
    </row>
    <row r="203" spans="1:45" x14ac:dyDescent="0.25">
      <c r="A203" s="1" t="s">
        <v>36</v>
      </c>
      <c r="B203" s="9">
        <v>2018</v>
      </c>
      <c r="C203" s="1" t="s">
        <v>49</v>
      </c>
      <c r="D203" s="1">
        <v>8</v>
      </c>
      <c r="E203" s="2">
        <v>43313</v>
      </c>
      <c r="F203" s="1">
        <v>139.19999999999999</v>
      </c>
      <c r="G203" s="1">
        <v>148.80000000000001</v>
      </c>
      <c r="H203" s="1">
        <v>139.1</v>
      </c>
      <c r="I203" s="1">
        <v>143.5</v>
      </c>
      <c r="J203" s="1">
        <v>125</v>
      </c>
      <c r="K203" s="1">
        <v>154.4</v>
      </c>
      <c r="L203" s="1">
        <v>156.30000000000001</v>
      </c>
      <c r="M203" s="1">
        <v>126.8</v>
      </c>
      <c r="N203" s="1">
        <v>115.4</v>
      </c>
      <c r="O203" s="1">
        <v>138.6</v>
      </c>
      <c r="P203" s="1">
        <v>133.80000000000001</v>
      </c>
      <c r="Q203" s="1">
        <v>155.19999999999999</v>
      </c>
      <c r="R203" s="1">
        <v>142.69999999999999</v>
      </c>
      <c r="S203" s="1">
        <v>156.4</v>
      </c>
      <c r="T203" s="1">
        <v>152.1</v>
      </c>
      <c r="U203" s="1">
        <v>145.80000000000001</v>
      </c>
      <c r="V203" s="1">
        <v>151.30000000000001</v>
      </c>
      <c r="W203" s="1">
        <v>0</v>
      </c>
      <c r="X203" s="1">
        <v>147.69999999999999</v>
      </c>
      <c r="Y203" s="1">
        <v>143.80000000000001</v>
      </c>
      <c r="Z203" s="1">
        <v>139.4</v>
      </c>
      <c r="AA203" s="1">
        <v>128.30000000000001</v>
      </c>
      <c r="AB203" s="1">
        <v>138.6</v>
      </c>
      <c r="AC203" s="1">
        <v>146.9</v>
      </c>
      <c r="AD203" s="1">
        <v>131.30000000000001</v>
      </c>
      <c r="AE203" s="1">
        <v>136.6</v>
      </c>
      <c r="AF203" s="1">
        <v>142.5</v>
      </c>
      <c r="AG203" s="1">
        <v>1693.8</v>
      </c>
      <c r="AH203" s="1">
        <v>0</v>
      </c>
      <c r="AI203" s="1">
        <v>1115.6999999999998</v>
      </c>
      <c r="AJ203" s="1">
        <v>125</v>
      </c>
      <c r="AK203" s="1">
        <v>156.4</v>
      </c>
      <c r="AL203" s="1">
        <v>449.2</v>
      </c>
      <c r="AM203" s="1">
        <f>VLOOKUP(E203,CRUIDdata!C:D,2,FALSE)</f>
        <v>69</v>
      </c>
      <c r="AN203" s="1" t="s">
        <v>72</v>
      </c>
      <c r="AO203" s="1" t="str">
        <f t="shared" si="16"/>
        <v>no</v>
      </c>
      <c r="AP203" s="1">
        <f t="shared" si="17"/>
        <v>91</v>
      </c>
      <c r="AQ203" s="2">
        <f t="shared" si="18"/>
        <v>43313</v>
      </c>
      <c r="AR203" s="1" t="str">
        <f t="shared" si="19"/>
        <v>Pre-COVID</v>
      </c>
      <c r="AS203" s="1">
        <f t="shared" si="20"/>
        <v>8</v>
      </c>
    </row>
    <row r="204" spans="1:45" x14ac:dyDescent="0.25">
      <c r="A204" s="1" t="s">
        <v>37</v>
      </c>
      <c r="B204" s="9">
        <v>2018</v>
      </c>
      <c r="C204" s="1" t="s">
        <v>49</v>
      </c>
      <c r="D204" s="1">
        <v>8</v>
      </c>
      <c r="E204" s="2">
        <v>43313</v>
      </c>
      <c r="F204" s="1">
        <v>136.5</v>
      </c>
      <c r="G204" s="1">
        <v>146.4</v>
      </c>
      <c r="H204" s="1">
        <v>136.6</v>
      </c>
      <c r="I204" s="1">
        <v>141.19999999999999</v>
      </c>
      <c r="J204" s="1">
        <v>117.4</v>
      </c>
      <c r="K204" s="1">
        <v>146.30000000000001</v>
      </c>
      <c r="L204" s="1">
        <v>157.30000000000001</v>
      </c>
      <c r="M204" s="1">
        <v>113.6</v>
      </c>
      <c r="N204" s="1">
        <v>113.3</v>
      </c>
      <c r="O204" s="1">
        <v>141.1</v>
      </c>
      <c r="P204" s="1">
        <v>127.4</v>
      </c>
      <c r="Q204" s="1">
        <v>150.4</v>
      </c>
      <c r="R204" s="1">
        <v>140.1</v>
      </c>
      <c r="S204" s="1">
        <v>162.1</v>
      </c>
      <c r="T204" s="1">
        <v>140</v>
      </c>
      <c r="U204" s="1">
        <v>129</v>
      </c>
      <c r="V204" s="1">
        <v>138.30000000000001</v>
      </c>
      <c r="W204" s="1">
        <v>144.6</v>
      </c>
      <c r="X204" s="1">
        <v>129.80000000000001</v>
      </c>
      <c r="Y204" s="1">
        <v>134.4</v>
      </c>
      <c r="Z204" s="1">
        <v>134.9</v>
      </c>
      <c r="AA204" s="1">
        <v>120.7</v>
      </c>
      <c r="AB204" s="1">
        <v>129.80000000000001</v>
      </c>
      <c r="AC204" s="1">
        <v>145.30000000000001</v>
      </c>
      <c r="AD204" s="1">
        <v>128.30000000000001</v>
      </c>
      <c r="AE204" s="1">
        <v>131</v>
      </c>
      <c r="AF204" s="1">
        <v>138</v>
      </c>
      <c r="AG204" s="1">
        <v>1650.2</v>
      </c>
      <c r="AH204" s="1">
        <v>144.6</v>
      </c>
      <c r="AI204" s="1">
        <v>1057.3</v>
      </c>
      <c r="AJ204" s="1">
        <v>117.4</v>
      </c>
      <c r="AK204" s="1">
        <v>162.1</v>
      </c>
      <c r="AL204" s="1">
        <v>407.3</v>
      </c>
      <c r="AM204" s="1">
        <f>VLOOKUP(E204,CRUIDdata!C:D,2,FALSE)</f>
        <v>69</v>
      </c>
      <c r="AN204" s="1" t="s">
        <v>72</v>
      </c>
      <c r="AO204" s="1" t="b">
        <f t="shared" si="16"/>
        <v>0</v>
      </c>
      <c r="AP204" s="1">
        <f t="shared" si="17"/>
        <v>91</v>
      </c>
      <c r="AQ204" s="2">
        <f t="shared" si="18"/>
        <v>43313</v>
      </c>
      <c r="AR204" s="1" t="str">
        <f t="shared" si="19"/>
        <v>Pre-COVID</v>
      </c>
      <c r="AS204" s="1">
        <f t="shared" si="20"/>
        <v>8</v>
      </c>
    </row>
    <row r="205" spans="1:45" x14ac:dyDescent="0.25">
      <c r="A205" s="1" t="s">
        <v>38</v>
      </c>
      <c r="B205" s="9">
        <v>2018</v>
      </c>
      <c r="C205" s="1" t="s">
        <v>49</v>
      </c>
      <c r="D205" s="1">
        <v>8</v>
      </c>
      <c r="E205" s="2">
        <v>43313</v>
      </c>
      <c r="F205" s="1">
        <v>138.30000000000001</v>
      </c>
      <c r="G205" s="1">
        <v>148</v>
      </c>
      <c r="H205" s="1">
        <v>138.1</v>
      </c>
      <c r="I205" s="1">
        <v>142.6</v>
      </c>
      <c r="J205" s="1">
        <v>122.2</v>
      </c>
      <c r="K205" s="1">
        <v>150.6</v>
      </c>
      <c r="L205" s="1">
        <v>156.6</v>
      </c>
      <c r="M205" s="1">
        <v>122.4</v>
      </c>
      <c r="N205" s="1">
        <v>114.7</v>
      </c>
      <c r="O205" s="1">
        <v>139.4</v>
      </c>
      <c r="P205" s="1">
        <v>131.1</v>
      </c>
      <c r="Q205" s="1">
        <v>153</v>
      </c>
      <c r="R205" s="1">
        <v>141.69999999999999</v>
      </c>
      <c r="S205" s="1">
        <v>157.9</v>
      </c>
      <c r="T205" s="1">
        <v>147.30000000000001</v>
      </c>
      <c r="U205" s="1">
        <v>138.80000000000001</v>
      </c>
      <c r="V205" s="1">
        <v>146.1</v>
      </c>
      <c r="W205" s="1">
        <v>144.6</v>
      </c>
      <c r="X205" s="1">
        <v>140.9</v>
      </c>
      <c r="Y205" s="1">
        <v>139.4</v>
      </c>
      <c r="Z205" s="1">
        <v>137.69999999999999</v>
      </c>
      <c r="AA205" s="1">
        <v>124.3</v>
      </c>
      <c r="AB205" s="1">
        <v>133.6</v>
      </c>
      <c r="AC205" s="1">
        <v>146</v>
      </c>
      <c r="AD205" s="1">
        <v>130.1</v>
      </c>
      <c r="AE205" s="1">
        <v>133.9</v>
      </c>
      <c r="AF205" s="1">
        <v>140.4</v>
      </c>
      <c r="AG205" s="1">
        <v>1676.5</v>
      </c>
      <c r="AH205" s="1">
        <v>144.6</v>
      </c>
      <c r="AI205" s="1">
        <v>1088.6000000000001</v>
      </c>
      <c r="AJ205" s="1">
        <v>122.2</v>
      </c>
      <c r="AK205" s="1">
        <v>157.9</v>
      </c>
      <c r="AL205" s="1">
        <v>432.20000000000005</v>
      </c>
      <c r="AM205" s="1">
        <f>VLOOKUP(E205,CRUIDdata!C:D,2,FALSE)</f>
        <v>69</v>
      </c>
      <c r="AN205" s="1" t="s">
        <v>72</v>
      </c>
      <c r="AO205" s="1" t="str">
        <f t="shared" si="16"/>
        <v>no</v>
      </c>
      <c r="AP205" s="1">
        <f t="shared" si="17"/>
        <v>91</v>
      </c>
      <c r="AQ205" s="2">
        <f t="shared" si="18"/>
        <v>43313</v>
      </c>
      <c r="AR205" s="1" t="str">
        <f t="shared" si="19"/>
        <v>Pre-COVID</v>
      </c>
      <c r="AS205" s="1">
        <f t="shared" si="20"/>
        <v>8</v>
      </c>
    </row>
    <row r="206" spans="1:45" x14ac:dyDescent="0.25">
      <c r="A206" s="1" t="s">
        <v>36</v>
      </c>
      <c r="B206" s="9">
        <v>2018</v>
      </c>
      <c r="C206" s="1" t="s">
        <v>50</v>
      </c>
      <c r="D206" s="1">
        <v>9</v>
      </c>
      <c r="E206" s="2">
        <v>43344</v>
      </c>
      <c r="F206" s="1">
        <v>139.4</v>
      </c>
      <c r="G206" s="1">
        <v>147.19999999999999</v>
      </c>
      <c r="H206" s="1">
        <v>136.6</v>
      </c>
      <c r="I206" s="1">
        <v>143.69999999999999</v>
      </c>
      <c r="J206" s="1">
        <v>124.6</v>
      </c>
      <c r="K206" s="1">
        <v>150.1</v>
      </c>
      <c r="L206" s="1">
        <v>149.4</v>
      </c>
      <c r="M206" s="1">
        <v>125.4</v>
      </c>
      <c r="N206" s="1">
        <v>114.4</v>
      </c>
      <c r="O206" s="1">
        <v>138.69999999999999</v>
      </c>
      <c r="P206" s="1">
        <v>133.1</v>
      </c>
      <c r="Q206" s="1">
        <v>155.9</v>
      </c>
      <c r="R206" s="1">
        <v>141.30000000000001</v>
      </c>
      <c r="S206" s="1">
        <v>157.69999999999999</v>
      </c>
      <c r="T206" s="1">
        <v>152.1</v>
      </c>
      <c r="U206" s="1">
        <v>146.1</v>
      </c>
      <c r="V206" s="1">
        <v>151.30000000000001</v>
      </c>
      <c r="W206" s="1">
        <v>0</v>
      </c>
      <c r="X206" s="1">
        <v>149</v>
      </c>
      <c r="Y206" s="1">
        <v>144</v>
      </c>
      <c r="Z206" s="1">
        <v>140</v>
      </c>
      <c r="AA206" s="1">
        <v>129.9</v>
      </c>
      <c r="AB206" s="1">
        <v>140</v>
      </c>
      <c r="AC206" s="1">
        <v>147.6</v>
      </c>
      <c r="AD206" s="1">
        <v>132</v>
      </c>
      <c r="AE206" s="1">
        <v>137.4</v>
      </c>
      <c r="AF206" s="1">
        <v>142.1</v>
      </c>
      <c r="AG206" s="1">
        <v>1675.2</v>
      </c>
      <c r="AH206" s="1">
        <v>0</v>
      </c>
      <c r="AI206" s="1">
        <v>1122</v>
      </c>
      <c r="AJ206" s="1">
        <v>124.6</v>
      </c>
      <c r="AK206" s="1">
        <v>157.69999999999999</v>
      </c>
      <c r="AL206" s="1">
        <v>449.5</v>
      </c>
      <c r="AM206" s="1">
        <f>VLOOKUP(E206,CRUIDdata!C:D,2,FALSE)</f>
        <v>68</v>
      </c>
      <c r="AN206" s="1" t="s">
        <v>72</v>
      </c>
      <c r="AO206" s="1" t="b">
        <f t="shared" si="16"/>
        <v>0</v>
      </c>
      <c r="AP206" s="1">
        <f t="shared" si="17"/>
        <v>91</v>
      </c>
      <c r="AQ206" s="2">
        <f t="shared" si="18"/>
        <v>43344</v>
      </c>
      <c r="AR206" s="1" t="str">
        <f t="shared" si="19"/>
        <v>Pre-COVID</v>
      </c>
      <c r="AS206" s="1">
        <f t="shared" si="20"/>
        <v>9</v>
      </c>
    </row>
    <row r="207" spans="1:45" x14ac:dyDescent="0.25">
      <c r="A207" s="1" t="s">
        <v>37</v>
      </c>
      <c r="B207" s="9">
        <v>2018</v>
      </c>
      <c r="C207" s="1" t="s">
        <v>50</v>
      </c>
      <c r="D207" s="1">
        <v>9</v>
      </c>
      <c r="E207" s="2">
        <v>43344</v>
      </c>
      <c r="F207" s="1">
        <v>137</v>
      </c>
      <c r="G207" s="1">
        <v>143.1</v>
      </c>
      <c r="H207" s="1">
        <v>132.80000000000001</v>
      </c>
      <c r="I207" s="1">
        <v>141.5</v>
      </c>
      <c r="J207" s="1">
        <v>117.8</v>
      </c>
      <c r="K207" s="1">
        <v>140</v>
      </c>
      <c r="L207" s="1">
        <v>151.30000000000001</v>
      </c>
      <c r="M207" s="1">
        <v>113.5</v>
      </c>
      <c r="N207" s="1">
        <v>112.3</v>
      </c>
      <c r="O207" s="1">
        <v>141.19999999999999</v>
      </c>
      <c r="P207" s="1">
        <v>127.7</v>
      </c>
      <c r="Q207" s="1">
        <v>151.30000000000001</v>
      </c>
      <c r="R207" s="1">
        <v>138.9</v>
      </c>
      <c r="S207" s="1">
        <v>163.30000000000001</v>
      </c>
      <c r="T207" s="1">
        <v>140.80000000000001</v>
      </c>
      <c r="U207" s="1">
        <v>129.30000000000001</v>
      </c>
      <c r="V207" s="1">
        <v>139.1</v>
      </c>
      <c r="W207" s="1">
        <v>145.30000000000001</v>
      </c>
      <c r="X207" s="1">
        <v>131.19999999999999</v>
      </c>
      <c r="Y207" s="1">
        <v>134.9</v>
      </c>
      <c r="Z207" s="1">
        <v>135.69999999999999</v>
      </c>
      <c r="AA207" s="1">
        <v>122.5</v>
      </c>
      <c r="AB207" s="1">
        <v>130.19999999999999</v>
      </c>
      <c r="AC207" s="1">
        <v>145.19999999999999</v>
      </c>
      <c r="AD207" s="1">
        <v>129.30000000000001</v>
      </c>
      <c r="AE207" s="1">
        <v>131.9</v>
      </c>
      <c r="AF207" s="1">
        <v>138.1</v>
      </c>
      <c r="AG207" s="1">
        <v>1630.6000000000001</v>
      </c>
      <c r="AH207" s="1">
        <v>145.30000000000001</v>
      </c>
      <c r="AI207" s="1">
        <v>1063.3</v>
      </c>
      <c r="AJ207" s="1">
        <v>117.8</v>
      </c>
      <c r="AK207" s="1">
        <v>163.30000000000001</v>
      </c>
      <c r="AL207" s="1">
        <v>409.20000000000005</v>
      </c>
      <c r="AM207" s="1">
        <f>VLOOKUP(E207,CRUIDdata!C:D,2,FALSE)</f>
        <v>68</v>
      </c>
      <c r="AN207" s="1" t="s">
        <v>72</v>
      </c>
      <c r="AO207" s="1" t="b">
        <f t="shared" si="16"/>
        <v>0</v>
      </c>
      <c r="AP207" s="1">
        <f t="shared" si="17"/>
        <v>91</v>
      </c>
      <c r="AQ207" s="2">
        <f t="shared" si="18"/>
        <v>43344</v>
      </c>
      <c r="AR207" s="1" t="str">
        <f t="shared" si="19"/>
        <v>Pre-COVID</v>
      </c>
      <c r="AS207" s="1">
        <f t="shared" si="20"/>
        <v>9</v>
      </c>
    </row>
    <row r="208" spans="1:45" x14ac:dyDescent="0.25">
      <c r="A208" s="1" t="s">
        <v>38</v>
      </c>
      <c r="B208" s="9">
        <v>2018</v>
      </c>
      <c r="C208" s="1" t="s">
        <v>50</v>
      </c>
      <c r="D208" s="1">
        <v>9</v>
      </c>
      <c r="E208" s="2">
        <v>43344</v>
      </c>
      <c r="F208" s="1">
        <v>138.6</v>
      </c>
      <c r="G208" s="1">
        <v>145.80000000000001</v>
      </c>
      <c r="H208" s="1">
        <v>135.1</v>
      </c>
      <c r="I208" s="1">
        <v>142.9</v>
      </c>
      <c r="J208" s="1">
        <v>122.1</v>
      </c>
      <c r="K208" s="1">
        <v>145.4</v>
      </c>
      <c r="L208" s="1">
        <v>150</v>
      </c>
      <c r="M208" s="1">
        <v>121.4</v>
      </c>
      <c r="N208" s="1">
        <v>113.7</v>
      </c>
      <c r="O208" s="1">
        <v>139.5</v>
      </c>
      <c r="P208" s="1">
        <v>130.80000000000001</v>
      </c>
      <c r="Q208" s="1">
        <v>153.80000000000001</v>
      </c>
      <c r="R208" s="1">
        <v>140.4</v>
      </c>
      <c r="S208" s="1">
        <v>159.19999999999999</v>
      </c>
      <c r="T208" s="1">
        <v>147.69999999999999</v>
      </c>
      <c r="U208" s="1">
        <v>139.1</v>
      </c>
      <c r="V208" s="1">
        <v>146.5</v>
      </c>
      <c r="W208" s="1">
        <v>145.30000000000001</v>
      </c>
      <c r="X208" s="1">
        <v>142.30000000000001</v>
      </c>
      <c r="Y208" s="1">
        <v>139.69999999999999</v>
      </c>
      <c r="Z208" s="1">
        <v>138.4</v>
      </c>
      <c r="AA208" s="1">
        <v>126</v>
      </c>
      <c r="AB208" s="1">
        <v>134.5</v>
      </c>
      <c r="AC208" s="1">
        <v>146.19999999999999</v>
      </c>
      <c r="AD208" s="1">
        <v>130.9</v>
      </c>
      <c r="AE208" s="1">
        <v>134.69999999999999</v>
      </c>
      <c r="AF208" s="1">
        <v>140.19999999999999</v>
      </c>
      <c r="AG208" s="1">
        <v>1657.3999999999999</v>
      </c>
      <c r="AH208" s="1">
        <v>145.30000000000001</v>
      </c>
      <c r="AI208" s="1">
        <v>1094.5</v>
      </c>
      <c r="AJ208" s="1">
        <v>122.1</v>
      </c>
      <c r="AK208" s="1">
        <v>159.19999999999999</v>
      </c>
      <c r="AL208" s="1">
        <v>433.29999999999995</v>
      </c>
      <c r="AM208" s="1">
        <f>VLOOKUP(E208,CRUIDdata!C:D,2,FALSE)</f>
        <v>68</v>
      </c>
      <c r="AN208" s="1" t="s">
        <v>72</v>
      </c>
      <c r="AO208" s="1" t="b">
        <f t="shared" si="16"/>
        <v>0</v>
      </c>
      <c r="AP208" s="1">
        <f t="shared" si="17"/>
        <v>91</v>
      </c>
      <c r="AQ208" s="2">
        <f t="shared" si="18"/>
        <v>43344</v>
      </c>
      <c r="AR208" s="1" t="str">
        <f t="shared" si="19"/>
        <v>Pre-COVID</v>
      </c>
      <c r="AS208" s="1">
        <f t="shared" si="20"/>
        <v>9</v>
      </c>
    </row>
    <row r="209" spans="1:45" x14ac:dyDescent="0.25">
      <c r="A209" s="1" t="s">
        <v>36</v>
      </c>
      <c r="B209" s="9">
        <v>2018</v>
      </c>
      <c r="C209" s="1" t="s">
        <v>51</v>
      </c>
      <c r="D209" s="1">
        <v>10</v>
      </c>
      <c r="E209" s="2">
        <v>43374</v>
      </c>
      <c r="F209" s="1">
        <v>139.30000000000001</v>
      </c>
      <c r="G209" s="1">
        <v>147.6</v>
      </c>
      <c r="H209" s="1">
        <v>134.6</v>
      </c>
      <c r="I209" s="1">
        <v>141.9</v>
      </c>
      <c r="J209" s="1">
        <v>123.5</v>
      </c>
      <c r="K209" s="1">
        <v>144.5</v>
      </c>
      <c r="L209" s="1">
        <v>147.6</v>
      </c>
      <c r="M209" s="1">
        <v>121.4</v>
      </c>
      <c r="N209" s="1">
        <v>112.3</v>
      </c>
      <c r="O209" s="1">
        <v>139.5</v>
      </c>
      <c r="P209" s="1">
        <v>134.6</v>
      </c>
      <c r="Q209" s="1">
        <v>155.19999999999999</v>
      </c>
      <c r="R209" s="1">
        <v>140.19999999999999</v>
      </c>
      <c r="S209" s="1">
        <v>159.6</v>
      </c>
      <c r="T209" s="1">
        <v>150.69999999999999</v>
      </c>
      <c r="U209" s="1">
        <v>144.5</v>
      </c>
      <c r="V209" s="1">
        <v>149.80000000000001</v>
      </c>
      <c r="W209" s="1">
        <v>0</v>
      </c>
      <c r="X209" s="1">
        <v>149.69999999999999</v>
      </c>
      <c r="Y209" s="1">
        <v>147.5</v>
      </c>
      <c r="Z209" s="1">
        <v>144.80000000000001</v>
      </c>
      <c r="AA209" s="1">
        <v>130.80000000000001</v>
      </c>
      <c r="AB209" s="1">
        <v>140.1</v>
      </c>
      <c r="AC209" s="1">
        <v>148</v>
      </c>
      <c r="AD209" s="1">
        <v>134.4</v>
      </c>
      <c r="AE209" s="1">
        <v>139.80000000000001</v>
      </c>
      <c r="AF209" s="1">
        <v>142.19999999999999</v>
      </c>
      <c r="AG209" s="1">
        <v>1658.7</v>
      </c>
      <c r="AH209" s="1">
        <v>0</v>
      </c>
      <c r="AI209" s="1">
        <v>1132.5</v>
      </c>
      <c r="AJ209" s="1">
        <v>123.5</v>
      </c>
      <c r="AK209" s="1">
        <v>159.6</v>
      </c>
      <c r="AL209" s="1">
        <v>445</v>
      </c>
      <c r="AM209" s="1">
        <f>VLOOKUP(E209,CRUIDdata!C:D,2,FALSE)</f>
        <v>66</v>
      </c>
      <c r="AN209" s="1" t="s">
        <v>72</v>
      </c>
      <c r="AO209" s="1" t="b">
        <f t="shared" si="16"/>
        <v>0</v>
      </c>
      <c r="AP209" s="1">
        <f t="shared" si="17"/>
        <v>91</v>
      </c>
      <c r="AQ209" s="2">
        <f t="shared" si="18"/>
        <v>43374</v>
      </c>
      <c r="AR209" s="1" t="str">
        <f t="shared" si="19"/>
        <v>Pre-COVID</v>
      </c>
      <c r="AS209" s="1">
        <f t="shared" si="20"/>
        <v>10</v>
      </c>
    </row>
    <row r="210" spans="1:45" x14ac:dyDescent="0.25">
      <c r="A210" s="1" t="s">
        <v>37</v>
      </c>
      <c r="B210" s="9">
        <v>2018</v>
      </c>
      <c r="C210" s="1" t="s">
        <v>51</v>
      </c>
      <c r="D210" s="1">
        <v>10</v>
      </c>
      <c r="E210" s="2">
        <v>43374</v>
      </c>
      <c r="F210" s="1">
        <v>137.6</v>
      </c>
      <c r="G210" s="1">
        <v>144.9</v>
      </c>
      <c r="H210" s="1">
        <v>133.5</v>
      </c>
      <c r="I210" s="1">
        <v>141.5</v>
      </c>
      <c r="J210" s="1">
        <v>118</v>
      </c>
      <c r="K210" s="1">
        <v>139.5</v>
      </c>
      <c r="L210" s="1">
        <v>153</v>
      </c>
      <c r="M210" s="1">
        <v>113.2</v>
      </c>
      <c r="N210" s="1">
        <v>112.8</v>
      </c>
      <c r="O210" s="1">
        <v>141.1</v>
      </c>
      <c r="P210" s="1">
        <v>127.6</v>
      </c>
      <c r="Q210" s="1">
        <v>152</v>
      </c>
      <c r="R210" s="1">
        <v>139.4</v>
      </c>
      <c r="S210" s="1">
        <v>164</v>
      </c>
      <c r="T210" s="1">
        <v>141.5</v>
      </c>
      <c r="U210" s="1">
        <v>129.80000000000001</v>
      </c>
      <c r="V210" s="1">
        <v>139.69999999999999</v>
      </c>
      <c r="W210" s="1">
        <v>146.30000000000001</v>
      </c>
      <c r="X210" s="1">
        <v>133.4</v>
      </c>
      <c r="Y210" s="1">
        <v>135.1</v>
      </c>
      <c r="Z210" s="1">
        <v>136.19999999999999</v>
      </c>
      <c r="AA210" s="1">
        <v>123.3</v>
      </c>
      <c r="AB210" s="1">
        <v>130.69999999999999</v>
      </c>
      <c r="AC210" s="1">
        <v>145.5</v>
      </c>
      <c r="AD210" s="1">
        <v>130.4</v>
      </c>
      <c r="AE210" s="1">
        <v>132.5</v>
      </c>
      <c r="AF210" s="1">
        <v>138.9</v>
      </c>
      <c r="AG210" s="1">
        <v>1636.1</v>
      </c>
      <c r="AH210" s="1">
        <v>146.30000000000001</v>
      </c>
      <c r="AI210" s="1">
        <v>1069.8</v>
      </c>
      <c r="AJ210" s="1">
        <v>118</v>
      </c>
      <c r="AK210" s="1">
        <v>164</v>
      </c>
      <c r="AL210" s="1">
        <v>411</v>
      </c>
      <c r="AM210" s="1">
        <f>VLOOKUP(E210,CRUIDdata!C:D,2,FALSE)</f>
        <v>66</v>
      </c>
      <c r="AN210" s="1" t="s">
        <v>72</v>
      </c>
      <c r="AO210" s="1" t="b">
        <f t="shared" si="16"/>
        <v>0</v>
      </c>
      <c r="AP210" s="1">
        <f t="shared" si="17"/>
        <v>91</v>
      </c>
      <c r="AQ210" s="2">
        <f t="shared" si="18"/>
        <v>43374</v>
      </c>
      <c r="AR210" s="1" t="str">
        <f t="shared" si="19"/>
        <v>Pre-COVID</v>
      </c>
      <c r="AS210" s="1">
        <f t="shared" si="20"/>
        <v>10</v>
      </c>
    </row>
    <row r="211" spans="1:45" x14ac:dyDescent="0.25">
      <c r="A211" s="1" t="s">
        <v>38</v>
      </c>
      <c r="B211" s="9">
        <v>2018</v>
      </c>
      <c r="C211" s="1" t="s">
        <v>51</v>
      </c>
      <c r="D211" s="1">
        <v>10</v>
      </c>
      <c r="E211" s="2">
        <v>43374</v>
      </c>
      <c r="F211" s="1">
        <v>137.4</v>
      </c>
      <c r="G211" s="1">
        <v>149.5</v>
      </c>
      <c r="H211" s="1">
        <v>137.30000000000001</v>
      </c>
      <c r="I211" s="1">
        <v>141.9</v>
      </c>
      <c r="J211" s="1">
        <v>121.1</v>
      </c>
      <c r="K211" s="1">
        <v>142.5</v>
      </c>
      <c r="L211" s="1">
        <v>146.69999999999999</v>
      </c>
      <c r="M211" s="1">
        <v>119.1</v>
      </c>
      <c r="N211" s="1">
        <v>111.9</v>
      </c>
      <c r="O211" s="1">
        <v>141</v>
      </c>
      <c r="P211" s="1">
        <v>133.6</v>
      </c>
      <c r="Q211" s="1">
        <v>154.5</v>
      </c>
      <c r="R211" s="1">
        <v>139.69999999999999</v>
      </c>
      <c r="S211" s="1">
        <v>162.6</v>
      </c>
      <c r="T211" s="1">
        <v>148</v>
      </c>
      <c r="U211" s="1">
        <v>139.19999999999999</v>
      </c>
      <c r="V211" s="1">
        <v>146.80000000000001</v>
      </c>
      <c r="W211" s="1">
        <v>146.9</v>
      </c>
      <c r="X211" s="1">
        <v>145.30000000000001</v>
      </c>
      <c r="Y211" s="1">
        <v>142.19999999999999</v>
      </c>
      <c r="Z211" s="1">
        <v>142.1</v>
      </c>
      <c r="AA211" s="1">
        <v>125.5</v>
      </c>
      <c r="AB211" s="1">
        <v>136.5</v>
      </c>
      <c r="AC211" s="1">
        <v>147.80000000000001</v>
      </c>
      <c r="AD211" s="1">
        <v>132</v>
      </c>
      <c r="AE211" s="1">
        <v>136.30000000000001</v>
      </c>
      <c r="AF211" s="1">
        <v>140.80000000000001</v>
      </c>
      <c r="AG211" s="1">
        <v>1655.1</v>
      </c>
      <c r="AH211" s="1">
        <v>146.9</v>
      </c>
      <c r="AI211" s="1">
        <v>1106.3999999999999</v>
      </c>
      <c r="AJ211" s="1">
        <v>121.1</v>
      </c>
      <c r="AK211" s="1">
        <v>162.6</v>
      </c>
      <c r="AL211" s="1">
        <v>434</v>
      </c>
      <c r="AM211" s="1">
        <f>VLOOKUP(E211,CRUIDdata!C:D,2,FALSE)</f>
        <v>66</v>
      </c>
      <c r="AN211" s="1" t="s">
        <v>72</v>
      </c>
      <c r="AO211" s="1" t="b">
        <f t="shared" si="16"/>
        <v>0</v>
      </c>
      <c r="AP211" s="1">
        <f t="shared" si="17"/>
        <v>91</v>
      </c>
      <c r="AQ211" s="2">
        <f t="shared" si="18"/>
        <v>43374</v>
      </c>
      <c r="AR211" s="1" t="str">
        <f t="shared" si="19"/>
        <v>Pre-COVID</v>
      </c>
      <c r="AS211" s="1">
        <f t="shared" si="20"/>
        <v>10</v>
      </c>
    </row>
    <row r="212" spans="1:45" x14ac:dyDescent="0.25">
      <c r="A212" s="1" t="s">
        <v>36</v>
      </c>
      <c r="B212" s="9">
        <v>2018</v>
      </c>
      <c r="C212" s="1" t="s">
        <v>52</v>
      </c>
      <c r="D212" s="1">
        <v>11</v>
      </c>
      <c r="E212" s="2">
        <v>43405</v>
      </c>
      <c r="F212" s="1">
        <v>137.1</v>
      </c>
      <c r="G212" s="1">
        <v>150.80000000000001</v>
      </c>
      <c r="H212" s="1">
        <v>136.69999999999999</v>
      </c>
      <c r="I212" s="1">
        <v>141.9</v>
      </c>
      <c r="J212" s="1">
        <v>122.8</v>
      </c>
      <c r="K212" s="1">
        <v>143.9</v>
      </c>
      <c r="L212" s="1">
        <v>147.5</v>
      </c>
      <c r="M212" s="1">
        <v>121</v>
      </c>
      <c r="N212" s="1">
        <v>111.6</v>
      </c>
      <c r="O212" s="1">
        <v>140.6</v>
      </c>
      <c r="P212" s="1">
        <v>137.5</v>
      </c>
      <c r="Q212" s="1">
        <v>156.1</v>
      </c>
      <c r="R212" s="1">
        <v>140</v>
      </c>
      <c r="S212" s="1">
        <v>161.9</v>
      </c>
      <c r="T212" s="1">
        <v>151.69999999999999</v>
      </c>
      <c r="U212" s="1">
        <v>145.5</v>
      </c>
      <c r="V212" s="1">
        <v>150.80000000000001</v>
      </c>
      <c r="W212" s="1">
        <v>0</v>
      </c>
      <c r="X212" s="1">
        <v>150.30000000000001</v>
      </c>
      <c r="Y212" s="1">
        <v>148</v>
      </c>
      <c r="Z212" s="1">
        <v>145.4</v>
      </c>
      <c r="AA212" s="1">
        <v>130.30000000000001</v>
      </c>
      <c r="AB212" s="1">
        <v>143.1</v>
      </c>
      <c r="AC212" s="1">
        <v>150.19999999999999</v>
      </c>
      <c r="AD212" s="1">
        <v>133.1</v>
      </c>
      <c r="AE212" s="1">
        <v>140.1</v>
      </c>
      <c r="AF212" s="1">
        <v>142.4</v>
      </c>
      <c r="AG212" s="1">
        <v>1664.6999999999998</v>
      </c>
      <c r="AH212" s="1">
        <v>0</v>
      </c>
      <c r="AI212" s="1">
        <v>1137.5000000000002</v>
      </c>
      <c r="AJ212" s="1">
        <v>122.8</v>
      </c>
      <c r="AK212" s="1">
        <v>161.9</v>
      </c>
      <c r="AL212" s="1">
        <v>448</v>
      </c>
      <c r="AM212" s="1">
        <f>VLOOKUP(E212,CRUIDdata!C:D,2,FALSE)</f>
        <v>60</v>
      </c>
      <c r="AN212" s="1" t="s">
        <v>72</v>
      </c>
      <c r="AO212" s="1" t="b">
        <f t="shared" si="16"/>
        <v>0</v>
      </c>
      <c r="AP212" s="1">
        <f t="shared" si="17"/>
        <v>91</v>
      </c>
      <c r="AQ212" s="2">
        <f t="shared" si="18"/>
        <v>43405</v>
      </c>
      <c r="AR212" s="1" t="str">
        <f t="shared" si="19"/>
        <v>Pre-COVID</v>
      </c>
      <c r="AS212" s="1">
        <f t="shared" si="20"/>
        <v>11</v>
      </c>
    </row>
    <row r="213" spans="1:45" x14ac:dyDescent="0.25">
      <c r="A213" s="1" t="s">
        <v>37</v>
      </c>
      <c r="B213" s="9">
        <v>2018</v>
      </c>
      <c r="C213" s="1" t="s">
        <v>52</v>
      </c>
      <c r="D213" s="1">
        <v>11</v>
      </c>
      <c r="E213" s="2">
        <v>43405</v>
      </c>
      <c r="F213" s="1">
        <v>138.1</v>
      </c>
      <c r="G213" s="1">
        <v>146.30000000000001</v>
      </c>
      <c r="H213" s="1">
        <v>137.80000000000001</v>
      </c>
      <c r="I213" s="1">
        <v>141.6</v>
      </c>
      <c r="J213" s="1">
        <v>118.1</v>
      </c>
      <c r="K213" s="1">
        <v>141.5</v>
      </c>
      <c r="L213" s="1">
        <v>145.19999999999999</v>
      </c>
      <c r="M213" s="1">
        <v>115.3</v>
      </c>
      <c r="N213" s="1">
        <v>112.5</v>
      </c>
      <c r="O213" s="1">
        <v>141.4</v>
      </c>
      <c r="P213" s="1">
        <v>128</v>
      </c>
      <c r="Q213" s="1">
        <v>152.6</v>
      </c>
      <c r="R213" s="1">
        <v>139.1</v>
      </c>
      <c r="S213" s="1">
        <v>164.4</v>
      </c>
      <c r="T213" s="1">
        <v>142.4</v>
      </c>
      <c r="U213" s="1">
        <v>130.19999999999999</v>
      </c>
      <c r="V213" s="1">
        <v>140.5</v>
      </c>
      <c r="W213" s="1">
        <v>146.9</v>
      </c>
      <c r="X213" s="1">
        <v>136.69999999999999</v>
      </c>
      <c r="Y213" s="1">
        <v>135.80000000000001</v>
      </c>
      <c r="Z213" s="1">
        <v>136.80000000000001</v>
      </c>
      <c r="AA213" s="1">
        <v>121.2</v>
      </c>
      <c r="AB213" s="1">
        <v>131.30000000000001</v>
      </c>
      <c r="AC213" s="1">
        <v>146.1</v>
      </c>
      <c r="AD213" s="1">
        <v>130.5</v>
      </c>
      <c r="AE213" s="1">
        <v>132.19999999999999</v>
      </c>
      <c r="AF213" s="1">
        <v>139</v>
      </c>
      <c r="AG213" s="1">
        <v>1639.3999999999999</v>
      </c>
      <c r="AH213" s="1">
        <v>146.9</v>
      </c>
      <c r="AI213" s="1">
        <v>1072.8</v>
      </c>
      <c r="AJ213" s="1">
        <v>118.1</v>
      </c>
      <c r="AK213" s="1">
        <v>164.4</v>
      </c>
      <c r="AL213" s="1">
        <v>413.1</v>
      </c>
      <c r="AM213" s="1">
        <f>VLOOKUP(E213,CRUIDdata!C:D,2,FALSE)</f>
        <v>60</v>
      </c>
      <c r="AN213" s="1" t="s">
        <v>72</v>
      </c>
      <c r="AO213" s="1" t="b">
        <f t="shared" si="16"/>
        <v>0</v>
      </c>
      <c r="AP213" s="1">
        <f t="shared" si="17"/>
        <v>91</v>
      </c>
      <c r="AQ213" s="2">
        <f t="shared" si="18"/>
        <v>43405</v>
      </c>
      <c r="AR213" s="1" t="str">
        <f t="shared" si="19"/>
        <v>Pre-COVID</v>
      </c>
      <c r="AS213" s="1">
        <f t="shared" si="20"/>
        <v>11</v>
      </c>
    </row>
    <row r="214" spans="1:45" x14ac:dyDescent="0.25">
      <c r="A214" s="1" t="s">
        <v>38</v>
      </c>
      <c r="B214" s="9">
        <v>2018</v>
      </c>
      <c r="C214" s="1" t="s">
        <v>52</v>
      </c>
      <c r="D214" s="1">
        <v>11</v>
      </c>
      <c r="E214" s="2">
        <v>43405</v>
      </c>
      <c r="F214" s="1">
        <v>137.4</v>
      </c>
      <c r="G214" s="1">
        <v>149.19999999999999</v>
      </c>
      <c r="H214" s="1">
        <v>137.1</v>
      </c>
      <c r="I214" s="1">
        <v>141.80000000000001</v>
      </c>
      <c r="J214" s="1">
        <v>121.1</v>
      </c>
      <c r="K214" s="1">
        <v>142.80000000000001</v>
      </c>
      <c r="L214" s="1">
        <v>146.69999999999999</v>
      </c>
      <c r="M214" s="1">
        <v>119.1</v>
      </c>
      <c r="N214" s="1">
        <v>111.9</v>
      </c>
      <c r="O214" s="1">
        <v>140.9</v>
      </c>
      <c r="P214" s="1">
        <v>133.5</v>
      </c>
      <c r="Q214" s="1">
        <v>154.5</v>
      </c>
      <c r="R214" s="1">
        <v>139.69999999999999</v>
      </c>
      <c r="S214" s="1">
        <v>162.6</v>
      </c>
      <c r="T214" s="1">
        <v>148</v>
      </c>
      <c r="U214" s="1">
        <v>139.1</v>
      </c>
      <c r="V214" s="1">
        <v>146.69999999999999</v>
      </c>
      <c r="W214" s="1">
        <v>146.9</v>
      </c>
      <c r="X214" s="1">
        <v>145.1</v>
      </c>
      <c r="Y214" s="1">
        <v>142.19999999999999</v>
      </c>
      <c r="Z214" s="1">
        <v>142.1</v>
      </c>
      <c r="AA214" s="1">
        <v>125.5</v>
      </c>
      <c r="AB214" s="1">
        <v>136.5</v>
      </c>
      <c r="AC214" s="1">
        <v>147.80000000000001</v>
      </c>
      <c r="AD214" s="1">
        <v>132</v>
      </c>
      <c r="AE214" s="1">
        <v>136.30000000000001</v>
      </c>
      <c r="AF214" s="1">
        <v>140.80000000000001</v>
      </c>
      <c r="AG214" s="1">
        <v>1654.6000000000001</v>
      </c>
      <c r="AH214" s="1">
        <v>146.9</v>
      </c>
      <c r="AI214" s="1">
        <v>1106.1999999999998</v>
      </c>
      <c r="AJ214" s="1">
        <v>121.1</v>
      </c>
      <c r="AK214" s="1">
        <v>162.6</v>
      </c>
      <c r="AL214" s="1">
        <v>433.8</v>
      </c>
      <c r="AM214" s="1">
        <f>VLOOKUP(E214,CRUIDdata!C:D,2,FALSE)</f>
        <v>60</v>
      </c>
      <c r="AN214" s="1" t="s">
        <v>72</v>
      </c>
      <c r="AO214" s="1" t="b">
        <f t="shared" si="16"/>
        <v>0</v>
      </c>
      <c r="AP214" s="1">
        <f t="shared" si="17"/>
        <v>91</v>
      </c>
      <c r="AQ214" s="2">
        <f t="shared" si="18"/>
        <v>43405</v>
      </c>
      <c r="AR214" s="1" t="str">
        <f t="shared" si="19"/>
        <v>Pre-COVID</v>
      </c>
      <c r="AS214" s="1">
        <f t="shared" si="20"/>
        <v>11</v>
      </c>
    </row>
    <row r="215" spans="1:45" x14ac:dyDescent="0.25">
      <c r="A215" s="1" t="s">
        <v>36</v>
      </c>
      <c r="B215" s="9">
        <v>2018</v>
      </c>
      <c r="C215" s="1" t="s">
        <v>53</v>
      </c>
      <c r="D215" s="1">
        <v>12</v>
      </c>
      <c r="E215" s="2">
        <v>43435</v>
      </c>
      <c r="F215" s="1">
        <v>137.1</v>
      </c>
      <c r="G215" s="1">
        <v>151.9</v>
      </c>
      <c r="H215" s="1">
        <v>137.4</v>
      </c>
      <c r="I215" s="1">
        <v>142.4</v>
      </c>
      <c r="J215" s="1">
        <v>124.2</v>
      </c>
      <c r="K215" s="1">
        <v>140.19999999999999</v>
      </c>
      <c r="L215" s="1">
        <v>136.6</v>
      </c>
      <c r="M215" s="1">
        <v>120.9</v>
      </c>
      <c r="N215" s="1">
        <v>109.9</v>
      </c>
      <c r="O215" s="1">
        <v>140.19999999999999</v>
      </c>
      <c r="P215" s="1">
        <v>137.80000000000001</v>
      </c>
      <c r="Q215" s="1">
        <v>156</v>
      </c>
      <c r="R215" s="1">
        <v>138.5</v>
      </c>
      <c r="S215" s="1">
        <v>162.4</v>
      </c>
      <c r="T215" s="1">
        <v>151.6</v>
      </c>
      <c r="U215" s="1">
        <v>145.9</v>
      </c>
      <c r="V215" s="1">
        <v>150.80000000000001</v>
      </c>
      <c r="W215" s="1">
        <v>0</v>
      </c>
      <c r="X215" s="1">
        <v>149</v>
      </c>
      <c r="Y215" s="1">
        <v>149.5</v>
      </c>
      <c r="Z215" s="1">
        <v>149.6</v>
      </c>
      <c r="AA215" s="1">
        <v>128.9</v>
      </c>
      <c r="AB215" s="1">
        <v>143.30000000000001</v>
      </c>
      <c r="AC215" s="1">
        <v>155.1</v>
      </c>
      <c r="AD215" s="1">
        <v>133.19999999999999</v>
      </c>
      <c r="AE215" s="1">
        <v>141.6</v>
      </c>
      <c r="AF215" s="1">
        <v>141.9</v>
      </c>
      <c r="AG215" s="1">
        <v>1648.9</v>
      </c>
      <c r="AH215" s="1">
        <v>0</v>
      </c>
      <c r="AI215" s="1">
        <v>1142.5</v>
      </c>
      <c r="AJ215" s="1">
        <v>124.2</v>
      </c>
      <c r="AK215" s="1">
        <v>162.4</v>
      </c>
      <c r="AL215" s="1">
        <v>448.3</v>
      </c>
      <c r="AM215" s="1">
        <f>VLOOKUP(E215,CRUIDdata!C:D,2,FALSE)</f>
        <v>52</v>
      </c>
      <c r="AN215" s="1" t="s">
        <v>72</v>
      </c>
      <c r="AO215" s="1" t="b">
        <f t="shared" si="16"/>
        <v>0</v>
      </c>
      <c r="AP215" s="1">
        <f t="shared" si="17"/>
        <v>91</v>
      </c>
      <c r="AQ215" s="2">
        <f t="shared" si="18"/>
        <v>43435</v>
      </c>
      <c r="AR215" s="1" t="str">
        <f t="shared" si="19"/>
        <v>Pre-COVID</v>
      </c>
      <c r="AS215" s="1">
        <f t="shared" si="20"/>
        <v>12</v>
      </c>
    </row>
    <row r="216" spans="1:45" x14ac:dyDescent="0.25">
      <c r="A216" s="1" t="s">
        <v>37</v>
      </c>
      <c r="B216" s="9">
        <v>2018</v>
      </c>
      <c r="C216" s="1" t="s">
        <v>53</v>
      </c>
      <c r="D216" s="1">
        <v>12</v>
      </c>
      <c r="E216" s="2">
        <v>43435</v>
      </c>
      <c r="F216" s="1">
        <v>138.5</v>
      </c>
      <c r="G216" s="1">
        <v>147.80000000000001</v>
      </c>
      <c r="H216" s="1">
        <v>141.1</v>
      </c>
      <c r="I216" s="1">
        <v>141.6</v>
      </c>
      <c r="J216" s="1">
        <v>118.1</v>
      </c>
      <c r="K216" s="1">
        <v>138.5</v>
      </c>
      <c r="L216" s="1">
        <v>132.4</v>
      </c>
      <c r="M216" s="1">
        <v>117.5</v>
      </c>
      <c r="N216" s="1">
        <v>111</v>
      </c>
      <c r="O216" s="1">
        <v>141.5</v>
      </c>
      <c r="P216" s="1">
        <v>128.1</v>
      </c>
      <c r="Q216" s="1">
        <v>152.9</v>
      </c>
      <c r="R216" s="1">
        <v>137.6</v>
      </c>
      <c r="S216" s="1">
        <v>164.6</v>
      </c>
      <c r="T216" s="1">
        <v>142.69999999999999</v>
      </c>
      <c r="U216" s="1">
        <v>130.30000000000001</v>
      </c>
      <c r="V216" s="1">
        <v>140.80000000000001</v>
      </c>
      <c r="W216" s="1">
        <v>146.5</v>
      </c>
      <c r="X216" s="1">
        <v>132.4</v>
      </c>
      <c r="Y216" s="1">
        <v>136.19999999999999</v>
      </c>
      <c r="Z216" s="1">
        <v>137.30000000000001</v>
      </c>
      <c r="AA216" s="1">
        <v>118.8</v>
      </c>
      <c r="AB216" s="1">
        <v>131.69999999999999</v>
      </c>
      <c r="AC216" s="1">
        <v>146.5</v>
      </c>
      <c r="AD216" s="1">
        <v>130.80000000000001</v>
      </c>
      <c r="AE216" s="1">
        <v>131.69999999999999</v>
      </c>
      <c r="AF216" s="1">
        <v>138</v>
      </c>
      <c r="AG216" s="1">
        <v>1628.5</v>
      </c>
      <c r="AH216" s="1">
        <v>146.5</v>
      </c>
      <c r="AI216" s="1">
        <v>1066.1000000000001</v>
      </c>
      <c r="AJ216" s="1">
        <v>118.1</v>
      </c>
      <c r="AK216" s="1">
        <v>164.6</v>
      </c>
      <c r="AL216" s="1">
        <v>413.8</v>
      </c>
      <c r="AM216" s="1">
        <f>VLOOKUP(E216,CRUIDdata!C:D,2,FALSE)</f>
        <v>52</v>
      </c>
      <c r="AN216" s="1" t="s">
        <v>72</v>
      </c>
      <c r="AO216" s="1" t="b">
        <f t="shared" si="16"/>
        <v>0</v>
      </c>
      <c r="AP216" s="1">
        <f t="shared" si="17"/>
        <v>91</v>
      </c>
      <c r="AQ216" s="2">
        <f t="shared" si="18"/>
        <v>43435</v>
      </c>
      <c r="AR216" s="1" t="str">
        <f t="shared" si="19"/>
        <v>Pre-COVID</v>
      </c>
      <c r="AS216" s="1">
        <f t="shared" si="20"/>
        <v>12</v>
      </c>
    </row>
    <row r="217" spans="1:45" x14ac:dyDescent="0.25">
      <c r="A217" s="1" t="s">
        <v>38</v>
      </c>
      <c r="B217" s="9">
        <v>2018</v>
      </c>
      <c r="C217" s="1" t="s">
        <v>53</v>
      </c>
      <c r="D217" s="1">
        <v>12</v>
      </c>
      <c r="E217" s="2">
        <v>43435</v>
      </c>
      <c r="F217" s="1">
        <v>137.5</v>
      </c>
      <c r="G217" s="1">
        <v>150.5</v>
      </c>
      <c r="H217" s="1">
        <v>138.80000000000001</v>
      </c>
      <c r="I217" s="1">
        <v>142.1</v>
      </c>
      <c r="J217" s="1">
        <v>122</v>
      </c>
      <c r="K217" s="1">
        <v>139.4</v>
      </c>
      <c r="L217" s="1">
        <v>135.19999999999999</v>
      </c>
      <c r="M217" s="1">
        <v>119.8</v>
      </c>
      <c r="N217" s="1">
        <v>110.3</v>
      </c>
      <c r="O217" s="1">
        <v>140.6</v>
      </c>
      <c r="P217" s="1">
        <v>133.80000000000001</v>
      </c>
      <c r="Q217" s="1">
        <v>154.6</v>
      </c>
      <c r="R217" s="1">
        <v>138.19999999999999</v>
      </c>
      <c r="S217" s="1">
        <v>163</v>
      </c>
      <c r="T217" s="1">
        <v>148.1</v>
      </c>
      <c r="U217" s="1">
        <v>139.4</v>
      </c>
      <c r="V217" s="1">
        <v>146.80000000000001</v>
      </c>
      <c r="W217" s="1">
        <v>146.5</v>
      </c>
      <c r="X217" s="1">
        <v>142.69999999999999</v>
      </c>
      <c r="Y217" s="1">
        <v>143.19999999999999</v>
      </c>
      <c r="Z217" s="1">
        <v>144.9</v>
      </c>
      <c r="AA217" s="1">
        <v>123.6</v>
      </c>
      <c r="AB217" s="1">
        <v>136.80000000000001</v>
      </c>
      <c r="AC217" s="1">
        <v>150.1</v>
      </c>
      <c r="AD217" s="1">
        <v>132.19999999999999</v>
      </c>
      <c r="AE217" s="1">
        <v>136.80000000000001</v>
      </c>
      <c r="AF217" s="1">
        <v>140.1</v>
      </c>
      <c r="AG217" s="1">
        <v>1640.7999999999997</v>
      </c>
      <c r="AH217" s="1">
        <v>146.5</v>
      </c>
      <c r="AI217" s="1">
        <v>1105.4999999999998</v>
      </c>
      <c r="AJ217" s="1">
        <v>122</v>
      </c>
      <c r="AK217" s="1">
        <v>163</v>
      </c>
      <c r="AL217" s="1">
        <v>434.3</v>
      </c>
      <c r="AM217" s="1">
        <f>VLOOKUP(E217,CRUIDdata!C:D,2,FALSE)</f>
        <v>52</v>
      </c>
      <c r="AN217" s="1" t="s">
        <v>72</v>
      </c>
      <c r="AO217" s="1" t="b">
        <f t="shared" si="16"/>
        <v>0</v>
      </c>
      <c r="AP217" s="1">
        <f t="shared" si="17"/>
        <v>91</v>
      </c>
      <c r="AQ217" s="2">
        <f t="shared" si="18"/>
        <v>43435</v>
      </c>
      <c r="AR217" s="1" t="str">
        <f t="shared" si="19"/>
        <v>Pre-COVID</v>
      </c>
      <c r="AS217" s="1">
        <f t="shared" si="20"/>
        <v>12</v>
      </c>
    </row>
    <row r="218" spans="1:45" x14ac:dyDescent="0.25">
      <c r="A218" s="1" t="s">
        <v>36</v>
      </c>
      <c r="B218" s="9">
        <v>2019</v>
      </c>
      <c r="C218" s="1" t="s">
        <v>42</v>
      </c>
      <c r="D218" s="1">
        <v>1</v>
      </c>
      <c r="E218" s="2">
        <v>43466</v>
      </c>
      <c r="F218" s="1">
        <v>136.6</v>
      </c>
      <c r="G218" s="1">
        <v>152.5</v>
      </c>
      <c r="H218" s="1">
        <v>138.19999999999999</v>
      </c>
      <c r="I218" s="1">
        <v>142.4</v>
      </c>
      <c r="J218" s="1">
        <v>123.9</v>
      </c>
      <c r="K218" s="1">
        <v>135.5</v>
      </c>
      <c r="L218" s="1">
        <v>131.69999999999999</v>
      </c>
      <c r="M218" s="1">
        <v>121.3</v>
      </c>
      <c r="N218" s="1">
        <v>108.4</v>
      </c>
      <c r="O218" s="1">
        <v>138.9</v>
      </c>
      <c r="P218" s="1">
        <v>137</v>
      </c>
      <c r="Q218" s="1">
        <v>155.80000000000001</v>
      </c>
      <c r="R218" s="1">
        <v>137.4</v>
      </c>
      <c r="S218" s="1">
        <v>162.69999999999999</v>
      </c>
      <c r="T218" s="1">
        <v>150.6</v>
      </c>
      <c r="U218" s="1">
        <v>145.1</v>
      </c>
      <c r="V218" s="1">
        <v>149.9</v>
      </c>
      <c r="W218" s="1">
        <v>0</v>
      </c>
      <c r="X218" s="1">
        <v>146.19999999999999</v>
      </c>
      <c r="Y218" s="1">
        <v>150.1</v>
      </c>
      <c r="Z218" s="1">
        <v>149.6</v>
      </c>
      <c r="AA218" s="1">
        <v>128.6</v>
      </c>
      <c r="AB218" s="1">
        <v>142.9</v>
      </c>
      <c r="AC218" s="1">
        <v>155.19999999999999</v>
      </c>
      <c r="AD218" s="1">
        <v>133.5</v>
      </c>
      <c r="AE218" s="1">
        <v>141.69999999999999</v>
      </c>
      <c r="AF218" s="1">
        <v>141</v>
      </c>
      <c r="AG218" s="1">
        <v>1635.7000000000003</v>
      </c>
      <c r="AH218" s="1">
        <v>0</v>
      </c>
      <c r="AI218" s="1">
        <v>1139.2</v>
      </c>
      <c r="AJ218" s="1">
        <v>123.9</v>
      </c>
      <c r="AK218" s="1">
        <v>162.69999999999999</v>
      </c>
      <c r="AL218" s="1">
        <v>445.6</v>
      </c>
      <c r="AM218" s="1">
        <f>VLOOKUP(E218,CRUIDdata!C:D,2,FALSE)</f>
        <v>55</v>
      </c>
      <c r="AN218" s="1" t="s">
        <v>72</v>
      </c>
      <c r="AO218" s="1" t="b">
        <f t="shared" si="16"/>
        <v>0</v>
      </c>
      <c r="AP218" s="1">
        <f t="shared" si="17"/>
        <v>91</v>
      </c>
      <c r="AQ218" s="2">
        <f t="shared" si="18"/>
        <v>43466</v>
      </c>
      <c r="AR218" s="1" t="str">
        <f t="shared" si="19"/>
        <v>Pre-COVID</v>
      </c>
      <c r="AS218" s="1">
        <f t="shared" si="20"/>
        <v>1</v>
      </c>
    </row>
    <row r="219" spans="1:45" x14ac:dyDescent="0.25">
      <c r="A219" s="1" t="s">
        <v>37</v>
      </c>
      <c r="B219" s="9">
        <v>2019</v>
      </c>
      <c r="C219" s="1" t="s">
        <v>42</v>
      </c>
      <c r="D219" s="1">
        <v>1</v>
      </c>
      <c r="E219" s="2">
        <v>43466</v>
      </c>
      <c r="F219" s="1">
        <v>138.30000000000001</v>
      </c>
      <c r="G219" s="1">
        <v>149.4</v>
      </c>
      <c r="H219" s="1">
        <v>143.5</v>
      </c>
      <c r="I219" s="1">
        <v>141.69999999999999</v>
      </c>
      <c r="J219" s="1">
        <v>118.1</v>
      </c>
      <c r="K219" s="1">
        <v>135.19999999999999</v>
      </c>
      <c r="L219" s="1">
        <v>130.5</v>
      </c>
      <c r="M219" s="1">
        <v>118.2</v>
      </c>
      <c r="N219" s="1">
        <v>110.4</v>
      </c>
      <c r="O219" s="1">
        <v>140.4</v>
      </c>
      <c r="P219" s="1">
        <v>128.1</v>
      </c>
      <c r="Q219" s="1">
        <v>153.19999999999999</v>
      </c>
      <c r="R219" s="1">
        <v>137.30000000000001</v>
      </c>
      <c r="S219" s="1">
        <v>164.7</v>
      </c>
      <c r="T219" s="1">
        <v>143</v>
      </c>
      <c r="U219" s="1">
        <v>130.4</v>
      </c>
      <c r="V219" s="1">
        <v>141.1</v>
      </c>
      <c r="W219" s="1">
        <v>147.69999999999999</v>
      </c>
      <c r="X219" s="1">
        <v>128.6</v>
      </c>
      <c r="Y219" s="1">
        <v>136.30000000000001</v>
      </c>
      <c r="Z219" s="1">
        <v>137.80000000000001</v>
      </c>
      <c r="AA219" s="1">
        <v>118.6</v>
      </c>
      <c r="AB219" s="1">
        <v>131.9</v>
      </c>
      <c r="AC219" s="1">
        <v>146.6</v>
      </c>
      <c r="AD219" s="1">
        <v>131.69999999999999</v>
      </c>
      <c r="AE219" s="1">
        <v>131.80000000000001</v>
      </c>
      <c r="AF219" s="1">
        <v>138</v>
      </c>
      <c r="AG219" s="1">
        <v>1626.2000000000003</v>
      </c>
      <c r="AH219" s="1">
        <v>147.69999999999999</v>
      </c>
      <c r="AI219" s="1">
        <v>1063.5</v>
      </c>
      <c r="AJ219" s="1">
        <v>118.1</v>
      </c>
      <c r="AK219" s="1">
        <v>164.7</v>
      </c>
      <c r="AL219" s="1">
        <v>414.5</v>
      </c>
      <c r="AM219" s="1">
        <f>VLOOKUP(E219,CRUIDdata!C:D,2,FALSE)</f>
        <v>55</v>
      </c>
      <c r="AN219" s="1" t="s">
        <v>72</v>
      </c>
      <c r="AO219" s="1" t="b">
        <f t="shared" si="16"/>
        <v>0</v>
      </c>
      <c r="AP219" s="1">
        <f t="shared" si="17"/>
        <v>91</v>
      </c>
      <c r="AQ219" s="2">
        <f t="shared" si="18"/>
        <v>43466</v>
      </c>
      <c r="AR219" s="1" t="str">
        <f t="shared" si="19"/>
        <v>Pre-COVID</v>
      </c>
      <c r="AS219" s="1">
        <f t="shared" si="20"/>
        <v>1</v>
      </c>
    </row>
    <row r="220" spans="1:45" x14ac:dyDescent="0.25">
      <c r="A220" s="1" t="s">
        <v>38</v>
      </c>
      <c r="B220" s="9">
        <v>2019</v>
      </c>
      <c r="C220" s="1" t="s">
        <v>42</v>
      </c>
      <c r="D220" s="1">
        <v>1</v>
      </c>
      <c r="E220" s="2">
        <v>43466</v>
      </c>
      <c r="F220" s="1">
        <v>137.1</v>
      </c>
      <c r="G220" s="1">
        <v>151.4</v>
      </c>
      <c r="H220" s="1">
        <v>140.19999999999999</v>
      </c>
      <c r="I220" s="1">
        <v>142.1</v>
      </c>
      <c r="J220" s="1">
        <v>121.8</v>
      </c>
      <c r="K220" s="1">
        <v>135.4</v>
      </c>
      <c r="L220" s="1">
        <v>131.30000000000001</v>
      </c>
      <c r="M220" s="1">
        <v>120.3</v>
      </c>
      <c r="N220" s="1">
        <v>109.1</v>
      </c>
      <c r="O220" s="1">
        <v>139.4</v>
      </c>
      <c r="P220" s="1">
        <v>133.30000000000001</v>
      </c>
      <c r="Q220" s="1">
        <v>154.6</v>
      </c>
      <c r="R220" s="1">
        <v>137.4</v>
      </c>
      <c r="S220" s="1">
        <v>163.19999999999999</v>
      </c>
      <c r="T220" s="1">
        <v>147.6</v>
      </c>
      <c r="U220" s="1">
        <v>139</v>
      </c>
      <c r="V220" s="1">
        <v>146.4</v>
      </c>
      <c r="W220" s="1">
        <v>147.69999999999999</v>
      </c>
      <c r="X220" s="1">
        <v>139.5</v>
      </c>
      <c r="Y220" s="1">
        <v>143.6</v>
      </c>
      <c r="Z220" s="1">
        <v>145.1</v>
      </c>
      <c r="AA220" s="1">
        <v>123.3</v>
      </c>
      <c r="AB220" s="1">
        <v>136.69999999999999</v>
      </c>
      <c r="AC220" s="1">
        <v>150.19999999999999</v>
      </c>
      <c r="AD220" s="1">
        <v>132.80000000000001</v>
      </c>
      <c r="AE220" s="1">
        <v>136.9</v>
      </c>
      <c r="AF220" s="1">
        <v>139.6</v>
      </c>
      <c r="AG220" s="1">
        <v>1631.6</v>
      </c>
      <c r="AH220" s="1">
        <v>147.69999999999999</v>
      </c>
      <c r="AI220" s="1">
        <v>1102.5999999999999</v>
      </c>
      <c r="AJ220" s="1">
        <v>121.8</v>
      </c>
      <c r="AK220" s="1">
        <v>163.19999999999999</v>
      </c>
      <c r="AL220" s="1">
        <v>433</v>
      </c>
      <c r="AM220" s="1">
        <f>VLOOKUP(E220,CRUIDdata!C:D,2,FALSE)</f>
        <v>55</v>
      </c>
      <c r="AN220" s="1" t="s">
        <v>72</v>
      </c>
      <c r="AO220" s="1" t="b">
        <f t="shared" si="16"/>
        <v>0</v>
      </c>
      <c r="AP220" s="1">
        <f t="shared" si="17"/>
        <v>91</v>
      </c>
      <c r="AQ220" s="2">
        <f t="shared" si="18"/>
        <v>43466</v>
      </c>
      <c r="AR220" s="1" t="str">
        <f t="shared" si="19"/>
        <v>Pre-COVID</v>
      </c>
      <c r="AS220" s="1">
        <f t="shared" si="20"/>
        <v>1</v>
      </c>
    </row>
    <row r="221" spans="1:45" x14ac:dyDescent="0.25">
      <c r="A221" s="1" t="s">
        <v>36</v>
      </c>
      <c r="B221" s="9">
        <v>2019</v>
      </c>
      <c r="C221" s="1" t="s">
        <v>43</v>
      </c>
      <c r="D221" s="1">
        <v>2</v>
      </c>
      <c r="E221" s="2">
        <v>43497</v>
      </c>
      <c r="F221" s="1">
        <v>136.80000000000001</v>
      </c>
      <c r="G221" s="1">
        <v>153</v>
      </c>
      <c r="H221" s="1">
        <v>139.1</v>
      </c>
      <c r="I221" s="1">
        <v>142.5</v>
      </c>
      <c r="J221" s="1">
        <v>124.1</v>
      </c>
      <c r="K221" s="1">
        <v>135.80000000000001</v>
      </c>
      <c r="L221" s="1">
        <v>128.69999999999999</v>
      </c>
      <c r="M221" s="1">
        <v>121.5</v>
      </c>
      <c r="N221" s="1">
        <v>108.3</v>
      </c>
      <c r="O221" s="1">
        <v>139.19999999999999</v>
      </c>
      <c r="P221" s="1">
        <v>137.4</v>
      </c>
      <c r="Q221" s="1">
        <v>156.19999999999999</v>
      </c>
      <c r="R221" s="1">
        <v>137.19999999999999</v>
      </c>
      <c r="S221" s="1">
        <v>162.80000000000001</v>
      </c>
      <c r="T221" s="1">
        <v>150.5</v>
      </c>
      <c r="U221" s="1">
        <v>146.1</v>
      </c>
      <c r="V221" s="1">
        <v>149.9</v>
      </c>
      <c r="W221" s="1">
        <v>0</v>
      </c>
      <c r="X221" s="1">
        <v>145.30000000000001</v>
      </c>
      <c r="Y221" s="1">
        <v>150.1</v>
      </c>
      <c r="Z221" s="1">
        <v>149.9</v>
      </c>
      <c r="AA221" s="1">
        <v>129.19999999999999</v>
      </c>
      <c r="AB221" s="1">
        <v>143.4</v>
      </c>
      <c r="AC221" s="1">
        <v>155.5</v>
      </c>
      <c r="AD221" s="1">
        <v>134.9</v>
      </c>
      <c r="AE221" s="1">
        <v>142.19999999999999</v>
      </c>
      <c r="AF221" s="1">
        <v>141</v>
      </c>
      <c r="AG221" s="1">
        <v>1635.7000000000003</v>
      </c>
      <c r="AH221" s="1">
        <v>0</v>
      </c>
      <c r="AI221" s="1">
        <v>1141.5999999999999</v>
      </c>
      <c r="AJ221" s="1">
        <v>124.1</v>
      </c>
      <c r="AK221" s="1">
        <v>162.80000000000001</v>
      </c>
      <c r="AL221" s="1">
        <v>446.5</v>
      </c>
      <c r="AM221" s="1">
        <f>VLOOKUP(E221,CRUIDdata!C:D,2,FALSE)</f>
        <v>57</v>
      </c>
      <c r="AN221" s="1" t="s">
        <v>72</v>
      </c>
      <c r="AO221" s="1" t="b">
        <f t="shared" si="16"/>
        <v>0</v>
      </c>
      <c r="AP221" s="1">
        <f t="shared" si="17"/>
        <v>91</v>
      </c>
      <c r="AQ221" s="2">
        <f t="shared" si="18"/>
        <v>43497</v>
      </c>
      <c r="AR221" s="1" t="str">
        <f t="shared" si="19"/>
        <v>Pre-COVID</v>
      </c>
      <c r="AS221" s="1">
        <f t="shared" si="20"/>
        <v>2</v>
      </c>
    </row>
    <row r="222" spans="1:45" x14ac:dyDescent="0.25">
      <c r="A222" s="1" t="s">
        <v>37</v>
      </c>
      <c r="B222" s="9">
        <v>2019</v>
      </c>
      <c r="C222" s="1" t="s">
        <v>43</v>
      </c>
      <c r="D222" s="1">
        <v>2</v>
      </c>
      <c r="E222" s="2">
        <v>43497</v>
      </c>
      <c r="F222" s="1">
        <v>139.4</v>
      </c>
      <c r="G222" s="1">
        <v>150.1</v>
      </c>
      <c r="H222" s="1">
        <v>145.30000000000001</v>
      </c>
      <c r="I222" s="1">
        <v>141.69999999999999</v>
      </c>
      <c r="J222" s="1">
        <v>118.4</v>
      </c>
      <c r="K222" s="1">
        <v>137</v>
      </c>
      <c r="L222" s="1">
        <v>131.6</v>
      </c>
      <c r="M222" s="1">
        <v>119.9</v>
      </c>
      <c r="N222" s="1">
        <v>110.4</v>
      </c>
      <c r="O222" s="1">
        <v>140.80000000000001</v>
      </c>
      <c r="P222" s="1">
        <v>128.30000000000001</v>
      </c>
      <c r="Q222" s="1">
        <v>153.5</v>
      </c>
      <c r="R222" s="1">
        <v>138</v>
      </c>
      <c r="S222" s="1">
        <v>164.9</v>
      </c>
      <c r="T222" s="1">
        <v>143.30000000000001</v>
      </c>
      <c r="U222" s="1">
        <v>130.80000000000001</v>
      </c>
      <c r="V222" s="1">
        <v>141.4</v>
      </c>
      <c r="W222" s="1">
        <v>148.5</v>
      </c>
      <c r="X222" s="1">
        <v>127.1</v>
      </c>
      <c r="Y222" s="1">
        <v>136.6</v>
      </c>
      <c r="Z222" s="1">
        <v>138.5</v>
      </c>
      <c r="AA222" s="1">
        <v>119.2</v>
      </c>
      <c r="AB222" s="1">
        <v>132.19999999999999</v>
      </c>
      <c r="AC222" s="1">
        <v>146.6</v>
      </c>
      <c r="AD222" s="1">
        <v>133</v>
      </c>
      <c r="AE222" s="1">
        <v>132.4</v>
      </c>
      <c r="AF222" s="1">
        <v>138.6</v>
      </c>
      <c r="AG222" s="1">
        <v>1636</v>
      </c>
      <c r="AH222" s="1">
        <v>148.5</v>
      </c>
      <c r="AI222" s="1">
        <v>1065.6999999999998</v>
      </c>
      <c r="AJ222" s="1">
        <v>118.4</v>
      </c>
      <c r="AK222" s="1">
        <v>164.9</v>
      </c>
      <c r="AL222" s="1">
        <v>415.5</v>
      </c>
      <c r="AM222" s="1">
        <f>VLOOKUP(E222,CRUIDdata!C:D,2,FALSE)</f>
        <v>57</v>
      </c>
      <c r="AN222" s="1" t="s">
        <v>72</v>
      </c>
      <c r="AO222" s="1" t="b">
        <f t="shared" si="16"/>
        <v>0</v>
      </c>
      <c r="AP222" s="1">
        <f t="shared" si="17"/>
        <v>91</v>
      </c>
      <c r="AQ222" s="2">
        <f t="shared" si="18"/>
        <v>43497</v>
      </c>
      <c r="AR222" s="1" t="str">
        <f t="shared" si="19"/>
        <v>Pre-COVID</v>
      </c>
      <c r="AS222" s="1">
        <f t="shared" si="20"/>
        <v>2</v>
      </c>
    </row>
    <row r="223" spans="1:45" x14ac:dyDescent="0.25">
      <c r="A223" s="1" t="s">
        <v>38</v>
      </c>
      <c r="B223" s="9">
        <v>2019</v>
      </c>
      <c r="C223" s="1" t="s">
        <v>43</v>
      </c>
      <c r="D223" s="1">
        <v>2</v>
      </c>
      <c r="E223" s="2">
        <v>43497</v>
      </c>
      <c r="F223" s="1">
        <v>137.6</v>
      </c>
      <c r="G223" s="1">
        <v>152</v>
      </c>
      <c r="H223" s="1">
        <v>141.5</v>
      </c>
      <c r="I223" s="1">
        <v>142.19999999999999</v>
      </c>
      <c r="J223" s="1">
        <v>122</v>
      </c>
      <c r="K223" s="1">
        <v>136.4</v>
      </c>
      <c r="L223" s="1">
        <v>129.69999999999999</v>
      </c>
      <c r="M223" s="1">
        <v>121</v>
      </c>
      <c r="N223" s="1">
        <v>109</v>
      </c>
      <c r="O223" s="1">
        <v>139.69999999999999</v>
      </c>
      <c r="P223" s="1">
        <v>133.6</v>
      </c>
      <c r="Q223" s="1">
        <v>154.9</v>
      </c>
      <c r="R223" s="1">
        <v>137.5</v>
      </c>
      <c r="S223" s="1">
        <v>163.4</v>
      </c>
      <c r="T223" s="1">
        <v>147.69999999999999</v>
      </c>
      <c r="U223" s="1">
        <v>139.69999999999999</v>
      </c>
      <c r="V223" s="1">
        <v>146.5</v>
      </c>
      <c r="W223" s="1">
        <v>148.5</v>
      </c>
      <c r="X223" s="1">
        <v>138.4</v>
      </c>
      <c r="Y223" s="1">
        <v>143.69999999999999</v>
      </c>
      <c r="Z223" s="1">
        <v>145.6</v>
      </c>
      <c r="AA223" s="1">
        <v>123.9</v>
      </c>
      <c r="AB223" s="1">
        <v>137.1</v>
      </c>
      <c r="AC223" s="1">
        <v>150.30000000000001</v>
      </c>
      <c r="AD223" s="1">
        <v>134.1</v>
      </c>
      <c r="AE223" s="1">
        <v>137.4</v>
      </c>
      <c r="AF223" s="1">
        <v>139.9</v>
      </c>
      <c r="AG223" s="1">
        <v>1635.1</v>
      </c>
      <c r="AH223" s="1">
        <v>148.5</v>
      </c>
      <c r="AI223" s="1">
        <v>1104.8000000000002</v>
      </c>
      <c r="AJ223" s="1">
        <v>122</v>
      </c>
      <c r="AK223" s="1">
        <v>163.4</v>
      </c>
      <c r="AL223" s="1">
        <v>433.9</v>
      </c>
      <c r="AM223" s="1">
        <f>VLOOKUP(E223,CRUIDdata!C:D,2,FALSE)</f>
        <v>57</v>
      </c>
      <c r="AN223" s="1" t="s">
        <v>72</v>
      </c>
      <c r="AO223" s="1" t="b">
        <f t="shared" si="16"/>
        <v>0</v>
      </c>
      <c r="AP223" s="1">
        <f t="shared" si="17"/>
        <v>91</v>
      </c>
      <c r="AQ223" s="2">
        <f t="shared" si="18"/>
        <v>43497</v>
      </c>
      <c r="AR223" s="1" t="str">
        <f t="shared" si="19"/>
        <v>Pre-COVID</v>
      </c>
      <c r="AS223" s="1">
        <f t="shared" si="20"/>
        <v>2</v>
      </c>
    </row>
    <row r="224" spans="1:45" x14ac:dyDescent="0.25">
      <c r="A224" s="1" t="s">
        <v>36</v>
      </c>
      <c r="B224" s="9">
        <v>2019</v>
      </c>
      <c r="C224" s="1" t="s">
        <v>44</v>
      </c>
      <c r="D224" s="1">
        <v>3</v>
      </c>
      <c r="E224" s="2">
        <v>43525</v>
      </c>
      <c r="F224" s="1">
        <v>136.9</v>
      </c>
      <c r="G224" s="1">
        <v>154.1</v>
      </c>
      <c r="H224" s="1">
        <v>138.69999999999999</v>
      </c>
      <c r="I224" s="1">
        <v>142.5</v>
      </c>
      <c r="J224" s="1">
        <v>124.1</v>
      </c>
      <c r="K224" s="1">
        <v>136.1</v>
      </c>
      <c r="L224" s="1">
        <v>128.19999999999999</v>
      </c>
      <c r="M224" s="1">
        <v>122.3</v>
      </c>
      <c r="N224" s="1">
        <v>108.3</v>
      </c>
      <c r="O224" s="1">
        <v>138.9</v>
      </c>
      <c r="P224" s="1">
        <v>137.4</v>
      </c>
      <c r="Q224" s="1">
        <v>156.4</v>
      </c>
      <c r="R224" s="1">
        <v>137.30000000000001</v>
      </c>
      <c r="S224" s="1">
        <v>162.9</v>
      </c>
      <c r="T224" s="1">
        <v>150.80000000000001</v>
      </c>
      <c r="U224" s="1">
        <v>146.1</v>
      </c>
      <c r="V224" s="1">
        <v>150.1</v>
      </c>
      <c r="W224" s="1">
        <v>0</v>
      </c>
      <c r="X224" s="1">
        <v>146.4</v>
      </c>
      <c r="Y224" s="1">
        <v>150</v>
      </c>
      <c r="Z224" s="1">
        <v>150.4</v>
      </c>
      <c r="AA224" s="1">
        <v>129.9</v>
      </c>
      <c r="AB224" s="1">
        <v>143.80000000000001</v>
      </c>
      <c r="AC224" s="1">
        <v>155.5</v>
      </c>
      <c r="AD224" s="1">
        <v>134</v>
      </c>
      <c r="AE224" s="1">
        <v>142.4</v>
      </c>
      <c r="AF224" s="1">
        <v>141.19999999999999</v>
      </c>
      <c r="AG224" s="1">
        <v>1637.1000000000001</v>
      </c>
      <c r="AH224" s="1">
        <v>0</v>
      </c>
      <c r="AI224" s="1">
        <v>1143.1999999999998</v>
      </c>
      <c r="AJ224" s="1">
        <v>124.1</v>
      </c>
      <c r="AK224" s="1">
        <v>162.9</v>
      </c>
      <c r="AL224" s="1">
        <v>447</v>
      </c>
      <c r="AM224" s="1">
        <f>VLOOKUP(E224,CRUIDdata!C:D,2,FALSE)</f>
        <v>60</v>
      </c>
      <c r="AN224" s="1" t="s">
        <v>72</v>
      </c>
      <c r="AO224" s="1" t="b">
        <f t="shared" si="16"/>
        <v>0</v>
      </c>
      <c r="AP224" s="1">
        <f t="shared" si="17"/>
        <v>91</v>
      </c>
      <c r="AQ224" s="2">
        <f t="shared" si="18"/>
        <v>43525</v>
      </c>
      <c r="AR224" s="1" t="str">
        <f t="shared" si="19"/>
        <v>Pre-COVID</v>
      </c>
      <c r="AS224" s="1">
        <f t="shared" si="20"/>
        <v>3</v>
      </c>
    </row>
    <row r="225" spans="1:45" x14ac:dyDescent="0.25">
      <c r="A225" s="1" t="s">
        <v>37</v>
      </c>
      <c r="B225" s="9">
        <v>2019</v>
      </c>
      <c r="C225" s="1" t="s">
        <v>44</v>
      </c>
      <c r="D225" s="1">
        <v>3</v>
      </c>
      <c r="E225" s="2">
        <v>43525</v>
      </c>
      <c r="F225" s="1">
        <v>139.69999999999999</v>
      </c>
      <c r="G225" s="1">
        <v>151.1</v>
      </c>
      <c r="H225" s="1">
        <v>142.9</v>
      </c>
      <c r="I225" s="1">
        <v>141.9</v>
      </c>
      <c r="J225" s="1">
        <v>118.4</v>
      </c>
      <c r="K225" s="1">
        <v>139.4</v>
      </c>
      <c r="L225" s="1">
        <v>141.19999999999999</v>
      </c>
      <c r="M225" s="1">
        <v>120.7</v>
      </c>
      <c r="N225" s="1">
        <v>110.4</v>
      </c>
      <c r="O225" s="1">
        <v>140.69999999999999</v>
      </c>
      <c r="P225" s="1">
        <v>128.5</v>
      </c>
      <c r="Q225" s="1">
        <v>153.9</v>
      </c>
      <c r="R225" s="1">
        <v>139.6</v>
      </c>
      <c r="S225" s="1">
        <v>165.3</v>
      </c>
      <c r="T225" s="1">
        <v>143.5</v>
      </c>
      <c r="U225" s="1">
        <v>131.19999999999999</v>
      </c>
      <c r="V225" s="1">
        <v>141.6</v>
      </c>
      <c r="W225" s="1">
        <v>149</v>
      </c>
      <c r="X225" s="1">
        <v>128.80000000000001</v>
      </c>
      <c r="Y225" s="1">
        <v>136.80000000000001</v>
      </c>
      <c r="Z225" s="1">
        <v>139.19999999999999</v>
      </c>
      <c r="AA225" s="1">
        <v>119.9</v>
      </c>
      <c r="AB225" s="1">
        <v>133</v>
      </c>
      <c r="AC225" s="1">
        <v>146.69999999999999</v>
      </c>
      <c r="AD225" s="1">
        <v>132.5</v>
      </c>
      <c r="AE225" s="1">
        <v>132.80000000000001</v>
      </c>
      <c r="AF225" s="1">
        <v>139.5</v>
      </c>
      <c r="AG225" s="1">
        <v>1650</v>
      </c>
      <c r="AH225" s="1">
        <v>149</v>
      </c>
      <c r="AI225" s="1">
        <v>1070</v>
      </c>
      <c r="AJ225" s="1">
        <v>118.4</v>
      </c>
      <c r="AK225" s="1">
        <v>165.3</v>
      </c>
      <c r="AL225" s="1">
        <v>416.29999999999995</v>
      </c>
      <c r="AM225" s="1">
        <f>VLOOKUP(E225,CRUIDdata!C:D,2,FALSE)</f>
        <v>60</v>
      </c>
      <c r="AN225" s="1" t="s">
        <v>72</v>
      </c>
      <c r="AO225" s="1" t="b">
        <f t="shared" si="16"/>
        <v>0</v>
      </c>
      <c r="AP225" s="1">
        <f t="shared" si="17"/>
        <v>91</v>
      </c>
      <c r="AQ225" s="2">
        <f t="shared" si="18"/>
        <v>43525</v>
      </c>
      <c r="AR225" s="1" t="str">
        <f t="shared" si="19"/>
        <v>Pre-COVID</v>
      </c>
      <c r="AS225" s="1">
        <f t="shared" si="20"/>
        <v>3</v>
      </c>
    </row>
    <row r="226" spans="1:45" x14ac:dyDescent="0.25">
      <c r="A226" s="1" t="s">
        <v>38</v>
      </c>
      <c r="B226" s="9">
        <v>2019</v>
      </c>
      <c r="C226" s="1" t="s">
        <v>44</v>
      </c>
      <c r="D226" s="1">
        <v>3</v>
      </c>
      <c r="E226" s="2">
        <v>43525</v>
      </c>
      <c r="F226" s="1">
        <v>137.80000000000001</v>
      </c>
      <c r="G226" s="1">
        <v>153</v>
      </c>
      <c r="H226" s="1">
        <v>140.30000000000001</v>
      </c>
      <c r="I226" s="1">
        <v>142.30000000000001</v>
      </c>
      <c r="J226" s="1">
        <v>122</v>
      </c>
      <c r="K226" s="1">
        <v>137.6</v>
      </c>
      <c r="L226" s="1">
        <v>132.6</v>
      </c>
      <c r="M226" s="1">
        <v>121.8</v>
      </c>
      <c r="N226" s="1">
        <v>109</v>
      </c>
      <c r="O226" s="1">
        <v>139.5</v>
      </c>
      <c r="P226" s="1">
        <v>133.69999999999999</v>
      </c>
      <c r="Q226" s="1">
        <v>155.19999999999999</v>
      </c>
      <c r="R226" s="1">
        <v>138.1</v>
      </c>
      <c r="S226" s="1">
        <v>163.5</v>
      </c>
      <c r="T226" s="1">
        <v>147.9</v>
      </c>
      <c r="U226" s="1">
        <v>139.9</v>
      </c>
      <c r="V226" s="1">
        <v>146.69999999999999</v>
      </c>
      <c r="W226" s="1">
        <v>149</v>
      </c>
      <c r="X226" s="1">
        <v>139.69999999999999</v>
      </c>
      <c r="Y226" s="1">
        <v>143.80000000000001</v>
      </c>
      <c r="Z226" s="1">
        <v>146.19999999999999</v>
      </c>
      <c r="AA226" s="1">
        <v>124.6</v>
      </c>
      <c r="AB226" s="1">
        <v>137.69999999999999</v>
      </c>
      <c r="AC226" s="1">
        <v>150.30000000000001</v>
      </c>
      <c r="AD226" s="1">
        <v>133.4</v>
      </c>
      <c r="AE226" s="1">
        <v>137.69999999999999</v>
      </c>
      <c r="AF226" s="1">
        <v>140.4</v>
      </c>
      <c r="AG226" s="1">
        <v>1640.9</v>
      </c>
      <c r="AH226" s="1">
        <v>149</v>
      </c>
      <c r="AI226" s="1">
        <v>1107.5999999999999</v>
      </c>
      <c r="AJ226" s="1">
        <v>122</v>
      </c>
      <c r="AK226" s="1">
        <v>163.5</v>
      </c>
      <c r="AL226" s="1">
        <v>434.5</v>
      </c>
      <c r="AM226" s="1">
        <f>VLOOKUP(E226,CRUIDdata!C:D,2,FALSE)</f>
        <v>60</v>
      </c>
      <c r="AN226" s="1" t="s">
        <v>72</v>
      </c>
      <c r="AO226" s="1" t="b">
        <f t="shared" si="16"/>
        <v>0</v>
      </c>
      <c r="AP226" s="1">
        <f t="shared" si="17"/>
        <v>91</v>
      </c>
      <c r="AQ226" s="2">
        <f t="shared" si="18"/>
        <v>43525</v>
      </c>
      <c r="AR226" s="1" t="str">
        <f t="shared" si="19"/>
        <v>Pre-COVID</v>
      </c>
      <c r="AS226" s="1">
        <f t="shared" si="20"/>
        <v>3</v>
      </c>
    </row>
    <row r="227" spans="1:45" x14ac:dyDescent="0.25">
      <c r="A227" s="1" t="s">
        <v>36</v>
      </c>
      <c r="B227" s="9">
        <v>2019</v>
      </c>
      <c r="C227" s="1" t="s">
        <v>46</v>
      </c>
      <c r="D227" s="1">
        <v>5</v>
      </c>
      <c r="E227" s="2">
        <v>43586</v>
      </c>
      <c r="F227" s="1">
        <v>137.4</v>
      </c>
      <c r="G227" s="1">
        <v>159.5</v>
      </c>
      <c r="H227" s="1">
        <v>134.5</v>
      </c>
      <c r="I227" s="1">
        <v>142.6</v>
      </c>
      <c r="J227" s="1">
        <v>124</v>
      </c>
      <c r="K227" s="1">
        <v>143.69999999999999</v>
      </c>
      <c r="L227" s="1">
        <v>133.4</v>
      </c>
      <c r="M227" s="1">
        <v>125.1</v>
      </c>
      <c r="N227" s="1">
        <v>109.3</v>
      </c>
      <c r="O227" s="1">
        <v>139.30000000000001</v>
      </c>
      <c r="P227" s="1">
        <v>137.69999999999999</v>
      </c>
      <c r="Q227" s="1">
        <v>156.4</v>
      </c>
      <c r="R227" s="1">
        <v>139.19999999999999</v>
      </c>
      <c r="S227" s="1">
        <v>163.30000000000001</v>
      </c>
      <c r="T227" s="1">
        <v>151.30000000000001</v>
      </c>
      <c r="U227" s="1">
        <v>146.6</v>
      </c>
      <c r="V227" s="1">
        <v>150.69999999999999</v>
      </c>
      <c r="W227" s="1">
        <v>0</v>
      </c>
      <c r="X227" s="1">
        <v>146.9</v>
      </c>
      <c r="Y227" s="1">
        <v>149.5</v>
      </c>
      <c r="Z227" s="1">
        <v>151.30000000000001</v>
      </c>
      <c r="AA227" s="1">
        <v>130.19999999999999</v>
      </c>
      <c r="AB227" s="1">
        <v>145.9</v>
      </c>
      <c r="AC227" s="1">
        <v>156.69999999999999</v>
      </c>
      <c r="AD227" s="1">
        <v>133.9</v>
      </c>
      <c r="AE227" s="1">
        <v>142.9</v>
      </c>
      <c r="AF227" s="1">
        <v>142.4</v>
      </c>
      <c r="AG227" s="1">
        <v>1658.1000000000001</v>
      </c>
      <c r="AH227" s="1">
        <v>0</v>
      </c>
      <c r="AI227" s="1">
        <v>1148.4000000000001</v>
      </c>
      <c r="AJ227" s="1">
        <v>124</v>
      </c>
      <c r="AK227" s="1">
        <v>163.30000000000001</v>
      </c>
      <c r="AL227" s="1">
        <v>448.59999999999997</v>
      </c>
      <c r="AM227" s="1">
        <f>VLOOKUP(E227,CRUIDdata!C:D,2,FALSE)</f>
        <v>65</v>
      </c>
      <c r="AN227" s="1" t="s">
        <v>72</v>
      </c>
      <c r="AO227" s="1" t="b">
        <f t="shared" si="16"/>
        <v>0</v>
      </c>
      <c r="AP227" s="1">
        <f t="shared" si="17"/>
        <v>91</v>
      </c>
      <c r="AQ227" s="2">
        <f t="shared" si="18"/>
        <v>43586</v>
      </c>
      <c r="AR227" s="1" t="str">
        <f t="shared" si="19"/>
        <v>Pre-COVID</v>
      </c>
      <c r="AS227" s="1">
        <f t="shared" si="20"/>
        <v>5</v>
      </c>
    </row>
    <row r="228" spans="1:45" x14ac:dyDescent="0.25">
      <c r="A228" s="1" t="s">
        <v>37</v>
      </c>
      <c r="B228" s="9">
        <v>2019</v>
      </c>
      <c r="C228" s="1" t="s">
        <v>46</v>
      </c>
      <c r="D228" s="1">
        <v>5</v>
      </c>
      <c r="E228" s="2">
        <v>43586</v>
      </c>
      <c r="F228" s="1">
        <v>140.4</v>
      </c>
      <c r="G228" s="1">
        <v>156.69999999999999</v>
      </c>
      <c r="H228" s="1">
        <v>138.30000000000001</v>
      </c>
      <c r="I228" s="1">
        <v>142.4</v>
      </c>
      <c r="J228" s="1">
        <v>118.6</v>
      </c>
      <c r="K228" s="1">
        <v>149.69999999999999</v>
      </c>
      <c r="L228" s="1">
        <v>161.6</v>
      </c>
      <c r="M228" s="1">
        <v>124.4</v>
      </c>
      <c r="N228" s="1">
        <v>111.2</v>
      </c>
      <c r="O228" s="1">
        <v>141</v>
      </c>
      <c r="P228" s="1">
        <v>128.9</v>
      </c>
      <c r="Q228" s="1">
        <v>154.5</v>
      </c>
      <c r="R228" s="1">
        <v>143.80000000000001</v>
      </c>
      <c r="S228" s="1">
        <v>166.2</v>
      </c>
      <c r="T228" s="1">
        <v>144</v>
      </c>
      <c r="U228" s="1">
        <v>131.69999999999999</v>
      </c>
      <c r="V228" s="1">
        <v>142.19999999999999</v>
      </c>
      <c r="W228" s="1">
        <v>150.1</v>
      </c>
      <c r="X228" s="1">
        <v>129.4</v>
      </c>
      <c r="Y228" s="1">
        <v>137.19999999999999</v>
      </c>
      <c r="Z228" s="1">
        <v>139.80000000000001</v>
      </c>
      <c r="AA228" s="1">
        <v>120.1</v>
      </c>
      <c r="AB228" s="1">
        <v>134</v>
      </c>
      <c r="AC228" s="1">
        <v>148</v>
      </c>
      <c r="AD228" s="1">
        <v>132.6</v>
      </c>
      <c r="AE228" s="1">
        <v>133.30000000000001</v>
      </c>
      <c r="AF228" s="1">
        <v>141.5</v>
      </c>
      <c r="AG228" s="1">
        <v>1692.9</v>
      </c>
      <c r="AH228" s="1">
        <v>150.1</v>
      </c>
      <c r="AI228" s="1">
        <v>1076.1000000000001</v>
      </c>
      <c r="AJ228" s="1">
        <v>118.6</v>
      </c>
      <c r="AK228" s="1">
        <v>166.2</v>
      </c>
      <c r="AL228" s="1">
        <v>417.9</v>
      </c>
      <c r="AM228" s="1">
        <f>VLOOKUP(E228,CRUIDdata!C:D,2,FALSE)</f>
        <v>65</v>
      </c>
      <c r="AN228" s="1" t="s">
        <v>72</v>
      </c>
      <c r="AO228" s="1" t="b">
        <f t="shared" si="16"/>
        <v>0</v>
      </c>
      <c r="AP228" s="1">
        <f t="shared" si="17"/>
        <v>91</v>
      </c>
      <c r="AQ228" s="2">
        <f t="shared" si="18"/>
        <v>43586</v>
      </c>
      <c r="AR228" s="1" t="str">
        <f t="shared" si="19"/>
        <v>Pre-COVID</v>
      </c>
      <c r="AS228" s="1">
        <f t="shared" si="20"/>
        <v>5</v>
      </c>
    </row>
    <row r="229" spans="1:45" x14ac:dyDescent="0.25">
      <c r="A229" s="1" t="s">
        <v>38</v>
      </c>
      <c r="B229" s="9">
        <v>2019</v>
      </c>
      <c r="C229" s="1" t="s">
        <v>46</v>
      </c>
      <c r="D229" s="1">
        <v>5</v>
      </c>
      <c r="E229" s="2">
        <v>43586</v>
      </c>
      <c r="F229" s="1">
        <v>138.30000000000001</v>
      </c>
      <c r="G229" s="1">
        <v>158.5</v>
      </c>
      <c r="H229" s="1">
        <v>136</v>
      </c>
      <c r="I229" s="1">
        <v>142.5</v>
      </c>
      <c r="J229" s="1">
        <v>122</v>
      </c>
      <c r="K229" s="1">
        <v>146.5</v>
      </c>
      <c r="L229" s="1">
        <v>143</v>
      </c>
      <c r="M229" s="1">
        <v>124.9</v>
      </c>
      <c r="N229" s="1">
        <v>109.9</v>
      </c>
      <c r="O229" s="1">
        <v>139.9</v>
      </c>
      <c r="P229" s="1">
        <v>134</v>
      </c>
      <c r="Q229" s="1">
        <v>155.5</v>
      </c>
      <c r="R229" s="1">
        <v>140.9</v>
      </c>
      <c r="S229" s="1">
        <v>164.1</v>
      </c>
      <c r="T229" s="1">
        <v>148.4</v>
      </c>
      <c r="U229" s="1">
        <v>140.4</v>
      </c>
      <c r="V229" s="1">
        <v>147.30000000000001</v>
      </c>
      <c r="W229" s="1">
        <v>150.1</v>
      </c>
      <c r="X229" s="1">
        <v>140.30000000000001</v>
      </c>
      <c r="Y229" s="1">
        <v>143.69999999999999</v>
      </c>
      <c r="Z229" s="1">
        <v>146.9</v>
      </c>
      <c r="AA229" s="1">
        <v>124.9</v>
      </c>
      <c r="AB229" s="1">
        <v>139.19999999999999</v>
      </c>
      <c r="AC229" s="1">
        <v>151.6</v>
      </c>
      <c r="AD229" s="1">
        <v>133.4</v>
      </c>
      <c r="AE229" s="1">
        <v>138.19999999999999</v>
      </c>
      <c r="AF229" s="1">
        <v>142</v>
      </c>
      <c r="AG229" s="1">
        <v>1669.9</v>
      </c>
      <c r="AH229" s="1">
        <v>150.1</v>
      </c>
      <c r="AI229" s="1">
        <v>1113.3</v>
      </c>
      <c r="AJ229" s="1">
        <v>122</v>
      </c>
      <c r="AK229" s="1">
        <v>164.1</v>
      </c>
      <c r="AL229" s="1">
        <v>436.1</v>
      </c>
      <c r="AM229" s="1">
        <f>VLOOKUP(E229,CRUIDdata!C:D,2,FALSE)</f>
        <v>65</v>
      </c>
      <c r="AN229" s="1" t="s">
        <v>72</v>
      </c>
      <c r="AO229" s="1" t="b">
        <f t="shared" si="16"/>
        <v>0</v>
      </c>
      <c r="AP229" s="1">
        <f t="shared" si="17"/>
        <v>91</v>
      </c>
      <c r="AQ229" s="2">
        <f t="shared" si="18"/>
        <v>43586</v>
      </c>
      <c r="AR229" s="1" t="str">
        <f t="shared" si="19"/>
        <v>Pre-COVID</v>
      </c>
      <c r="AS229" s="1">
        <f t="shared" si="20"/>
        <v>5</v>
      </c>
    </row>
    <row r="230" spans="1:45" x14ac:dyDescent="0.25">
      <c r="A230" s="1" t="s">
        <v>36</v>
      </c>
      <c r="B230" s="9">
        <v>2019</v>
      </c>
      <c r="C230" s="1" t="s">
        <v>47</v>
      </c>
      <c r="D230" s="1">
        <v>6</v>
      </c>
      <c r="E230" s="2">
        <v>43617</v>
      </c>
      <c r="F230" s="1">
        <v>137.80000000000001</v>
      </c>
      <c r="G230" s="1">
        <v>163.5</v>
      </c>
      <c r="H230" s="1">
        <v>136.19999999999999</v>
      </c>
      <c r="I230" s="1">
        <v>143.19999999999999</v>
      </c>
      <c r="J230" s="1">
        <v>124.3</v>
      </c>
      <c r="K230" s="1">
        <v>143.30000000000001</v>
      </c>
      <c r="L230" s="1">
        <v>140.6</v>
      </c>
      <c r="M230" s="1">
        <v>128.69999999999999</v>
      </c>
      <c r="N230" s="1">
        <v>110.6</v>
      </c>
      <c r="O230" s="1">
        <v>140.4</v>
      </c>
      <c r="P230" s="1">
        <v>138</v>
      </c>
      <c r="Q230" s="1">
        <v>156.6</v>
      </c>
      <c r="R230" s="1">
        <v>141</v>
      </c>
      <c r="S230" s="1">
        <v>164.2</v>
      </c>
      <c r="T230" s="1">
        <v>151.4</v>
      </c>
      <c r="U230" s="1">
        <v>146.5</v>
      </c>
      <c r="V230" s="1">
        <v>150.69999999999999</v>
      </c>
      <c r="W230" s="1">
        <v>0</v>
      </c>
      <c r="X230" s="1">
        <v>147.80000000000001</v>
      </c>
      <c r="Y230" s="1">
        <v>149.6</v>
      </c>
      <c r="Z230" s="1">
        <v>151.69999999999999</v>
      </c>
      <c r="AA230" s="1">
        <v>130.19999999999999</v>
      </c>
      <c r="AB230" s="1">
        <v>146.4</v>
      </c>
      <c r="AC230" s="1">
        <v>157.69999999999999</v>
      </c>
      <c r="AD230" s="1">
        <v>134.80000000000001</v>
      </c>
      <c r="AE230" s="1">
        <v>143.30000000000001</v>
      </c>
      <c r="AF230" s="1">
        <v>143.6</v>
      </c>
      <c r="AG230" s="1">
        <v>1679.8999999999999</v>
      </c>
      <c r="AH230" s="1">
        <v>0</v>
      </c>
      <c r="AI230" s="1">
        <v>1153.3999999999999</v>
      </c>
      <c r="AJ230" s="1">
        <v>124.3</v>
      </c>
      <c r="AK230" s="1">
        <v>164.2</v>
      </c>
      <c r="AL230" s="1">
        <v>448.59999999999997</v>
      </c>
      <c r="AM230" s="1">
        <f>VLOOKUP(E230,CRUIDdata!C:D,2,FALSE)</f>
        <v>59</v>
      </c>
      <c r="AN230" s="1" t="s">
        <v>72</v>
      </c>
      <c r="AO230" s="1" t="b">
        <f t="shared" si="16"/>
        <v>0</v>
      </c>
      <c r="AP230" s="1">
        <f t="shared" si="17"/>
        <v>91</v>
      </c>
      <c r="AQ230" s="2">
        <f t="shared" si="18"/>
        <v>43617</v>
      </c>
      <c r="AR230" s="1" t="str">
        <f t="shared" si="19"/>
        <v>Pre-COVID</v>
      </c>
      <c r="AS230" s="1">
        <f t="shared" si="20"/>
        <v>6</v>
      </c>
    </row>
    <row r="231" spans="1:45" x14ac:dyDescent="0.25">
      <c r="A231" s="1" t="s">
        <v>37</v>
      </c>
      <c r="B231" s="9">
        <v>2019</v>
      </c>
      <c r="C231" s="1" t="s">
        <v>47</v>
      </c>
      <c r="D231" s="1">
        <v>6</v>
      </c>
      <c r="E231" s="2">
        <v>43617</v>
      </c>
      <c r="F231" s="1">
        <v>140.69999999999999</v>
      </c>
      <c r="G231" s="1">
        <v>159.6</v>
      </c>
      <c r="H231" s="1">
        <v>140.4</v>
      </c>
      <c r="I231" s="1">
        <v>143.4</v>
      </c>
      <c r="J231" s="1">
        <v>118.6</v>
      </c>
      <c r="K231" s="1">
        <v>150.9</v>
      </c>
      <c r="L231" s="1">
        <v>169.8</v>
      </c>
      <c r="M231" s="1">
        <v>127.4</v>
      </c>
      <c r="N231" s="1">
        <v>111.8</v>
      </c>
      <c r="O231" s="1">
        <v>141</v>
      </c>
      <c r="P231" s="1">
        <v>129</v>
      </c>
      <c r="Q231" s="1">
        <v>155.1</v>
      </c>
      <c r="R231" s="1">
        <v>145.6</v>
      </c>
      <c r="S231" s="1">
        <v>166.7</v>
      </c>
      <c r="T231" s="1">
        <v>144.30000000000001</v>
      </c>
      <c r="U231" s="1">
        <v>131.69999999999999</v>
      </c>
      <c r="V231" s="1">
        <v>142.4</v>
      </c>
      <c r="W231" s="1">
        <v>149.4</v>
      </c>
      <c r="X231" s="1">
        <v>130.5</v>
      </c>
      <c r="Y231" s="1">
        <v>137.4</v>
      </c>
      <c r="Z231" s="1">
        <v>140.30000000000001</v>
      </c>
      <c r="AA231" s="1">
        <v>119.6</v>
      </c>
      <c r="AB231" s="1">
        <v>134.30000000000001</v>
      </c>
      <c r="AC231" s="1">
        <v>148.9</v>
      </c>
      <c r="AD231" s="1">
        <v>133.69999999999999</v>
      </c>
      <c r="AE231" s="1">
        <v>133.6</v>
      </c>
      <c r="AF231" s="1">
        <v>142.1</v>
      </c>
      <c r="AG231" s="1">
        <v>1714.6999999999998</v>
      </c>
      <c r="AH231" s="1">
        <v>149.4</v>
      </c>
      <c r="AI231" s="1">
        <v>1080.0999999999999</v>
      </c>
      <c r="AJ231" s="1">
        <v>118.6</v>
      </c>
      <c r="AK231" s="1">
        <v>166.7</v>
      </c>
      <c r="AL231" s="1">
        <v>418.4</v>
      </c>
      <c r="AM231" s="1">
        <f>VLOOKUP(E231,CRUIDdata!C:D,2,FALSE)</f>
        <v>59</v>
      </c>
      <c r="AN231" s="1" t="s">
        <v>72</v>
      </c>
      <c r="AO231" s="1" t="str">
        <f t="shared" si="16"/>
        <v>no</v>
      </c>
      <c r="AP231" s="1">
        <f t="shared" si="17"/>
        <v>91</v>
      </c>
      <c r="AQ231" s="2">
        <f t="shared" si="18"/>
        <v>43617</v>
      </c>
      <c r="AR231" s="1" t="str">
        <f t="shared" si="19"/>
        <v>Pre-COVID</v>
      </c>
      <c r="AS231" s="1">
        <f t="shared" si="20"/>
        <v>6</v>
      </c>
    </row>
    <row r="232" spans="1:45" x14ac:dyDescent="0.25">
      <c r="A232" s="1" t="s">
        <v>38</v>
      </c>
      <c r="B232" s="9">
        <v>2019</v>
      </c>
      <c r="C232" s="1" t="s">
        <v>47</v>
      </c>
      <c r="D232" s="1">
        <v>6</v>
      </c>
      <c r="E232" s="2">
        <v>43617</v>
      </c>
      <c r="F232" s="1">
        <v>138.69999999999999</v>
      </c>
      <c r="G232" s="1">
        <v>162.1</v>
      </c>
      <c r="H232" s="1">
        <v>137.80000000000001</v>
      </c>
      <c r="I232" s="1">
        <v>143.30000000000001</v>
      </c>
      <c r="J232" s="1">
        <v>122.2</v>
      </c>
      <c r="K232" s="1">
        <v>146.80000000000001</v>
      </c>
      <c r="L232" s="1">
        <v>150.5</v>
      </c>
      <c r="M232" s="1">
        <v>128.30000000000001</v>
      </c>
      <c r="N232" s="1">
        <v>111</v>
      </c>
      <c r="O232" s="1">
        <v>140.6</v>
      </c>
      <c r="P232" s="1">
        <v>134.19999999999999</v>
      </c>
      <c r="Q232" s="1">
        <v>155.9</v>
      </c>
      <c r="R232" s="1">
        <v>142.69999999999999</v>
      </c>
      <c r="S232" s="1">
        <v>164.9</v>
      </c>
      <c r="T232" s="1">
        <v>148.6</v>
      </c>
      <c r="U232" s="1">
        <v>140.4</v>
      </c>
      <c r="V232" s="1">
        <v>147.4</v>
      </c>
      <c r="W232" s="1">
        <v>149.4</v>
      </c>
      <c r="X232" s="1">
        <v>141.19999999999999</v>
      </c>
      <c r="Y232" s="1">
        <v>143.80000000000001</v>
      </c>
      <c r="Z232" s="1">
        <v>147.4</v>
      </c>
      <c r="AA232" s="1">
        <v>124.6</v>
      </c>
      <c r="AB232" s="1">
        <v>139.6</v>
      </c>
      <c r="AC232" s="1">
        <v>152.5</v>
      </c>
      <c r="AD232" s="1">
        <v>134.30000000000001</v>
      </c>
      <c r="AE232" s="1">
        <v>138.6</v>
      </c>
      <c r="AF232" s="1">
        <v>142.9</v>
      </c>
      <c r="AG232" s="1">
        <v>1691.9</v>
      </c>
      <c r="AH232" s="1">
        <v>149.4</v>
      </c>
      <c r="AI232" s="1">
        <v>1117.5</v>
      </c>
      <c r="AJ232" s="1">
        <v>122.2</v>
      </c>
      <c r="AK232" s="1">
        <v>164.9</v>
      </c>
      <c r="AL232" s="1">
        <v>436.4</v>
      </c>
      <c r="AM232" s="1">
        <f>VLOOKUP(E232,CRUIDdata!C:D,2,FALSE)</f>
        <v>59</v>
      </c>
      <c r="AN232" s="1" t="s">
        <v>72</v>
      </c>
      <c r="AO232" s="1" t="b">
        <f t="shared" si="16"/>
        <v>0</v>
      </c>
      <c r="AP232" s="1">
        <f t="shared" si="17"/>
        <v>91</v>
      </c>
      <c r="AQ232" s="2">
        <f t="shared" si="18"/>
        <v>43617</v>
      </c>
      <c r="AR232" s="1" t="str">
        <f t="shared" si="19"/>
        <v>Pre-COVID</v>
      </c>
      <c r="AS232" s="1">
        <f t="shared" si="20"/>
        <v>6</v>
      </c>
    </row>
    <row r="233" spans="1:45" x14ac:dyDescent="0.25">
      <c r="A233" s="1" t="s">
        <v>36</v>
      </c>
      <c r="B233" s="9">
        <v>2019</v>
      </c>
      <c r="C233" s="1" t="s">
        <v>48</v>
      </c>
      <c r="D233" s="1">
        <v>7</v>
      </c>
      <c r="E233" s="2">
        <v>43647</v>
      </c>
      <c r="F233" s="1">
        <v>138.4</v>
      </c>
      <c r="G233" s="1">
        <v>164</v>
      </c>
      <c r="H233" s="1">
        <v>138.4</v>
      </c>
      <c r="I233" s="1">
        <v>143.9</v>
      </c>
      <c r="J233" s="1">
        <v>124.4</v>
      </c>
      <c r="K233" s="1">
        <v>146.4</v>
      </c>
      <c r="L233" s="1">
        <v>150.1</v>
      </c>
      <c r="M233" s="1">
        <v>130.6</v>
      </c>
      <c r="N233" s="1">
        <v>110.8</v>
      </c>
      <c r="O233" s="1">
        <v>141.69999999999999</v>
      </c>
      <c r="P233" s="1">
        <v>138.5</v>
      </c>
      <c r="Q233" s="1">
        <v>156.69999999999999</v>
      </c>
      <c r="R233" s="1">
        <v>143</v>
      </c>
      <c r="S233" s="1">
        <v>164.5</v>
      </c>
      <c r="T233" s="1">
        <v>151.6</v>
      </c>
      <c r="U233" s="1">
        <v>146.6</v>
      </c>
      <c r="V233" s="1">
        <v>150.9</v>
      </c>
      <c r="W233" s="1">
        <v>0</v>
      </c>
      <c r="X233" s="1">
        <v>146.80000000000001</v>
      </c>
      <c r="Y233" s="1">
        <v>150</v>
      </c>
      <c r="Z233" s="1">
        <v>152.19999999999999</v>
      </c>
      <c r="AA233" s="1">
        <v>131.19999999999999</v>
      </c>
      <c r="AB233" s="1">
        <v>147.5</v>
      </c>
      <c r="AC233" s="1">
        <v>159.1</v>
      </c>
      <c r="AD233" s="1">
        <v>136.1</v>
      </c>
      <c r="AE233" s="1">
        <v>144.19999999999999</v>
      </c>
      <c r="AF233" s="1">
        <v>144.9</v>
      </c>
      <c r="AG233" s="1">
        <v>1702.5</v>
      </c>
      <c r="AH233" s="1">
        <v>0</v>
      </c>
      <c r="AI233" s="1">
        <v>1159.8000000000002</v>
      </c>
      <c r="AJ233" s="1">
        <v>124.4</v>
      </c>
      <c r="AK233" s="1">
        <v>164.5</v>
      </c>
      <c r="AL233" s="1">
        <v>449.1</v>
      </c>
      <c r="AM233" s="1">
        <f>VLOOKUP(E233,CRUIDdata!C:D,2,FALSE)</f>
        <v>56</v>
      </c>
      <c r="AN233" s="1" t="s">
        <v>72</v>
      </c>
      <c r="AO233" s="1" t="b">
        <f t="shared" si="16"/>
        <v>0</v>
      </c>
      <c r="AP233" s="1">
        <f t="shared" si="17"/>
        <v>91</v>
      </c>
      <c r="AQ233" s="2">
        <f t="shared" si="18"/>
        <v>43647</v>
      </c>
      <c r="AR233" s="1" t="str">
        <f t="shared" si="19"/>
        <v>Pre-COVID</v>
      </c>
      <c r="AS233" s="1">
        <f t="shared" si="20"/>
        <v>7</v>
      </c>
    </row>
    <row r="234" spans="1:45" x14ac:dyDescent="0.25">
      <c r="A234" s="1" t="s">
        <v>37</v>
      </c>
      <c r="B234" s="9">
        <v>2019</v>
      </c>
      <c r="C234" s="1" t="s">
        <v>48</v>
      </c>
      <c r="D234" s="1">
        <v>7</v>
      </c>
      <c r="E234" s="2">
        <v>43647</v>
      </c>
      <c r="F234" s="1">
        <v>141.4</v>
      </c>
      <c r="G234" s="1">
        <v>160.19999999999999</v>
      </c>
      <c r="H234" s="1">
        <v>142.5</v>
      </c>
      <c r="I234" s="1">
        <v>144.1</v>
      </c>
      <c r="J234" s="1">
        <v>119.3</v>
      </c>
      <c r="K234" s="1">
        <v>154.69999999999999</v>
      </c>
      <c r="L234" s="1">
        <v>180.1</v>
      </c>
      <c r="M234" s="1">
        <v>128.9</v>
      </c>
      <c r="N234" s="1">
        <v>111.8</v>
      </c>
      <c r="O234" s="1">
        <v>141.6</v>
      </c>
      <c r="P234" s="1">
        <v>129.5</v>
      </c>
      <c r="Q234" s="1">
        <v>155.6</v>
      </c>
      <c r="R234" s="1">
        <v>147.69999999999999</v>
      </c>
      <c r="S234" s="1">
        <v>167.2</v>
      </c>
      <c r="T234" s="1">
        <v>144.69999999999999</v>
      </c>
      <c r="U234" s="1">
        <v>131.9</v>
      </c>
      <c r="V234" s="1">
        <v>142.69999999999999</v>
      </c>
      <c r="W234" s="1">
        <v>150.6</v>
      </c>
      <c r="X234" s="1">
        <v>127</v>
      </c>
      <c r="Y234" s="1">
        <v>137.69999999999999</v>
      </c>
      <c r="Z234" s="1">
        <v>140.80000000000001</v>
      </c>
      <c r="AA234" s="1">
        <v>120.6</v>
      </c>
      <c r="AB234" s="1">
        <v>135</v>
      </c>
      <c r="AC234" s="1">
        <v>150.4</v>
      </c>
      <c r="AD234" s="1">
        <v>135.1</v>
      </c>
      <c r="AE234" s="1">
        <v>134.5</v>
      </c>
      <c r="AF234" s="1">
        <v>143.30000000000001</v>
      </c>
      <c r="AG234" s="1">
        <v>1738.1</v>
      </c>
      <c r="AH234" s="1">
        <v>150.6</v>
      </c>
      <c r="AI234" s="1">
        <v>1083.5999999999999</v>
      </c>
      <c r="AJ234" s="1">
        <v>119.3</v>
      </c>
      <c r="AK234" s="1">
        <v>167.2</v>
      </c>
      <c r="AL234" s="1">
        <v>419.3</v>
      </c>
      <c r="AM234" s="1">
        <f>VLOOKUP(E234,CRUIDdata!C:D,2,FALSE)</f>
        <v>56</v>
      </c>
      <c r="AN234" s="1" t="s">
        <v>72</v>
      </c>
      <c r="AO234" s="1" t="str">
        <f t="shared" si="16"/>
        <v>no</v>
      </c>
      <c r="AP234" s="1">
        <f t="shared" si="17"/>
        <v>91</v>
      </c>
      <c r="AQ234" s="2">
        <f t="shared" si="18"/>
        <v>43647</v>
      </c>
      <c r="AR234" s="1" t="str">
        <f t="shared" si="19"/>
        <v>Pre-COVID</v>
      </c>
      <c r="AS234" s="1">
        <f t="shared" si="20"/>
        <v>7</v>
      </c>
    </row>
    <row r="235" spans="1:45" x14ac:dyDescent="0.25">
      <c r="A235" s="1" t="s">
        <v>38</v>
      </c>
      <c r="B235" s="9">
        <v>2019</v>
      </c>
      <c r="C235" s="1" t="s">
        <v>48</v>
      </c>
      <c r="D235" s="1">
        <v>7</v>
      </c>
      <c r="E235" s="2">
        <v>43647</v>
      </c>
      <c r="F235" s="1">
        <v>139.30000000000001</v>
      </c>
      <c r="G235" s="1">
        <v>162.69999999999999</v>
      </c>
      <c r="H235" s="1">
        <v>140</v>
      </c>
      <c r="I235" s="1">
        <v>144</v>
      </c>
      <c r="J235" s="1">
        <v>122.5</v>
      </c>
      <c r="K235" s="1">
        <v>150.30000000000001</v>
      </c>
      <c r="L235" s="1">
        <v>160.30000000000001</v>
      </c>
      <c r="M235" s="1">
        <v>130</v>
      </c>
      <c r="N235" s="1">
        <v>111.1</v>
      </c>
      <c r="O235" s="1">
        <v>141.69999999999999</v>
      </c>
      <c r="P235" s="1">
        <v>134.69999999999999</v>
      </c>
      <c r="Q235" s="1">
        <v>156.19999999999999</v>
      </c>
      <c r="R235" s="1">
        <v>144.69999999999999</v>
      </c>
      <c r="S235" s="1">
        <v>165.2</v>
      </c>
      <c r="T235" s="1">
        <v>148.9</v>
      </c>
      <c r="U235" s="1">
        <v>140.5</v>
      </c>
      <c r="V235" s="1">
        <v>147.6</v>
      </c>
      <c r="W235" s="1">
        <v>150.6</v>
      </c>
      <c r="X235" s="1">
        <v>139.30000000000001</v>
      </c>
      <c r="Y235" s="1">
        <v>144.19999999999999</v>
      </c>
      <c r="Z235" s="1">
        <v>147.9</v>
      </c>
      <c r="AA235" s="1">
        <v>125.6</v>
      </c>
      <c r="AB235" s="1">
        <v>140.5</v>
      </c>
      <c r="AC235" s="1">
        <v>154</v>
      </c>
      <c r="AD235" s="1">
        <v>135.69999999999999</v>
      </c>
      <c r="AE235" s="1">
        <v>139.5</v>
      </c>
      <c r="AF235" s="1">
        <v>144.19999999999999</v>
      </c>
      <c r="AG235" s="1">
        <v>1715</v>
      </c>
      <c r="AH235" s="1">
        <v>150.6</v>
      </c>
      <c r="AI235" s="1">
        <v>1123</v>
      </c>
      <c r="AJ235" s="1">
        <v>122.5</v>
      </c>
      <c r="AK235" s="1">
        <v>165.2</v>
      </c>
      <c r="AL235" s="1">
        <v>437</v>
      </c>
      <c r="AM235" s="1">
        <f>VLOOKUP(E235,CRUIDdata!C:D,2,FALSE)</f>
        <v>56</v>
      </c>
      <c r="AN235" s="1" t="s">
        <v>72</v>
      </c>
      <c r="AO235" s="1" t="str">
        <f t="shared" si="16"/>
        <v>no</v>
      </c>
      <c r="AP235" s="1">
        <f t="shared" si="17"/>
        <v>91</v>
      </c>
      <c r="AQ235" s="2">
        <f t="shared" si="18"/>
        <v>43647</v>
      </c>
      <c r="AR235" s="1" t="str">
        <f t="shared" si="19"/>
        <v>Pre-COVID</v>
      </c>
      <c r="AS235" s="1">
        <f t="shared" si="20"/>
        <v>7</v>
      </c>
    </row>
    <row r="236" spans="1:45" x14ac:dyDescent="0.25">
      <c r="A236" s="1" t="s">
        <v>36</v>
      </c>
      <c r="B236" s="9">
        <v>2019</v>
      </c>
      <c r="C236" s="1" t="s">
        <v>49</v>
      </c>
      <c r="D236" s="1">
        <v>8</v>
      </c>
      <c r="E236" s="2">
        <v>43678</v>
      </c>
      <c r="F236" s="1">
        <v>139.19999999999999</v>
      </c>
      <c r="G236" s="1">
        <v>161.9</v>
      </c>
      <c r="H236" s="1">
        <v>137.1</v>
      </c>
      <c r="I236" s="1">
        <v>144.6</v>
      </c>
      <c r="J236" s="1">
        <v>124.7</v>
      </c>
      <c r="K236" s="1">
        <v>145.5</v>
      </c>
      <c r="L236" s="1">
        <v>156.19999999999999</v>
      </c>
      <c r="M236" s="1">
        <v>131.5</v>
      </c>
      <c r="N236" s="1">
        <v>111.7</v>
      </c>
      <c r="O236" s="1">
        <v>142.69999999999999</v>
      </c>
      <c r="P236" s="1">
        <v>138.5</v>
      </c>
      <c r="Q236" s="1">
        <v>156.9</v>
      </c>
      <c r="R236" s="1">
        <v>144</v>
      </c>
      <c r="S236" s="1">
        <v>165.1</v>
      </c>
      <c r="T236" s="1">
        <v>151.80000000000001</v>
      </c>
      <c r="U236" s="1">
        <v>146.6</v>
      </c>
      <c r="V236" s="1">
        <v>151.1</v>
      </c>
      <c r="W236" s="1">
        <v>0</v>
      </c>
      <c r="X236" s="1">
        <v>146.4</v>
      </c>
      <c r="Y236" s="1">
        <v>150.19999999999999</v>
      </c>
      <c r="Z236" s="1">
        <v>152.69999999999999</v>
      </c>
      <c r="AA236" s="1">
        <v>131.4</v>
      </c>
      <c r="AB236" s="1">
        <v>148</v>
      </c>
      <c r="AC236" s="1">
        <v>159.69999999999999</v>
      </c>
      <c r="AD236" s="1">
        <v>138.80000000000001</v>
      </c>
      <c r="AE236" s="1">
        <v>144.9</v>
      </c>
      <c r="AF236" s="1">
        <v>145.69999999999999</v>
      </c>
      <c r="AG236" s="1">
        <v>1709.8000000000002</v>
      </c>
      <c r="AH236" s="1">
        <v>0</v>
      </c>
      <c r="AI236" s="1">
        <v>1165.0999999999999</v>
      </c>
      <c r="AJ236" s="1">
        <v>124.7</v>
      </c>
      <c r="AK236" s="1">
        <v>165.1</v>
      </c>
      <c r="AL236" s="1">
        <v>449.5</v>
      </c>
      <c r="AM236" s="1">
        <f>VLOOKUP(E236,CRUIDdata!C:D,2,FALSE)</f>
        <v>55</v>
      </c>
      <c r="AN236" s="1" t="s">
        <v>72</v>
      </c>
      <c r="AO236" s="1" t="b">
        <f t="shared" si="16"/>
        <v>0</v>
      </c>
      <c r="AP236" s="1">
        <f t="shared" si="17"/>
        <v>91</v>
      </c>
      <c r="AQ236" s="2">
        <f t="shared" si="18"/>
        <v>43678</v>
      </c>
      <c r="AR236" s="1" t="str">
        <f t="shared" si="19"/>
        <v>Pre-COVID</v>
      </c>
      <c r="AS236" s="1">
        <f t="shared" si="20"/>
        <v>8</v>
      </c>
    </row>
    <row r="237" spans="1:45" x14ac:dyDescent="0.25">
      <c r="A237" s="1" t="s">
        <v>37</v>
      </c>
      <c r="B237" s="9">
        <v>2019</v>
      </c>
      <c r="C237" s="1" t="s">
        <v>49</v>
      </c>
      <c r="D237" s="1">
        <v>8</v>
      </c>
      <c r="E237" s="2">
        <v>43678</v>
      </c>
      <c r="F237" s="1">
        <v>142.1</v>
      </c>
      <c r="G237" s="1">
        <v>158.30000000000001</v>
      </c>
      <c r="H237" s="1">
        <v>140.80000000000001</v>
      </c>
      <c r="I237" s="1">
        <v>144.9</v>
      </c>
      <c r="J237" s="1">
        <v>119.9</v>
      </c>
      <c r="K237" s="1">
        <v>153.9</v>
      </c>
      <c r="L237" s="1">
        <v>189.1</v>
      </c>
      <c r="M237" s="1">
        <v>129.80000000000001</v>
      </c>
      <c r="N237" s="1">
        <v>112.7</v>
      </c>
      <c r="O237" s="1">
        <v>142.5</v>
      </c>
      <c r="P237" s="1">
        <v>129.80000000000001</v>
      </c>
      <c r="Q237" s="1">
        <v>156.19999999999999</v>
      </c>
      <c r="R237" s="1">
        <v>149.1</v>
      </c>
      <c r="S237" s="1">
        <v>167.9</v>
      </c>
      <c r="T237" s="1">
        <v>145</v>
      </c>
      <c r="U237" s="1">
        <v>132.19999999999999</v>
      </c>
      <c r="V237" s="1">
        <v>143</v>
      </c>
      <c r="W237" s="1">
        <v>151.6</v>
      </c>
      <c r="X237" s="1">
        <v>125.5</v>
      </c>
      <c r="Y237" s="1">
        <v>138.1</v>
      </c>
      <c r="Z237" s="1">
        <v>141.5</v>
      </c>
      <c r="AA237" s="1">
        <v>120.8</v>
      </c>
      <c r="AB237" s="1">
        <v>135.4</v>
      </c>
      <c r="AC237" s="1">
        <v>151.5</v>
      </c>
      <c r="AD237" s="1">
        <v>137.80000000000001</v>
      </c>
      <c r="AE237" s="1">
        <v>135.30000000000001</v>
      </c>
      <c r="AF237" s="1">
        <v>144.19999999999999</v>
      </c>
      <c r="AG237" s="1">
        <v>1749.2</v>
      </c>
      <c r="AH237" s="1">
        <v>151.6</v>
      </c>
      <c r="AI237" s="1">
        <v>1088.6000000000001</v>
      </c>
      <c r="AJ237" s="1">
        <v>119.9</v>
      </c>
      <c r="AK237" s="1">
        <v>167.9</v>
      </c>
      <c r="AL237" s="1">
        <v>420.2</v>
      </c>
      <c r="AM237" s="1">
        <f>VLOOKUP(E237,CRUIDdata!C:D,2,FALSE)</f>
        <v>55</v>
      </c>
      <c r="AN237" s="1" t="s">
        <v>72</v>
      </c>
      <c r="AO237" s="1" t="str">
        <f t="shared" si="16"/>
        <v>no</v>
      </c>
      <c r="AP237" s="1">
        <f t="shared" si="17"/>
        <v>91</v>
      </c>
      <c r="AQ237" s="2">
        <f t="shared" si="18"/>
        <v>43678</v>
      </c>
      <c r="AR237" s="1" t="str">
        <f t="shared" si="19"/>
        <v>Pre-COVID</v>
      </c>
      <c r="AS237" s="1">
        <f t="shared" si="20"/>
        <v>8</v>
      </c>
    </row>
    <row r="238" spans="1:45" x14ac:dyDescent="0.25">
      <c r="A238" s="1" t="s">
        <v>38</v>
      </c>
      <c r="B238" s="9">
        <v>2019</v>
      </c>
      <c r="C238" s="1" t="s">
        <v>49</v>
      </c>
      <c r="D238" s="1">
        <v>8</v>
      </c>
      <c r="E238" s="2">
        <v>43678</v>
      </c>
      <c r="F238" s="1">
        <v>140.1</v>
      </c>
      <c r="G238" s="1">
        <v>160.6</v>
      </c>
      <c r="H238" s="1">
        <v>138.5</v>
      </c>
      <c r="I238" s="1">
        <v>144.69999999999999</v>
      </c>
      <c r="J238" s="1">
        <v>122.9</v>
      </c>
      <c r="K238" s="1">
        <v>149.4</v>
      </c>
      <c r="L238" s="1">
        <v>167.4</v>
      </c>
      <c r="M238" s="1">
        <v>130.9</v>
      </c>
      <c r="N238" s="1">
        <v>112</v>
      </c>
      <c r="O238" s="1">
        <v>142.6</v>
      </c>
      <c r="P238" s="1">
        <v>134.9</v>
      </c>
      <c r="Q238" s="1">
        <v>156.6</v>
      </c>
      <c r="R238" s="1">
        <v>145.9</v>
      </c>
      <c r="S238" s="1">
        <v>165.8</v>
      </c>
      <c r="T238" s="1">
        <v>149.1</v>
      </c>
      <c r="U238" s="1">
        <v>140.6</v>
      </c>
      <c r="V238" s="1">
        <v>147.9</v>
      </c>
      <c r="W238" s="1">
        <v>151.6</v>
      </c>
      <c r="X238" s="1">
        <v>138.5</v>
      </c>
      <c r="Y238" s="1">
        <v>144.5</v>
      </c>
      <c r="Z238" s="1">
        <v>148.5</v>
      </c>
      <c r="AA238" s="1">
        <v>125.8</v>
      </c>
      <c r="AB238" s="1">
        <v>140.9</v>
      </c>
      <c r="AC238" s="1">
        <v>154.9</v>
      </c>
      <c r="AD238" s="1">
        <v>138.4</v>
      </c>
      <c r="AE238" s="1">
        <v>140.19999999999999</v>
      </c>
      <c r="AF238" s="1">
        <v>145</v>
      </c>
      <c r="AG238" s="1">
        <v>1723.6</v>
      </c>
      <c r="AH238" s="1">
        <v>151.6</v>
      </c>
      <c r="AI238" s="1">
        <v>1128.2</v>
      </c>
      <c r="AJ238" s="1">
        <v>122.9</v>
      </c>
      <c r="AK238" s="1">
        <v>165.8</v>
      </c>
      <c r="AL238" s="1">
        <v>437.6</v>
      </c>
      <c r="AM238" s="1">
        <f>VLOOKUP(E238,CRUIDdata!C:D,2,FALSE)</f>
        <v>55</v>
      </c>
      <c r="AN238" s="1" t="s">
        <v>72</v>
      </c>
      <c r="AO238" s="1" t="b">
        <f t="shared" si="16"/>
        <v>0</v>
      </c>
      <c r="AP238" s="1">
        <f t="shared" si="17"/>
        <v>91</v>
      </c>
      <c r="AQ238" s="2">
        <f t="shared" si="18"/>
        <v>43678</v>
      </c>
      <c r="AR238" s="1" t="str">
        <f t="shared" si="19"/>
        <v>Pre-COVID</v>
      </c>
      <c r="AS238" s="1">
        <f t="shared" si="20"/>
        <v>8</v>
      </c>
    </row>
    <row r="239" spans="1:45" x14ac:dyDescent="0.25">
      <c r="A239" s="1" t="s">
        <v>36</v>
      </c>
      <c r="B239" s="9">
        <v>2019</v>
      </c>
      <c r="C239" s="1" t="s">
        <v>50</v>
      </c>
      <c r="D239" s="1">
        <v>9</v>
      </c>
      <c r="E239" s="2">
        <v>43709</v>
      </c>
      <c r="F239" s="1">
        <v>140.1</v>
      </c>
      <c r="G239" s="1">
        <v>161.9</v>
      </c>
      <c r="H239" s="1">
        <v>138.30000000000001</v>
      </c>
      <c r="I239" s="1">
        <v>145.69999999999999</v>
      </c>
      <c r="J239" s="1">
        <v>125.1</v>
      </c>
      <c r="K239" s="1">
        <v>143.80000000000001</v>
      </c>
      <c r="L239" s="1">
        <v>163.4</v>
      </c>
      <c r="M239" s="1">
        <v>132.19999999999999</v>
      </c>
      <c r="N239" s="1">
        <v>112.8</v>
      </c>
      <c r="O239" s="1">
        <v>144.19999999999999</v>
      </c>
      <c r="P239" s="1">
        <v>138.5</v>
      </c>
      <c r="Q239" s="1">
        <v>157.19999999999999</v>
      </c>
      <c r="R239" s="1">
        <v>145.5</v>
      </c>
      <c r="S239" s="1">
        <v>165.7</v>
      </c>
      <c r="T239" s="1">
        <v>151.69999999999999</v>
      </c>
      <c r="U239" s="1">
        <v>146.6</v>
      </c>
      <c r="V239" s="1">
        <v>151</v>
      </c>
      <c r="W239" s="1">
        <v>0</v>
      </c>
      <c r="X239" s="1">
        <v>146.9</v>
      </c>
      <c r="Y239" s="1">
        <v>150.30000000000001</v>
      </c>
      <c r="Z239" s="1">
        <v>153.4</v>
      </c>
      <c r="AA239" s="1">
        <v>131.6</v>
      </c>
      <c r="AB239" s="1">
        <v>148.30000000000001</v>
      </c>
      <c r="AC239" s="1">
        <v>160.19999999999999</v>
      </c>
      <c r="AD239" s="1">
        <v>140.19999999999999</v>
      </c>
      <c r="AE239" s="1">
        <v>145.4</v>
      </c>
      <c r="AF239" s="1">
        <v>146.69999999999999</v>
      </c>
      <c r="AG239" s="1">
        <v>1723.6</v>
      </c>
      <c r="AH239" s="1">
        <v>0</v>
      </c>
      <c r="AI239" s="1">
        <v>1169.6000000000001</v>
      </c>
      <c r="AJ239" s="1">
        <v>125.1</v>
      </c>
      <c r="AK239" s="1">
        <v>165.7</v>
      </c>
      <c r="AL239" s="1">
        <v>449.29999999999995</v>
      </c>
      <c r="AM239" s="1">
        <f>VLOOKUP(E239,CRUIDdata!C:D,2,FALSE)</f>
        <v>57</v>
      </c>
      <c r="AN239" s="1" t="s">
        <v>72</v>
      </c>
      <c r="AO239" s="1" t="b">
        <f t="shared" si="16"/>
        <v>0</v>
      </c>
      <c r="AP239" s="1">
        <f t="shared" si="17"/>
        <v>91</v>
      </c>
      <c r="AQ239" s="2">
        <f t="shared" si="18"/>
        <v>43709</v>
      </c>
      <c r="AR239" s="1" t="str">
        <f t="shared" si="19"/>
        <v>Pre-COVID</v>
      </c>
      <c r="AS239" s="1">
        <f t="shared" si="20"/>
        <v>9</v>
      </c>
    </row>
    <row r="240" spans="1:45" x14ac:dyDescent="0.25">
      <c r="A240" s="1" t="s">
        <v>37</v>
      </c>
      <c r="B240" s="9">
        <v>2019</v>
      </c>
      <c r="C240" s="1" t="s">
        <v>50</v>
      </c>
      <c r="D240" s="1">
        <v>9</v>
      </c>
      <c r="E240" s="2">
        <v>43709</v>
      </c>
      <c r="F240" s="1">
        <v>142.69999999999999</v>
      </c>
      <c r="G240" s="1">
        <v>158.69999999999999</v>
      </c>
      <c r="H240" s="1">
        <v>141.6</v>
      </c>
      <c r="I240" s="1">
        <v>144.9</v>
      </c>
      <c r="J240" s="1">
        <v>120.8</v>
      </c>
      <c r="K240" s="1">
        <v>149.80000000000001</v>
      </c>
      <c r="L240" s="1">
        <v>192.4</v>
      </c>
      <c r="M240" s="1">
        <v>130.30000000000001</v>
      </c>
      <c r="N240" s="1">
        <v>114</v>
      </c>
      <c r="O240" s="1">
        <v>143.80000000000001</v>
      </c>
      <c r="P240" s="1">
        <v>130</v>
      </c>
      <c r="Q240" s="1">
        <v>156.4</v>
      </c>
      <c r="R240" s="1">
        <v>149.5</v>
      </c>
      <c r="S240" s="1">
        <v>168.6</v>
      </c>
      <c r="T240" s="1">
        <v>145.30000000000001</v>
      </c>
      <c r="U240" s="1">
        <v>132.19999999999999</v>
      </c>
      <c r="V240" s="1">
        <v>143.30000000000001</v>
      </c>
      <c r="W240" s="1">
        <v>152.19999999999999</v>
      </c>
      <c r="X240" s="1">
        <v>126.6</v>
      </c>
      <c r="Y240" s="1">
        <v>138.30000000000001</v>
      </c>
      <c r="Z240" s="1">
        <v>141.9</v>
      </c>
      <c r="AA240" s="1">
        <v>121.2</v>
      </c>
      <c r="AB240" s="1">
        <v>135.9</v>
      </c>
      <c r="AC240" s="1">
        <v>151.6</v>
      </c>
      <c r="AD240" s="1">
        <v>139</v>
      </c>
      <c r="AE240" s="1">
        <v>135.69999999999999</v>
      </c>
      <c r="AF240" s="1">
        <v>144.69999999999999</v>
      </c>
      <c r="AG240" s="1">
        <v>1754.1000000000001</v>
      </c>
      <c r="AH240" s="1">
        <v>152.19999999999999</v>
      </c>
      <c r="AI240" s="1">
        <v>1093</v>
      </c>
      <c r="AJ240" s="1">
        <v>120.8</v>
      </c>
      <c r="AK240" s="1">
        <v>168.6</v>
      </c>
      <c r="AL240" s="1">
        <v>420.8</v>
      </c>
      <c r="AM240" s="1">
        <f>VLOOKUP(E240,CRUIDdata!C:D,2,FALSE)</f>
        <v>57</v>
      </c>
      <c r="AN240" s="1" t="s">
        <v>72</v>
      </c>
      <c r="AO240" s="1" t="b">
        <f t="shared" si="16"/>
        <v>0</v>
      </c>
      <c r="AP240" s="1">
        <f t="shared" si="17"/>
        <v>91</v>
      </c>
      <c r="AQ240" s="2">
        <f t="shared" si="18"/>
        <v>43709</v>
      </c>
      <c r="AR240" s="1" t="str">
        <f t="shared" si="19"/>
        <v>Pre-COVID</v>
      </c>
      <c r="AS240" s="1">
        <f t="shared" si="20"/>
        <v>9</v>
      </c>
    </row>
    <row r="241" spans="1:45" x14ac:dyDescent="0.25">
      <c r="A241" s="1" t="s">
        <v>38</v>
      </c>
      <c r="B241" s="9">
        <v>2019</v>
      </c>
      <c r="C241" s="1" t="s">
        <v>50</v>
      </c>
      <c r="D241" s="1">
        <v>9</v>
      </c>
      <c r="E241" s="2">
        <v>43709</v>
      </c>
      <c r="F241" s="1">
        <v>140.9</v>
      </c>
      <c r="G241" s="1">
        <v>160.80000000000001</v>
      </c>
      <c r="H241" s="1">
        <v>139.6</v>
      </c>
      <c r="I241" s="1">
        <v>145.4</v>
      </c>
      <c r="J241" s="1">
        <v>123.5</v>
      </c>
      <c r="K241" s="1">
        <v>146.6</v>
      </c>
      <c r="L241" s="1">
        <v>173.2</v>
      </c>
      <c r="M241" s="1">
        <v>131.6</v>
      </c>
      <c r="N241" s="1">
        <v>113.2</v>
      </c>
      <c r="O241" s="1">
        <v>144.1</v>
      </c>
      <c r="P241" s="1">
        <v>135</v>
      </c>
      <c r="Q241" s="1">
        <v>156.80000000000001</v>
      </c>
      <c r="R241" s="1">
        <v>147</v>
      </c>
      <c r="S241" s="1">
        <v>166.5</v>
      </c>
      <c r="T241" s="1">
        <v>149.19999999999999</v>
      </c>
      <c r="U241" s="1">
        <v>140.6</v>
      </c>
      <c r="V241" s="1">
        <v>147.9</v>
      </c>
      <c r="W241" s="1">
        <v>152.19999999999999</v>
      </c>
      <c r="X241" s="1">
        <v>139.19999999999999</v>
      </c>
      <c r="Y241" s="1">
        <v>144.6</v>
      </c>
      <c r="Z241" s="1">
        <v>149</v>
      </c>
      <c r="AA241" s="1">
        <v>126.1</v>
      </c>
      <c r="AB241" s="1">
        <v>141.30000000000001</v>
      </c>
      <c r="AC241" s="1">
        <v>155.19999999999999</v>
      </c>
      <c r="AD241" s="1">
        <v>139.69999999999999</v>
      </c>
      <c r="AE241" s="1">
        <v>140.69999999999999</v>
      </c>
      <c r="AF241" s="1">
        <v>145.80000000000001</v>
      </c>
      <c r="AG241" s="1">
        <v>1734.1999999999998</v>
      </c>
      <c r="AH241" s="1">
        <v>152.19999999999999</v>
      </c>
      <c r="AI241" s="1">
        <v>1132.6000000000001</v>
      </c>
      <c r="AJ241" s="1">
        <v>123.5</v>
      </c>
      <c r="AK241" s="1">
        <v>166.5</v>
      </c>
      <c r="AL241" s="1">
        <v>437.69999999999993</v>
      </c>
      <c r="AM241" s="1">
        <f>VLOOKUP(E241,CRUIDdata!C:D,2,FALSE)</f>
        <v>57</v>
      </c>
      <c r="AN241" s="1" t="s">
        <v>72</v>
      </c>
      <c r="AO241" s="1" t="b">
        <f t="shared" si="16"/>
        <v>0</v>
      </c>
      <c r="AP241" s="1">
        <f t="shared" si="17"/>
        <v>91</v>
      </c>
      <c r="AQ241" s="2">
        <f t="shared" si="18"/>
        <v>43709</v>
      </c>
      <c r="AR241" s="1" t="str">
        <f t="shared" si="19"/>
        <v>Pre-COVID</v>
      </c>
      <c r="AS241" s="1">
        <f t="shared" si="20"/>
        <v>9</v>
      </c>
    </row>
    <row r="242" spans="1:45" x14ac:dyDescent="0.25">
      <c r="A242" s="1" t="s">
        <v>36</v>
      </c>
      <c r="B242" s="9">
        <v>2019</v>
      </c>
      <c r="C242" s="1" t="s">
        <v>51</v>
      </c>
      <c r="D242" s="1">
        <v>10</v>
      </c>
      <c r="E242" s="2">
        <v>43739</v>
      </c>
      <c r="F242" s="1">
        <v>141</v>
      </c>
      <c r="G242" s="1">
        <v>161.6</v>
      </c>
      <c r="H242" s="1">
        <v>141.19999999999999</v>
      </c>
      <c r="I242" s="1">
        <v>146.5</v>
      </c>
      <c r="J242" s="1">
        <v>125.6</v>
      </c>
      <c r="K242" s="1">
        <v>145.69999999999999</v>
      </c>
      <c r="L242" s="1">
        <v>178.8</v>
      </c>
      <c r="M242" s="1">
        <v>133.1</v>
      </c>
      <c r="N242" s="1">
        <v>113.6</v>
      </c>
      <c r="O242" s="1">
        <v>145.5</v>
      </c>
      <c r="P242" s="1">
        <v>138.6</v>
      </c>
      <c r="Q242" s="1">
        <v>157.4</v>
      </c>
      <c r="R242" s="1">
        <v>148.30000000000001</v>
      </c>
      <c r="S242" s="1">
        <v>166.3</v>
      </c>
      <c r="T242" s="1">
        <v>151.69999999999999</v>
      </c>
      <c r="U242" s="1">
        <v>146.69999999999999</v>
      </c>
      <c r="V242" s="1">
        <v>151</v>
      </c>
      <c r="W242" s="1">
        <v>0</v>
      </c>
      <c r="X242" s="1">
        <v>147.69999999999999</v>
      </c>
      <c r="Y242" s="1">
        <v>150.6</v>
      </c>
      <c r="Z242" s="1">
        <v>153.69999999999999</v>
      </c>
      <c r="AA242" s="1">
        <v>131.69999999999999</v>
      </c>
      <c r="AB242" s="1">
        <v>148.69999999999999</v>
      </c>
      <c r="AC242" s="1">
        <v>160.69999999999999</v>
      </c>
      <c r="AD242" s="1">
        <v>140.30000000000001</v>
      </c>
      <c r="AE242" s="1">
        <v>145.69999999999999</v>
      </c>
      <c r="AF242" s="1">
        <v>148.30000000000001</v>
      </c>
      <c r="AG242" s="1">
        <v>1751.2999999999997</v>
      </c>
      <c r="AH242" s="1">
        <v>0</v>
      </c>
      <c r="AI242" s="1">
        <v>1173.6999999999998</v>
      </c>
      <c r="AJ242" s="1">
        <v>125.6</v>
      </c>
      <c r="AK242" s="1">
        <v>166.3</v>
      </c>
      <c r="AL242" s="1">
        <v>449.4</v>
      </c>
      <c r="AM242" s="1">
        <f>VLOOKUP(E242,CRUIDdata!C:D,2,FALSE)</f>
        <v>55</v>
      </c>
      <c r="AN242" s="1" t="s">
        <v>72</v>
      </c>
      <c r="AO242" s="1" t="b">
        <f t="shared" si="16"/>
        <v>0</v>
      </c>
      <c r="AP242" s="1">
        <f t="shared" si="17"/>
        <v>91</v>
      </c>
      <c r="AQ242" s="2">
        <f t="shared" si="18"/>
        <v>43739</v>
      </c>
      <c r="AR242" s="1" t="str">
        <f t="shared" si="19"/>
        <v>Pre-COVID</v>
      </c>
      <c r="AS242" s="1">
        <f t="shared" si="20"/>
        <v>10</v>
      </c>
    </row>
    <row r="243" spans="1:45" x14ac:dyDescent="0.25">
      <c r="A243" s="1" t="s">
        <v>37</v>
      </c>
      <c r="B243" s="9">
        <v>2019</v>
      </c>
      <c r="C243" s="1" t="s">
        <v>51</v>
      </c>
      <c r="D243" s="1">
        <v>10</v>
      </c>
      <c r="E243" s="2">
        <v>43739</v>
      </c>
      <c r="F243" s="1">
        <v>143.5</v>
      </c>
      <c r="G243" s="1">
        <v>159.80000000000001</v>
      </c>
      <c r="H243" s="1">
        <v>144.69999999999999</v>
      </c>
      <c r="I243" s="1">
        <v>145.6</v>
      </c>
      <c r="J243" s="1">
        <v>121.1</v>
      </c>
      <c r="K243" s="1">
        <v>150.6</v>
      </c>
      <c r="L243" s="1">
        <v>207.2</v>
      </c>
      <c r="M243" s="1">
        <v>131.19999999999999</v>
      </c>
      <c r="N243" s="1">
        <v>114.8</v>
      </c>
      <c r="O243" s="1">
        <v>145.19999999999999</v>
      </c>
      <c r="P243" s="1">
        <v>130.19999999999999</v>
      </c>
      <c r="Q243" s="1">
        <v>156.80000000000001</v>
      </c>
      <c r="R243" s="1">
        <v>151.9</v>
      </c>
      <c r="S243" s="1">
        <v>169.3</v>
      </c>
      <c r="T243" s="1">
        <v>145.9</v>
      </c>
      <c r="U243" s="1">
        <v>132.4</v>
      </c>
      <c r="V243" s="1">
        <v>143.9</v>
      </c>
      <c r="W243" s="1">
        <v>153</v>
      </c>
      <c r="X243" s="1">
        <v>128.9</v>
      </c>
      <c r="Y243" s="1">
        <v>138.69999999999999</v>
      </c>
      <c r="Z243" s="1">
        <v>142.4</v>
      </c>
      <c r="AA243" s="1">
        <v>121.5</v>
      </c>
      <c r="AB243" s="1">
        <v>136.19999999999999</v>
      </c>
      <c r="AC243" s="1">
        <v>151.69999999999999</v>
      </c>
      <c r="AD243" s="1">
        <v>139.5</v>
      </c>
      <c r="AE243" s="1">
        <v>136</v>
      </c>
      <c r="AF243" s="1">
        <v>146</v>
      </c>
      <c r="AG243" s="1">
        <v>1781.5000000000002</v>
      </c>
      <c r="AH243" s="1">
        <v>153</v>
      </c>
      <c r="AI243" s="1">
        <v>1098.5</v>
      </c>
      <c r="AJ243" s="1">
        <v>121.1</v>
      </c>
      <c r="AK243" s="1">
        <v>169.3</v>
      </c>
      <c r="AL243" s="1">
        <v>422.20000000000005</v>
      </c>
      <c r="AM243" s="1">
        <f>VLOOKUP(E243,CRUIDdata!C:D,2,FALSE)</f>
        <v>55</v>
      </c>
      <c r="AN243" s="1" t="s">
        <v>72</v>
      </c>
      <c r="AO243" s="1" t="str">
        <f t="shared" si="16"/>
        <v>no</v>
      </c>
      <c r="AP243" s="1">
        <f t="shared" si="17"/>
        <v>91</v>
      </c>
      <c r="AQ243" s="2">
        <f t="shared" si="18"/>
        <v>43739</v>
      </c>
      <c r="AR243" s="1" t="str">
        <f t="shared" si="19"/>
        <v>Pre-COVID</v>
      </c>
      <c r="AS243" s="1">
        <f t="shared" si="20"/>
        <v>10</v>
      </c>
    </row>
    <row r="244" spans="1:45" x14ac:dyDescent="0.25">
      <c r="A244" s="1" t="s">
        <v>38</v>
      </c>
      <c r="B244" s="9">
        <v>2019</v>
      </c>
      <c r="C244" s="1" t="s">
        <v>51</v>
      </c>
      <c r="D244" s="1">
        <v>10</v>
      </c>
      <c r="E244" s="2">
        <v>43739</v>
      </c>
      <c r="F244" s="1">
        <v>141.80000000000001</v>
      </c>
      <c r="G244" s="1">
        <v>161</v>
      </c>
      <c r="H244" s="1">
        <v>142.6</v>
      </c>
      <c r="I244" s="1">
        <v>146.19999999999999</v>
      </c>
      <c r="J244" s="1">
        <v>123.9</v>
      </c>
      <c r="K244" s="1">
        <v>148</v>
      </c>
      <c r="L244" s="1">
        <v>188.4</v>
      </c>
      <c r="M244" s="1">
        <v>132.5</v>
      </c>
      <c r="N244" s="1">
        <v>114</v>
      </c>
      <c r="O244" s="1">
        <v>145.4</v>
      </c>
      <c r="P244" s="1">
        <v>135.1</v>
      </c>
      <c r="Q244" s="1">
        <v>157.1</v>
      </c>
      <c r="R244" s="1">
        <v>149.6</v>
      </c>
      <c r="S244" s="1">
        <v>167.1</v>
      </c>
      <c r="T244" s="1">
        <v>149.4</v>
      </c>
      <c r="U244" s="1">
        <v>140.80000000000001</v>
      </c>
      <c r="V244" s="1">
        <v>148.19999999999999</v>
      </c>
      <c r="W244" s="1">
        <v>153</v>
      </c>
      <c r="X244" s="1">
        <v>140.6</v>
      </c>
      <c r="Y244" s="1">
        <v>145</v>
      </c>
      <c r="Z244" s="1">
        <v>149.4</v>
      </c>
      <c r="AA244" s="1">
        <v>126.3</v>
      </c>
      <c r="AB244" s="1">
        <v>141.69999999999999</v>
      </c>
      <c r="AC244" s="1">
        <v>155.4</v>
      </c>
      <c r="AD244" s="1">
        <v>140</v>
      </c>
      <c r="AE244" s="1">
        <v>141</v>
      </c>
      <c r="AF244" s="1">
        <v>147.19999999999999</v>
      </c>
      <c r="AG244" s="1">
        <v>1761.6999999999998</v>
      </c>
      <c r="AH244" s="1">
        <v>153</v>
      </c>
      <c r="AI244" s="1">
        <v>1137.2</v>
      </c>
      <c r="AJ244" s="1">
        <v>123.9</v>
      </c>
      <c r="AK244" s="1">
        <v>167.1</v>
      </c>
      <c r="AL244" s="1">
        <v>438.40000000000003</v>
      </c>
      <c r="AM244" s="1">
        <f>VLOOKUP(E244,CRUIDdata!C:D,2,FALSE)</f>
        <v>55</v>
      </c>
      <c r="AN244" s="1" t="s">
        <v>72</v>
      </c>
      <c r="AO244" s="1" t="b">
        <f t="shared" si="16"/>
        <v>0</v>
      </c>
      <c r="AP244" s="1">
        <f t="shared" si="17"/>
        <v>91</v>
      </c>
      <c r="AQ244" s="2">
        <f t="shared" si="18"/>
        <v>43739</v>
      </c>
      <c r="AR244" s="1" t="str">
        <f t="shared" si="19"/>
        <v>Pre-COVID</v>
      </c>
      <c r="AS244" s="1">
        <f t="shared" si="20"/>
        <v>10</v>
      </c>
    </row>
    <row r="245" spans="1:45" x14ac:dyDescent="0.25">
      <c r="A245" s="1" t="s">
        <v>36</v>
      </c>
      <c r="B245" s="9">
        <v>2019</v>
      </c>
      <c r="C245" s="1" t="s">
        <v>52</v>
      </c>
      <c r="D245" s="1">
        <v>11</v>
      </c>
      <c r="E245" s="2">
        <v>43770</v>
      </c>
      <c r="F245" s="1">
        <v>141.80000000000001</v>
      </c>
      <c r="G245" s="1">
        <v>163.69999999999999</v>
      </c>
      <c r="H245" s="1">
        <v>143.80000000000001</v>
      </c>
      <c r="I245" s="1">
        <v>147.1</v>
      </c>
      <c r="J245" s="1">
        <v>126</v>
      </c>
      <c r="K245" s="1">
        <v>146.19999999999999</v>
      </c>
      <c r="L245" s="1">
        <v>191.4</v>
      </c>
      <c r="M245" s="1">
        <v>136.19999999999999</v>
      </c>
      <c r="N245" s="1">
        <v>113.8</v>
      </c>
      <c r="O245" s="1">
        <v>147.30000000000001</v>
      </c>
      <c r="P245" s="1">
        <v>138.69999999999999</v>
      </c>
      <c r="Q245" s="1">
        <v>157.69999999999999</v>
      </c>
      <c r="R245" s="1">
        <v>150.9</v>
      </c>
      <c r="S245" s="1">
        <v>167.2</v>
      </c>
      <c r="T245" s="1">
        <v>152.30000000000001</v>
      </c>
      <c r="U245" s="1">
        <v>147</v>
      </c>
      <c r="V245" s="1">
        <v>151.5</v>
      </c>
      <c r="W245" s="1">
        <v>0</v>
      </c>
      <c r="X245" s="1">
        <v>148.4</v>
      </c>
      <c r="Y245" s="1">
        <v>150.9</v>
      </c>
      <c r="Z245" s="1">
        <v>154.30000000000001</v>
      </c>
      <c r="AA245" s="1">
        <v>132.1</v>
      </c>
      <c r="AB245" s="1">
        <v>149.1</v>
      </c>
      <c r="AC245" s="1">
        <v>160.80000000000001</v>
      </c>
      <c r="AD245" s="1">
        <v>140.6</v>
      </c>
      <c r="AE245" s="1">
        <v>146.1</v>
      </c>
      <c r="AF245" s="1">
        <v>149.9</v>
      </c>
      <c r="AG245" s="1">
        <v>1778.6</v>
      </c>
      <c r="AH245" s="1">
        <v>0</v>
      </c>
      <c r="AI245" s="1">
        <v>1177.9000000000001</v>
      </c>
      <c r="AJ245" s="1">
        <v>126</v>
      </c>
      <c r="AK245" s="1">
        <v>167.2</v>
      </c>
      <c r="AL245" s="1">
        <v>450.8</v>
      </c>
      <c r="AM245" s="1">
        <f>VLOOKUP(E245,CRUIDdata!C:D,2,FALSE)</f>
        <v>57</v>
      </c>
      <c r="AN245" s="1" t="s">
        <v>72</v>
      </c>
      <c r="AO245" s="1" t="b">
        <f t="shared" si="16"/>
        <v>0</v>
      </c>
      <c r="AP245" s="1">
        <f t="shared" si="17"/>
        <v>91</v>
      </c>
      <c r="AQ245" s="2">
        <f t="shared" si="18"/>
        <v>43770</v>
      </c>
      <c r="AR245" s="1" t="str">
        <f t="shared" si="19"/>
        <v>Pre-COVID</v>
      </c>
      <c r="AS245" s="1">
        <f t="shared" si="20"/>
        <v>11</v>
      </c>
    </row>
    <row r="246" spans="1:45" x14ac:dyDescent="0.25">
      <c r="A246" s="1" t="s">
        <v>37</v>
      </c>
      <c r="B246" s="9">
        <v>2019</v>
      </c>
      <c r="C246" s="1" t="s">
        <v>52</v>
      </c>
      <c r="D246" s="1">
        <v>11</v>
      </c>
      <c r="E246" s="2">
        <v>43770</v>
      </c>
      <c r="F246" s="1">
        <v>144.1</v>
      </c>
      <c r="G246" s="1">
        <v>162.4</v>
      </c>
      <c r="H246" s="1">
        <v>148.4</v>
      </c>
      <c r="I246" s="1">
        <v>145.9</v>
      </c>
      <c r="J246" s="1">
        <v>121.5</v>
      </c>
      <c r="K246" s="1">
        <v>148.80000000000001</v>
      </c>
      <c r="L246" s="1">
        <v>215.7</v>
      </c>
      <c r="M246" s="1">
        <v>134.6</v>
      </c>
      <c r="N246" s="1">
        <v>115</v>
      </c>
      <c r="O246" s="1">
        <v>146.30000000000001</v>
      </c>
      <c r="P246" s="1">
        <v>130.5</v>
      </c>
      <c r="Q246" s="1">
        <v>157.19999999999999</v>
      </c>
      <c r="R246" s="1">
        <v>153.6</v>
      </c>
      <c r="S246" s="1">
        <v>169.9</v>
      </c>
      <c r="T246" s="1">
        <v>146.30000000000001</v>
      </c>
      <c r="U246" s="1">
        <v>132.6</v>
      </c>
      <c r="V246" s="1">
        <v>144.19999999999999</v>
      </c>
      <c r="W246" s="1">
        <v>153.5</v>
      </c>
      <c r="X246" s="1">
        <v>132.19999999999999</v>
      </c>
      <c r="Y246" s="1">
        <v>139.1</v>
      </c>
      <c r="Z246" s="1">
        <v>142.80000000000001</v>
      </c>
      <c r="AA246" s="1">
        <v>121.7</v>
      </c>
      <c r="AB246" s="1">
        <v>136.69999999999999</v>
      </c>
      <c r="AC246" s="1">
        <v>151.80000000000001</v>
      </c>
      <c r="AD246" s="1">
        <v>139.80000000000001</v>
      </c>
      <c r="AE246" s="1">
        <v>136.30000000000001</v>
      </c>
      <c r="AF246" s="1">
        <v>147</v>
      </c>
      <c r="AG246" s="1">
        <v>1802.4999999999998</v>
      </c>
      <c r="AH246" s="1">
        <v>153.5</v>
      </c>
      <c r="AI246" s="1">
        <v>1104.5999999999999</v>
      </c>
      <c r="AJ246" s="1">
        <v>121.5</v>
      </c>
      <c r="AK246" s="1">
        <v>169.9</v>
      </c>
      <c r="AL246" s="1">
        <v>423.09999999999997</v>
      </c>
      <c r="AM246" s="1">
        <f>VLOOKUP(E246,CRUIDdata!C:D,2,FALSE)</f>
        <v>57</v>
      </c>
      <c r="AN246" s="1" t="s">
        <v>72</v>
      </c>
      <c r="AO246" s="1" t="b">
        <f t="shared" si="16"/>
        <v>0</v>
      </c>
      <c r="AP246" s="1">
        <f t="shared" si="17"/>
        <v>91</v>
      </c>
      <c r="AQ246" s="2">
        <f t="shared" si="18"/>
        <v>43770</v>
      </c>
      <c r="AR246" s="1" t="str">
        <f t="shared" si="19"/>
        <v>Pre-COVID</v>
      </c>
      <c r="AS246" s="1">
        <f t="shared" si="20"/>
        <v>11</v>
      </c>
    </row>
    <row r="247" spans="1:45" x14ac:dyDescent="0.25">
      <c r="A247" s="1" t="s">
        <v>38</v>
      </c>
      <c r="B247" s="9">
        <v>2019</v>
      </c>
      <c r="C247" s="1" t="s">
        <v>52</v>
      </c>
      <c r="D247" s="1">
        <v>11</v>
      </c>
      <c r="E247" s="2">
        <v>43770</v>
      </c>
      <c r="F247" s="1">
        <v>142.5</v>
      </c>
      <c r="G247" s="1">
        <v>163.19999999999999</v>
      </c>
      <c r="H247" s="1">
        <v>145.6</v>
      </c>
      <c r="I247" s="1">
        <v>146.69999999999999</v>
      </c>
      <c r="J247" s="1">
        <v>124.3</v>
      </c>
      <c r="K247" s="1">
        <v>147.4</v>
      </c>
      <c r="L247" s="1">
        <v>199.6</v>
      </c>
      <c r="M247" s="1">
        <v>135.69999999999999</v>
      </c>
      <c r="N247" s="1">
        <v>114.2</v>
      </c>
      <c r="O247" s="1">
        <v>147</v>
      </c>
      <c r="P247" s="1">
        <v>135.30000000000001</v>
      </c>
      <c r="Q247" s="1">
        <v>157.5</v>
      </c>
      <c r="R247" s="1">
        <v>151.9</v>
      </c>
      <c r="S247" s="1">
        <v>167.9</v>
      </c>
      <c r="T247" s="1">
        <v>149.9</v>
      </c>
      <c r="U247" s="1">
        <v>141</v>
      </c>
      <c r="V247" s="1">
        <v>148.6</v>
      </c>
      <c r="W247" s="1">
        <v>153.5</v>
      </c>
      <c r="X247" s="1">
        <v>142.30000000000001</v>
      </c>
      <c r="Y247" s="1">
        <v>145.30000000000001</v>
      </c>
      <c r="Z247" s="1">
        <v>149.9</v>
      </c>
      <c r="AA247" s="1">
        <v>126.6</v>
      </c>
      <c r="AB247" s="1">
        <v>142.1</v>
      </c>
      <c r="AC247" s="1">
        <v>155.5</v>
      </c>
      <c r="AD247" s="1">
        <v>140.30000000000001</v>
      </c>
      <c r="AE247" s="1">
        <v>141.30000000000001</v>
      </c>
      <c r="AF247" s="1">
        <v>148.6</v>
      </c>
      <c r="AG247" s="1">
        <v>1786.6000000000001</v>
      </c>
      <c r="AH247" s="1">
        <v>153.5</v>
      </c>
      <c r="AI247" s="1">
        <v>1142</v>
      </c>
      <c r="AJ247" s="1">
        <v>124.3</v>
      </c>
      <c r="AK247" s="1">
        <v>167.9</v>
      </c>
      <c r="AL247" s="1">
        <v>439.5</v>
      </c>
      <c r="AM247" s="1">
        <f>VLOOKUP(E247,CRUIDdata!C:D,2,FALSE)</f>
        <v>57</v>
      </c>
      <c r="AN247" s="1" t="s">
        <v>72</v>
      </c>
      <c r="AO247" s="1" t="b">
        <f t="shared" si="16"/>
        <v>0</v>
      </c>
      <c r="AP247" s="1">
        <f t="shared" si="17"/>
        <v>91</v>
      </c>
      <c r="AQ247" s="2">
        <f t="shared" si="18"/>
        <v>43770</v>
      </c>
      <c r="AR247" s="1" t="str">
        <f t="shared" si="19"/>
        <v>Pre-COVID</v>
      </c>
      <c r="AS247" s="1">
        <f t="shared" si="20"/>
        <v>11</v>
      </c>
    </row>
    <row r="248" spans="1:45" x14ac:dyDescent="0.25">
      <c r="A248" s="1" t="s">
        <v>36</v>
      </c>
      <c r="B248" s="9">
        <v>2019</v>
      </c>
      <c r="C248" s="1" t="s">
        <v>53</v>
      </c>
      <c r="D248" s="1">
        <v>12</v>
      </c>
      <c r="E248" s="2">
        <v>43800</v>
      </c>
      <c r="F248" s="1">
        <v>142.80000000000001</v>
      </c>
      <c r="G248" s="1">
        <v>165.3</v>
      </c>
      <c r="H248" s="1">
        <v>149.5</v>
      </c>
      <c r="I248" s="1">
        <v>148.69999999999999</v>
      </c>
      <c r="J248" s="1">
        <v>127.5</v>
      </c>
      <c r="K248" s="1">
        <v>144.30000000000001</v>
      </c>
      <c r="L248" s="1">
        <v>209.5</v>
      </c>
      <c r="M248" s="1">
        <v>138.80000000000001</v>
      </c>
      <c r="N248" s="1">
        <v>113.6</v>
      </c>
      <c r="O248" s="1">
        <v>149.1</v>
      </c>
      <c r="P248" s="1">
        <v>139.30000000000001</v>
      </c>
      <c r="Q248" s="1">
        <v>158.30000000000001</v>
      </c>
      <c r="R248" s="1">
        <v>154.30000000000001</v>
      </c>
      <c r="S248" s="1">
        <v>167.8</v>
      </c>
      <c r="T248" s="1">
        <v>152.6</v>
      </c>
      <c r="U248" s="1">
        <v>147.30000000000001</v>
      </c>
      <c r="V248" s="1">
        <v>151.9</v>
      </c>
      <c r="W248" s="1">
        <v>0</v>
      </c>
      <c r="X248" s="1">
        <v>149.9</v>
      </c>
      <c r="Y248" s="1">
        <v>151.19999999999999</v>
      </c>
      <c r="Z248" s="1">
        <v>154.80000000000001</v>
      </c>
      <c r="AA248" s="1">
        <v>135</v>
      </c>
      <c r="AB248" s="1">
        <v>149.5</v>
      </c>
      <c r="AC248" s="1">
        <v>161.1</v>
      </c>
      <c r="AD248" s="1">
        <v>140.6</v>
      </c>
      <c r="AE248" s="1">
        <v>147.1</v>
      </c>
      <c r="AF248" s="1">
        <v>152.30000000000001</v>
      </c>
      <c r="AG248" s="1">
        <v>1813.4999999999995</v>
      </c>
      <c r="AH248" s="1">
        <v>0</v>
      </c>
      <c r="AI248" s="1">
        <v>1186.7</v>
      </c>
      <c r="AJ248" s="1">
        <v>127.5</v>
      </c>
      <c r="AK248" s="1">
        <v>167.8</v>
      </c>
      <c r="AL248" s="1">
        <v>451.79999999999995</v>
      </c>
      <c r="AM248" s="1">
        <f>VLOOKUP(E248,CRUIDdata!C:D,2,FALSE)</f>
        <v>61</v>
      </c>
      <c r="AN248" s="1" t="s">
        <v>72</v>
      </c>
      <c r="AO248" s="1" t="b">
        <f t="shared" si="16"/>
        <v>0</v>
      </c>
      <c r="AP248" s="1">
        <f t="shared" si="17"/>
        <v>91</v>
      </c>
      <c r="AQ248" s="2">
        <f t="shared" si="18"/>
        <v>43800</v>
      </c>
      <c r="AR248" s="1" t="str">
        <f t="shared" si="19"/>
        <v>Pre-COVID</v>
      </c>
      <c r="AS248" s="1">
        <f t="shared" si="20"/>
        <v>12</v>
      </c>
    </row>
    <row r="249" spans="1:45" x14ac:dyDescent="0.25">
      <c r="A249" s="1" t="s">
        <v>37</v>
      </c>
      <c r="B249" s="9">
        <v>2019</v>
      </c>
      <c r="C249" s="1" t="s">
        <v>53</v>
      </c>
      <c r="D249" s="1">
        <v>12</v>
      </c>
      <c r="E249" s="2">
        <v>43800</v>
      </c>
      <c r="F249" s="1">
        <v>144.9</v>
      </c>
      <c r="G249" s="1">
        <v>164.5</v>
      </c>
      <c r="H249" s="1">
        <v>153.69999999999999</v>
      </c>
      <c r="I249" s="1">
        <v>147.5</v>
      </c>
      <c r="J249" s="1">
        <v>122.7</v>
      </c>
      <c r="K249" s="1">
        <v>147.19999999999999</v>
      </c>
      <c r="L249" s="1">
        <v>231.5</v>
      </c>
      <c r="M249" s="1">
        <v>137.19999999999999</v>
      </c>
      <c r="N249" s="1">
        <v>114.7</v>
      </c>
      <c r="O249" s="1">
        <v>148</v>
      </c>
      <c r="P249" s="1">
        <v>130.80000000000001</v>
      </c>
      <c r="Q249" s="1">
        <v>157.69999999999999</v>
      </c>
      <c r="R249" s="1">
        <v>156.30000000000001</v>
      </c>
      <c r="S249" s="1">
        <v>170.4</v>
      </c>
      <c r="T249" s="1">
        <v>146.80000000000001</v>
      </c>
      <c r="U249" s="1">
        <v>132.80000000000001</v>
      </c>
      <c r="V249" s="1">
        <v>144.6</v>
      </c>
      <c r="W249" s="1">
        <v>152.80000000000001</v>
      </c>
      <c r="X249" s="1">
        <v>133.6</v>
      </c>
      <c r="Y249" s="1">
        <v>139.80000000000001</v>
      </c>
      <c r="Z249" s="1">
        <v>143.19999999999999</v>
      </c>
      <c r="AA249" s="1">
        <v>125.2</v>
      </c>
      <c r="AB249" s="1">
        <v>136.80000000000001</v>
      </c>
      <c r="AC249" s="1">
        <v>151.9</v>
      </c>
      <c r="AD249" s="1">
        <v>140.19999999999999</v>
      </c>
      <c r="AE249" s="1">
        <v>137.69999999999999</v>
      </c>
      <c r="AF249" s="1">
        <v>148.30000000000001</v>
      </c>
      <c r="AG249" s="1">
        <v>1834</v>
      </c>
      <c r="AH249" s="1">
        <v>152.80000000000001</v>
      </c>
      <c r="AI249" s="1">
        <v>1113.5</v>
      </c>
      <c r="AJ249" s="1">
        <v>122.7</v>
      </c>
      <c r="AK249" s="1">
        <v>170.4</v>
      </c>
      <c r="AL249" s="1">
        <v>424.20000000000005</v>
      </c>
      <c r="AM249" s="1">
        <f>VLOOKUP(E249,CRUIDdata!C:D,2,FALSE)</f>
        <v>61</v>
      </c>
      <c r="AN249" s="1" t="s">
        <v>72</v>
      </c>
      <c r="AO249" s="1" t="b">
        <f t="shared" si="16"/>
        <v>0</v>
      </c>
      <c r="AP249" s="1">
        <f t="shared" si="17"/>
        <v>91</v>
      </c>
      <c r="AQ249" s="2">
        <f t="shared" si="18"/>
        <v>43800</v>
      </c>
      <c r="AR249" s="1" t="str">
        <f t="shared" si="19"/>
        <v>Pre-COVID</v>
      </c>
      <c r="AS249" s="1">
        <f t="shared" si="20"/>
        <v>12</v>
      </c>
    </row>
    <row r="250" spans="1:45" x14ac:dyDescent="0.25">
      <c r="A250" s="1" t="s">
        <v>38</v>
      </c>
      <c r="B250" s="9">
        <v>2019</v>
      </c>
      <c r="C250" s="1" t="s">
        <v>53</v>
      </c>
      <c r="D250" s="1">
        <v>12</v>
      </c>
      <c r="E250" s="2">
        <v>43800</v>
      </c>
      <c r="F250" s="1">
        <v>143.5</v>
      </c>
      <c r="G250" s="1">
        <v>165</v>
      </c>
      <c r="H250" s="1">
        <v>151.1</v>
      </c>
      <c r="I250" s="1">
        <v>148.30000000000001</v>
      </c>
      <c r="J250" s="1">
        <v>125.7</v>
      </c>
      <c r="K250" s="1">
        <v>145.69999999999999</v>
      </c>
      <c r="L250" s="1">
        <v>217</v>
      </c>
      <c r="M250" s="1">
        <v>138.30000000000001</v>
      </c>
      <c r="N250" s="1">
        <v>114</v>
      </c>
      <c r="O250" s="1">
        <v>148.69999999999999</v>
      </c>
      <c r="P250" s="1">
        <v>135.80000000000001</v>
      </c>
      <c r="Q250" s="1">
        <v>158</v>
      </c>
      <c r="R250" s="1">
        <v>155</v>
      </c>
      <c r="S250" s="1">
        <v>168.5</v>
      </c>
      <c r="T250" s="1">
        <v>150.30000000000001</v>
      </c>
      <c r="U250" s="1">
        <v>141.30000000000001</v>
      </c>
      <c r="V250" s="1">
        <v>149</v>
      </c>
      <c r="W250" s="1">
        <v>152.80000000000001</v>
      </c>
      <c r="X250" s="1">
        <v>143.69999999999999</v>
      </c>
      <c r="Y250" s="1">
        <v>145.80000000000001</v>
      </c>
      <c r="Z250" s="1">
        <v>150.4</v>
      </c>
      <c r="AA250" s="1">
        <v>129.80000000000001</v>
      </c>
      <c r="AB250" s="1">
        <v>142.30000000000001</v>
      </c>
      <c r="AC250" s="1">
        <v>155.69999999999999</v>
      </c>
      <c r="AD250" s="1">
        <v>140.4</v>
      </c>
      <c r="AE250" s="1">
        <v>142.5</v>
      </c>
      <c r="AF250" s="1">
        <v>150.4</v>
      </c>
      <c r="AG250" s="1">
        <v>1820.4</v>
      </c>
      <c r="AH250" s="1">
        <v>152.80000000000001</v>
      </c>
      <c r="AI250" s="1">
        <v>1150.5999999999999</v>
      </c>
      <c r="AJ250" s="1">
        <v>125.7</v>
      </c>
      <c r="AK250" s="1">
        <v>168.5</v>
      </c>
      <c r="AL250" s="1">
        <v>440.6</v>
      </c>
      <c r="AM250" s="1">
        <f>VLOOKUP(E250,CRUIDdata!C:D,2,FALSE)</f>
        <v>61</v>
      </c>
      <c r="AN250" s="1" t="s">
        <v>72</v>
      </c>
      <c r="AO250" s="1" t="b">
        <f t="shared" si="16"/>
        <v>0</v>
      </c>
      <c r="AP250" s="1">
        <f t="shared" si="17"/>
        <v>91</v>
      </c>
      <c r="AQ250" s="2">
        <f t="shared" si="18"/>
        <v>43800</v>
      </c>
      <c r="AR250" s="1" t="str">
        <f t="shared" si="19"/>
        <v>Pre-COVID</v>
      </c>
      <c r="AS250" s="1">
        <f t="shared" si="20"/>
        <v>12</v>
      </c>
    </row>
    <row r="251" spans="1:45" x14ac:dyDescent="0.25">
      <c r="A251" s="1" t="s">
        <v>36</v>
      </c>
      <c r="B251" s="9">
        <v>2020</v>
      </c>
      <c r="C251" s="1" t="s">
        <v>42</v>
      </c>
      <c r="D251" s="1">
        <v>1</v>
      </c>
      <c r="E251" s="2">
        <v>43831</v>
      </c>
      <c r="F251" s="1">
        <v>143.69999999999999</v>
      </c>
      <c r="G251" s="1">
        <v>167.3</v>
      </c>
      <c r="H251" s="1">
        <v>153.5</v>
      </c>
      <c r="I251" s="1">
        <v>150.5</v>
      </c>
      <c r="J251" s="1">
        <v>132</v>
      </c>
      <c r="K251" s="1">
        <v>142.19999999999999</v>
      </c>
      <c r="L251" s="1">
        <v>191.5</v>
      </c>
      <c r="M251" s="1">
        <v>141.1</v>
      </c>
      <c r="N251" s="1">
        <v>113.8</v>
      </c>
      <c r="O251" s="1">
        <v>151.6</v>
      </c>
      <c r="P251" s="1">
        <v>139.69999999999999</v>
      </c>
      <c r="Q251" s="1">
        <v>158.69999999999999</v>
      </c>
      <c r="R251" s="1">
        <v>153</v>
      </c>
      <c r="S251" s="1">
        <v>168.6</v>
      </c>
      <c r="T251" s="1">
        <v>152.80000000000001</v>
      </c>
      <c r="U251" s="1">
        <v>147.4</v>
      </c>
      <c r="V251" s="1">
        <v>152.1</v>
      </c>
      <c r="W251" s="1">
        <v>0</v>
      </c>
      <c r="X251" s="1">
        <v>150.4</v>
      </c>
      <c r="Y251" s="1">
        <v>151.69999999999999</v>
      </c>
      <c r="Z251" s="1">
        <v>155.69999999999999</v>
      </c>
      <c r="AA251" s="1">
        <v>136.30000000000001</v>
      </c>
      <c r="AB251" s="1">
        <v>150.1</v>
      </c>
      <c r="AC251" s="1">
        <v>161.69999999999999</v>
      </c>
      <c r="AD251" s="1">
        <v>142.5</v>
      </c>
      <c r="AE251" s="1">
        <v>148.1</v>
      </c>
      <c r="AF251" s="1">
        <v>151.9</v>
      </c>
      <c r="AG251" s="1">
        <v>1806.6</v>
      </c>
      <c r="AH251" s="1">
        <v>0</v>
      </c>
      <c r="AI251" s="1">
        <v>1192.7</v>
      </c>
      <c r="AJ251" s="1">
        <v>132</v>
      </c>
      <c r="AK251" s="1">
        <v>168.6</v>
      </c>
      <c r="AL251" s="1">
        <v>452.30000000000007</v>
      </c>
      <c r="AM251" s="1">
        <f>VLOOKUP(E251,CRUIDdata!C:D,2,FALSE)</f>
        <v>63</v>
      </c>
      <c r="AN251" s="1" t="s">
        <v>72</v>
      </c>
      <c r="AO251" s="1" t="b">
        <f t="shared" si="16"/>
        <v>0</v>
      </c>
      <c r="AP251" s="1">
        <f t="shared" si="17"/>
        <v>91</v>
      </c>
      <c r="AQ251" s="2">
        <f t="shared" si="18"/>
        <v>43831</v>
      </c>
      <c r="AR251" s="1" t="str">
        <f t="shared" si="19"/>
        <v>Pre-COVID</v>
      </c>
      <c r="AS251" s="1">
        <f t="shared" si="20"/>
        <v>1</v>
      </c>
    </row>
    <row r="252" spans="1:45" x14ac:dyDescent="0.25">
      <c r="A252" s="1" t="s">
        <v>37</v>
      </c>
      <c r="B252" s="9">
        <v>2020</v>
      </c>
      <c r="C252" s="1" t="s">
        <v>42</v>
      </c>
      <c r="D252" s="1">
        <v>1</v>
      </c>
      <c r="E252" s="2">
        <v>43831</v>
      </c>
      <c r="F252" s="1">
        <v>145.6</v>
      </c>
      <c r="G252" s="1">
        <v>167.6</v>
      </c>
      <c r="H252" s="1">
        <v>157</v>
      </c>
      <c r="I252" s="1">
        <v>149.30000000000001</v>
      </c>
      <c r="J252" s="1">
        <v>126.3</v>
      </c>
      <c r="K252" s="1">
        <v>144.4</v>
      </c>
      <c r="L252" s="1">
        <v>207.8</v>
      </c>
      <c r="M252" s="1">
        <v>139.1</v>
      </c>
      <c r="N252" s="1">
        <v>114.8</v>
      </c>
      <c r="O252" s="1">
        <v>149.5</v>
      </c>
      <c r="P252" s="1">
        <v>131.1</v>
      </c>
      <c r="Q252" s="1">
        <v>158.5</v>
      </c>
      <c r="R252" s="1">
        <v>154.4</v>
      </c>
      <c r="S252" s="1">
        <v>170.8</v>
      </c>
      <c r="T252" s="1">
        <v>147</v>
      </c>
      <c r="U252" s="1">
        <v>133.19999999999999</v>
      </c>
      <c r="V252" s="1">
        <v>144.9</v>
      </c>
      <c r="W252" s="1">
        <v>153.9</v>
      </c>
      <c r="X252" s="1">
        <v>135.1</v>
      </c>
      <c r="Y252" s="1">
        <v>140.1</v>
      </c>
      <c r="Z252" s="1">
        <v>143.80000000000001</v>
      </c>
      <c r="AA252" s="1">
        <v>126.1</v>
      </c>
      <c r="AB252" s="1">
        <v>137.19999999999999</v>
      </c>
      <c r="AC252" s="1">
        <v>152.1</v>
      </c>
      <c r="AD252" s="1">
        <v>142.1</v>
      </c>
      <c r="AE252" s="1">
        <v>138.4</v>
      </c>
      <c r="AF252" s="1">
        <v>148.19999999999999</v>
      </c>
      <c r="AG252" s="1">
        <v>1819.1</v>
      </c>
      <c r="AH252" s="1">
        <v>153.9</v>
      </c>
      <c r="AI252" s="1">
        <v>1119.3</v>
      </c>
      <c r="AJ252" s="1">
        <v>126.3</v>
      </c>
      <c r="AK252" s="1">
        <v>170.8</v>
      </c>
      <c r="AL252" s="1">
        <v>425.1</v>
      </c>
      <c r="AM252" s="1">
        <f>VLOOKUP(E252,CRUIDdata!C:D,2,FALSE)</f>
        <v>63</v>
      </c>
      <c r="AN252" s="1" t="s">
        <v>72</v>
      </c>
      <c r="AO252" s="1" t="b">
        <f t="shared" si="16"/>
        <v>0</v>
      </c>
      <c r="AP252" s="1">
        <f t="shared" si="17"/>
        <v>91</v>
      </c>
      <c r="AQ252" s="2">
        <f t="shared" si="18"/>
        <v>43831</v>
      </c>
      <c r="AR252" s="1" t="str">
        <f t="shared" si="19"/>
        <v>Pre-COVID</v>
      </c>
      <c r="AS252" s="1">
        <f t="shared" si="20"/>
        <v>1</v>
      </c>
    </row>
    <row r="253" spans="1:45" x14ac:dyDescent="0.25">
      <c r="A253" s="1" t="s">
        <v>38</v>
      </c>
      <c r="B253" s="9">
        <v>2020</v>
      </c>
      <c r="C253" s="1" t="s">
        <v>42</v>
      </c>
      <c r="D253" s="1">
        <v>1</v>
      </c>
      <c r="E253" s="2">
        <v>43831</v>
      </c>
      <c r="F253" s="1">
        <v>144.30000000000001</v>
      </c>
      <c r="G253" s="1">
        <v>167.4</v>
      </c>
      <c r="H253" s="1">
        <v>154.9</v>
      </c>
      <c r="I253" s="1">
        <v>150.1</v>
      </c>
      <c r="J253" s="1">
        <v>129.9</v>
      </c>
      <c r="K253" s="1">
        <v>143.19999999999999</v>
      </c>
      <c r="L253" s="1">
        <v>197</v>
      </c>
      <c r="M253" s="1">
        <v>140.4</v>
      </c>
      <c r="N253" s="1">
        <v>114.1</v>
      </c>
      <c r="O253" s="1">
        <v>150.9</v>
      </c>
      <c r="P253" s="1">
        <v>136.1</v>
      </c>
      <c r="Q253" s="1">
        <v>158.6</v>
      </c>
      <c r="R253" s="1">
        <v>153.5</v>
      </c>
      <c r="S253" s="1">
        <v>169.2</v>
      </c>
      <c r="T253" s="1">
        <v>150.5</v>
      </c>
      <c r="U253" s="1">
        <v>141.5</v>
      </c>
      <c r="V253" s="1">
        <v>149.19999999999999</v>
      </c>
      <c r="W253" s="1">
        <v>153.9</v>
      </c>
      <c r="X253" s="1">
        <v>144.6</v>
      </c>
      <c r="Y253" s="1">
        <v>146.19999999999999</v>
      </c>
      <c r="Z253" s="1">
        <v>151.19999999999999</v>
      </c>
      <c r="AA253" s="1">
        <v>130.9</v>
      </c>
      <c r="AB253" s="1">
        <v>142.80000000000001</v>
      </c>
      <c r="AC253" s="1">
        <v>156.1</v>
      </c>
      <c r="AD253" s="1">
        <v>142.30000000000001</v>
      </c>
      <c r="AE253" s="1">
        <v>143.4</v>
      </c>
      <c r="AF253" s="1">
        <v>150.19999999999999</v>
      </c>
      <c r="AG253" s="1">
        <v>1810.5</v>
      </c>
      <c r="AH253" s="1">
        <v>153.9</v>
      </c>
      <c r="AI253" s="1">
        <v>1156.5</v>
      </c>
      <c r="AJ253" s="1">
        <v>129.9</v>
      </c>
      <c r="AK253" s="1">
        <v>169.2</v>
      </c>
      <c r="AL253" s="1">
        <v>441.2</v>
      </c>
      <c r="AM253" s="1">
        <f>VLOOKUP(E253,CRUIDdata!C:D,2,FALSE)</f>
        <v>63</v>
      </c>
      <c r="AN253" s="1" t="s">
        <v>72</v>
      </c>
      <c r="AO253" s="1" t="b">
        <f t="shared" si="16"/>
        <v>0</v>
      </c>
      <c r="AP253" s="1">
        <f t="shared" si="17"/>
        <v>91</v>
      </c>
      <c r="AQ253" s="2">
        <f t="shared" si="18"/>
        <v>43831</v>
      </c>
      <c r="AR253" s="1" t="str">
        <f t="shared" si="19"/>
        <v>Pre-COVID</v>
      </c>
      <c r="AS253" s="1">
        <f t="shared" si="20"/>
        <v>1</v>
      </c>
    </row>
    <row r="254" spans="1:45" x14ac:dyDescent="0.25">
      <c r="A254" s="1" t="s">
        <v>36</v>
      </c>
      <c r="B254" s="9">
        <v>2020</v>
      </c>
      <c r="C254" s="1" t="s">
        <v>43</v>
      </c>
      <c r="D254" s="1">
        <v>2</v>
      </c>
      <c r="E254" s="2">
        <v>43862</v>
      </c>
      <c r="F254" s="1">
        <v>144.19999999999999</v>
      </c>
      <c r="G254" s="1">
        <v>167.5</v>
      </c>
      <c r="H254" s="1">
        <v>150.9</v>
      </c>
      <c r="I254" s="1">
        <v>150.9</v>
      </c>
      <c r="J254" s="1">
        <v>133.69999999999999</v>
      </c>
      <c r="K254" s="1">
        <v>140.69999999999999</v>
      </c>
      <c r="L254" s="1">
        <v>165.1</v>
      </c>
      <c r="M254" s="1">
        <v>141.80000000000001</v>
      </c>
      <c r="N254" s="1">
        <v>113.1</v>
      </c>
      <c r="O254" s="1">
        <v>152.80000000000001</v>
      </c>
      <c r="P254" s="1">
        <v>140.1</v>
      </c>
      <c r="Q254" s="1">
        <v>159.19999999999999</v>
      </c>
      <c r="R254" s="1">
        <v>149.80000000000001</v>
      </c>
      <c r="S254" s="1">
        <v>169.4</v>
      </c>
      <c r="T254" s="1">
        <v>153</v>
      </c>
      <c r="U254" s="1">
        <v>147.5</v>
      </c>
      <c r="V254" s="1">
        <v>152.30000000000001</v>
      </c>
      <c r="W254" s="1">
        <v>0</v>
      </c>
      <c r="X254" s="1">
        <v>152.30000000000001</v>
      </c>
      <c r="Y254" s="1">
        <v>151.80000000000001</v>
      </c>
      <c r="Z254" s="1">
        <v>156.19999999999999</v>
      </c>
      <c r="AA254" s="1">
        <v>136</v>
      </c>
      <c r="AB254" s="1">
        <v>150.4</v>
      </c>
      <c r="AC254" s="1">
        <v>161.9</v>
      </c>
      <c r="AD254" s="1">
        <v>143.4</v>
      </c>
      <c r="AE254" s="1">
        <v>148.4</v>
      </c>
      <c r="AF254" s="1">
        <v>150.4</v>
      </c>
      <c r="AG254" s="1">
        <v>1776.1</v>
      </c>
      <c r="AH254" s="1">
        <v>0</v>
      </c>
      <c r="AI254" s="1">
        <v>1194.6000000000001</v>
      </c>
      <c r="AJ254" s="1">
        <v>133.69999999999999</v>
      </c>
      <c r="AK254" s="1">
        <v>169.4</v>
      </c>
      <c r="AL254" s="1">
        <v>452.8</v>
      </c>
      <c r="AM254" s="1">
        <f>VLOOKUP(E254,CRUIDdata!C:D,2,FALSE)</f>
        <v>50</v>
      </c>
      <c r="AN254" s="1" t="s">
        <v>72</v>
      </c>
      <c r="AO254" s="1" t="b">
        <f t="shared" si="16"/>
        <v>0</v>
      </c>
      <c r="AP254" s="1">
        <f t="shared" si="17"/>
        <v>91</v>
      </c>
      <c r="AQ254" s="2">
        <f t="shared" si="18"/>
        <v>43862</v>
      </c>
      <c r="AR254" s="1" t="str">
        <f t="shared" si="19"/>
        <v>Pre-COVID</v>
      </c>
      <c r="AS254" s="1">
        <f t="shared" si="20"/>
        <v>2</v>
      </c>
    </row>
    <row r="255" spans="1:45" x14ac:dyDescent="0.25">
      <c r="A255" s="1" t="s">
        <v>37</v>
      </c>
      <c r="B255" s="9">
        <v>2020</v>
      </c>
      <c r="C255" s="1" t="s">
        <v>43</v>
      </c>
      <c r="D255" s="1">
        <v>2</v>
      </c>
      <c r="E255" s="2">
        <v>43862</v>
      </c>
      <c r="F255" s="1">
        <v>146.19999999999999</v>
      </c>
      <c r="G255" s="1">
        <v>167.6</v>
      </c>
      <c r="H255" s="1">
        <v>153.1</v>
      </c>
      <c r="I255" s="1">
        <v>150.69999999999999</v>
      </c>
      <c r="J255" s="1">
        <v>127.4</v>
      </c>
      <c r="K255" s="1">
        <v>143.1</v>
      </c>
      <c r="L255" s="1">
        <v>181.7</v>
      </c>
      <c r="M255" s="1">
        <v>139.6</v>
      </c>
      <c r="N255" s="1">
        <v>114.6</v>
      </c>
      <c r="O255" s="1">
        <v>150.4</v>
      </c>
      <c r="P255" s="1">
        <v>131.5</v>
      </c>
      <c r="Q255" s="1">
        <v>159</v>
      </c>
      <c r="R255" s="1">
        <v>151.69999999999999</v>
      </c>
      <c r="S255" s="1">
        <v>172</v>
      </c>
      <c r="T255" s="1">
        <v>147.30000000000001</v>
      </c>
      <c r="U255" s="1">
        <v>133.5</v>
      </c>
      <c r="V255" s="1">
        <v>145.19999999999999</v>
      </c>
      <c r="W255" s="1">
        <v>154.80000000000001</v>
      </c>
      <c r="X255" s="1">
        <v>138.9</v>
      </c>
      <c r="Y255" s="1">
        <v>140.4</v>
      </c>
      <c r="Z255" s="1">
        <v>144.4</v>
      </c>
      <c r="AA255" s="1">
        <v>125.2</v>
      </c>
      <c r="AB255" s="1">
        <v>137.69999999999999</v>
      </c>
      <c r="AC255" s="1">
        <v>152.19999999999999</v>
      </c>
      <c r="AD255" s="1">
        <v>143.5</v>
      </c>
      <c r="AE255" s="1">
        <v>138.4</v>
      </c>
      <c r="AF255" s="1">
        <v>147.69999999999999</v>
      </c>
      <c r="AG255" s="1">
        <v>1789.1999999999998</v>
      </c>
      <c r="AH255" s="1">
        <v>154.80000000000001</v>
      </c>
      <c r="AI255" s="1">
        <v>1124</v>
      </c>
      <c r="AJ255" s="1">
        <v>127.4</v>
      </c>
      <c r="AK255" s="1">
        <v>172</v>
      </c>
      <c r="AL255" s="1">
        <v>426</v>
      </c>
      <c r="AM255" s="1">
        <f>VLOOKUP(E255,CRUIDdata!C:D,2,FALSE)</f>
        <v>50</v>
      </c>
      <c r="AN255" s="1" t="s">
        <v>72</v>
      </c>
      <c r="AO255" s="1" t="b">
        <f t="shared" si="16"/>
        <v>0</v>
      </c>
      <c r="AP255" s="1">
        <f t="shared" si="17"/>
        <v>91</v>
      </c>
      <c r="AQ255" s="2">
        <f t="shared" si="18"/>
        <v>43862</v>
      </c>
      <c r="AR255" s="1" t="str">
        <f t="shared" si="19"/>
        <v>Pre-COVID</v>
      </c>
      <c r="AS255" s="1">
        <f t="shared" si="20"/>
        <v>2</v>
      </c>
    </row>
    <row r="256" spans="1:45" x14ac:dyDescent="0.25">
      <c r="A256" s="1" t="s">
        <v>38</v>
      </c>
      <c r="B256" s="9">
        <v>2020</v>
      </c>
      <c r="C256" s="1" t="s">
        <v>43</v>
      </c>
      <c r="D256" s="1">
        <v>2</v>
      </c>
      <c r="E256" s="2">
        <v>43862</v>
      </c>
      <c r="F256" s="1">
        <v>144.80000000000001</v>
      </c>
      <c r="G256" s="1">
        <v>167.5</v>
      </c>
      <c r="H256" s="1">
        <v>151.80000000000001</v>
      </c>
      <c r="I256" s="1">
        <v>150.80000000000001</v>
      </c>
      <c r="J256" s="1">
        <v>131.4</v>
      </c>
      <c r="K256" s="1">
        <v>141.80000000000001</v>
      </c>
      <c r="L256" s="1">
        <v>170.7</v>
      </c>
      <c r="M256" s="1">
        <v>141.1</v>
      </c>
      <c r="N256" s="1">
        <v>113.6</v>
      </c>
      <c r="O256" s="1">
        <v>152</v>
      </c>
      <c r="P256" s="1">
        <v>136.5</v>
      </c>
      <c r="Q256" s="1">
        <v>159.1</v>
      </c>
      <c r="R256" s="1">
        <v>150.5</v>
      </c>
      <c r="S256" s="1">
        <v>170.1</v>
      </c>
      <c r="T256" s="1">
        <v>150.80000000000001</v>
      </c>
      <c r="U256" s="1">
        <v>141.69999999999999</v>
      </c>
      <c r="V256" s="1">
        <v>149.5</v>
      </c>
      <c r="W256" s="1">
        <v>154.80000000000001</v>
      </c>
      <c r="X256" s="1">
        <v>147.19999999999999</v>
      </c>
      <c r="Y256" s="1">
        <v>146.4</v>
      </c>
      <c r="Z256" s="1">
        <v>151.69999999999999</v>
      </c>
      <c r="AA256" s="1">
        <v>130.30000000000001</v>
      </c>
      <c r="AB256" s="1">
        <v>143.19999999999999</v>
      </c>
      <c r="AC256" s="1">
        <v>156.19999999999999</v>
      </c>
      <c r="AD256" s="1">
        <v>143.4</v>
      </c>
      <c r="AE256" s="1">
        <v>143.6</v>
      </c>
      <c r="AF256" s="1">
        <v>149.1</v>
      </c>
      <c r="AG256" s="1">
        <v>1780.1999999999998</v>
      </c>
      <c r="AH256" s="1">
        <v>154.80000000000001</v>
      </c>
      <c r="AI256" s="1">
        <v>1159.3999999999999</v>
      </c>
      <c r="AJ256" s="1">
        <v>131.4</v>
      </c>
      <c r="AK256" s="1">
        <v>170.1</v>
      </c>
      <c r="AL256" s="1">
        <v>442</v>
      </c>
      <c r="AM256" s="1">
        <f>VLOOKUP(E256,CRUIDdata!C:D,2,FALSE)</f>
        <v>50</v>
      </c>
      <c r="AN256" s="1" t="s">
        <v>72</v>
      </c>
      <c r="AO256" s="1" t="b">
        <f t="shared" si="16"/>
        <v>0</v>
      </c>
      <c r="AP256" s="1">
        <f t="shared" si="17"/>
        <v>91</v>
      </c>
      <c r="AQ256" s="2">
        <f t="shared" si="18"/>
        <v>43862</v>
      </c>
      <c r="AR256" s="1" t="str">
        <f t="shared" si="19"/>
        <v>Pre-COVID</v>
      </c>
      <c r="AS256" s="1">
        <f t="shared" si="20"/>
        <v>2</v>
      </c>
    </row>
    <row r="257" spans="1:45" x14ac:dyDescent="0.25">
      <c r="A257" s="1" t="s">
        <v>36</v>
      </c>
      <c r="B257" s="9">
        <v>2020</v>
      </c>
      <c r="C257" s="1" t="s">
        <v>44</v>
      </c>
      <c r="D257" s="1">
        <v>3</v>
      </c>
      <c r="E257" s="2">
        <v>43891</v>
      </c>
      <c r="F257" s="1">
        <v>144.4</v>
      </c>
      <c r="G257" s="1">
        <v>166.8</v>
      </c>
      <c r="H257" s="1">
        <v>147.6</v>
      </c>
      <c r="I257" s="1">
        <v>151.69999999999999</v>
      </c>
      <c r="J257" s="1">
        <v>133.30000000000001</v>
      </c>
      <c r="K257" s="1">
        <v>141.80000000000001</v>
      </c>
      <c r="L257" s="1">
        <v>152.30000000000001</v>
      </c>
      <c r="M257" s="1">
        <v>141.80000000000001</v>
      </c>
      <c r="N257" s="1">
        <v>112.6</v>
      </c>
      <c r="O257" s="1">
        <v>154</v>
      </c>
      <c r="P257" s="1">
        <v>140.1</v>
      </c>
      <c r="Q257" s="1">
        <v>160</v>
      </c>
      <c r="R257" s="1">
        <v>148.19999999999999</v>
      </c>
      <c r="S257" s="1">
        <v>170.5</v>
      </c>
      <c r="T257" s="1">
        <v>153.4</v>
      </c>
      <c r="U257" s="1">
        <v>147.6</v>
      </c>
      <c r="V257" s="1">
        <v>152.5</v>
      </c>
      <c r="W257" s="1">
        <v>0</v>
      </c>
      <c r="X257" s="1">
        <v>153.4</v>
      </c>
      <c r="Y257" s="1">
        <v>151.5</v>
      </c>
      <c r="Z257" s="1">
        <v>156.69999999999999</v>
      </c>
      <c r="AA257" s="1">
        <v>135.80000000000001</v>
      </c>
      <c r="AB257" s="1">
        <v>151.19999999999999</v>
      </c>
      <c r="AC257" s="1">
        <v>161.19999999999999</v>
      </c>
      <c r="AD257" s="1">
        <v>145.1</v>
      </c>
      <c r="AE257" s="1">
        <v>148.6</v>
      </c>
      <c r="AF257" s="1">
        <v>149.80000000000001</v>
      </c>
      <c r="AG257" s="1">
        <v>1761.2999999999997</v>
      </c>
      <c r="AH257" s="1">
        <v>0</v>
      </c>
      <c r="AI257" s="1">
        <v>1196.5999999999999</v>
      </c>
      <c r="AJ257" s="1">
        <v>133.30000000000001</v>
      </c>
      <c r="AK257" s="1">
        <v>170.5</v>
      </c>
      <c r="AL257" s="1">
        <v>453.5</v>
      </c>
      <c r="AM257" s="1">
        <f>VLOOKUP(E257,CRUIDdata!C:D,2,FALSE)</f>
        <v>30</v>
      </c>
      <c r="AN257" s="1" t="s">
        <v>73</v>
      </c>
      <c r="AO257" s="1" t="b">
        <f t="shared" si="16"/>
        <v>0</v>
      </c>
      <c r="AP257" s="1">
        <f t="shared" si="17"/>
        <v>91</v>
      </c>
      <c r="AQ257" s="2">
        <f t="shared" si="18"/>
        <v>43891</v>
      </c>
      <c r="AR257" s="1" t="str">
        <f t="shared" si="19"/>
        <v>Post-COVID</v>
      </c>
      <c r="AS257" s="1">
        <f t="shared" si="20"/>
        <v>3</v>
      </c>
    </row>
    <row r="258" spans="1:45" x14ac:dyDescent="0.25">
      <c r="A258" s="1" t="s">
        <v>37</v>
      </c>
      <c r="B258" s="9">
        <v>2020</v>
      </c>
      <c r="C258" s="1" t="s">
        <v>44</v>
      </c>
      <c r="D258" s="1">
        <v>3</v>
      </c>
      <c r="E258" s="2">
        <v>43891</v>
      </c>
      <c r="F258" s="1">
        <v>146.5</v>
      </c>
      <c r="G258" s="1">
        <v>167.5</v>
      </c>
      <c r="H258" s="1">
        <v>148.9</v>
      </c>
      <c r="I258" s="1">
        <v>151.1</v>
      </c>
      <c r="J258" s="1">
        <v>127.5</v>
      </c>
      <c r="K258" s="1">
        <v>143.30000000000001</v>
      </c>
      <c r="L258" s="1">
        <v>167</v>
      </c>
      <c r="M258" s="1">
        <v>139.69999999999999</v>
      </c>
      <c r="N258" s="1">
        <v>114.4</v>
      </c>
      <c r="O258" s="1">
        <v>151.5</v>
      </c>
      <c r="P258" s="1">
        <v>131.9</v>
      </c>
      <c r="Q258" s="1">
        <v>159.1</v>
      </c>
      <c r="R258" s="1">
        <v>150.1</v>
      </c>
      <c r="S258" s="1">
        <v>173.3</v>
      </c>
      <c r="T258" s="1">
        <v>147.69999999999999</v>
      </c>
      <c r="U258" s="1">
        <v>133.80000000000001</v>
      </c>
      <c r="V258" s="1">
        <v>145.6</v>
      </c>
      <c r="W258" s="1">
        <v>154.5</v>
      </c>
      <c r="X258" s="1">
        <v>141.4</v>
      </c>
      <c r="Y258" s="1">
        <v>140.80000000000001</v>
      </c>
      <c r="Z258" s="1">
        <v>145</v>
      </c>
      <c r="AA258" s="1">
        <v>124.6</v>
      </c>
      <c r="AB258" s="1">
        <v>137.9</v>
      </c>
      <c r="AC258" s="1">
        <v>152.5</v>
      </c>
      <c r="AD258" s="1">
        <v>145.30000000000001</v>
      </c>
      <c r="AE258" s="1">
        <v>138.69999999999999</v>
      </c>
      <c r="AF258" s="1">
        <v>147.30000000000001</v>
      </c>
      <c r="AG258" s="1">
        <v>1771</v>
      </c>
      <c r="AH258" s="1">
        <v>154.5</v>
      </c>
      <c r="AI258" s="1">
        <v>1128.5</v>
      </c>
      <c r="AJ258" s="1">
        <v>127.5</v>
      </c>
      <c r="AK258" s="1">
        <v>173.3</v>
      </c>
      <c r="AL258" s="1">
        <v>427.1</v>
      </c>
      <c r="AM258" s="1">
        <f>VLOOKUP(E258,CRUIDdata!C:D,2,FALSE)</f>
        <v>30</v>
      </c>
      <c r="AN258" s="1" t="s">
        <v>73</v>
      </c>
      <c r="AO258" s="1" t="b">
        <f t="shared" ref="AO258:AO321" si="21">IF(AND(K258&gt;150,L258&gt;150),"no")</f>
        <v>0</v>
      </c>
      <c r="AP258" s="1">
        <f t="shared" ref="AP258:AP321" si="22">COUNTIF(AO:AO,"no")</f>
        <v>91</v>
      </c>
      <c r="AQ258" s="2">
        <f t="shared" ref="AQ258:AQ321" si="23">DATE(B258,MONTH(1&amp;TRIM(C258)),1)</f>
        <v>43891</v>
      </c>
      <c r="AR258" s="1" t="str">
        <f t="shared" ref="AR258:AR321" si="24">IF(E258&lt;DATE(2020,3,1),"Pre-COVID","Post-COVID")</f>
        <v>Post-COVID</v>
      </c>
      <c r="AS258" s="1">
        <f t="shared" ref="AS258:AS321" si="25">MONTH(DATEVALUE("1 "&amp; C258))</f>
        <v>3</v>
      </c>
    </row>
    <row r="259" spans="1:45" x14ac:dyDescent="0.25">
      <c r="A259" s="1" t="s">
        <v>38</v>
      </c>
      <c r="B259" s="9">
        <v>2020</v>
      </c>
      <c r="C259" s="1" t="s">
        <v>44</v>
      </c>
      <c r="D259" s="1">
        <v>3</v>
      </c>
      <c r="E259" s="2">
        <v>43891</v>
      </c>
      <c r="F259" s="1">
        <v>145.1</v>
      </c>
      <c r="G259" s="1">
        <v>167</v>
      </c>
      <c r="H259" s="1">
        <v>148.1</v>
      </c>
      <c r="I259" s="1">
        <v>151.5</v>
      </c>
      <c r="J259" s="1">
        <v>131.19999999999999</v>
      </c>
      <c r="K259" s="1">
        <v>142.5</v>
      </c>
      <c r="L259" s="1">
        <v>157.30000000000001</v>
      </c>
      <c r="M259" s="1">
        <v>141.1</v>
      </c>
      <c r="N259" s="1">
        <v>113.2</v>
      </c>
      <c r="O259" s="1">
        <v>153.19999999999999</v>
      </c>
      <c r="P259" s="1">
        <v>136.69999999999999</v>
      </c>
      <c r="Q259" s="1">
        <v>159.6</v>
      </c>
      <c r="R259" s="1">
        <v>148.9</v>
      </c>
      <c r="S259" s="1">
        <v>171.2</v>
      </c>
      <c r="T259" s="1">
        <v>151.19999999999999</v>
      </c>
      <c r="U259" s="1">
        <v>141.9</v>
      </c>
      <c r="V259" s="1">
        <v>149.80000000000001</v>
      </c>
      <c r="W259" s="1">
        <v>154.5</v>
      </c>
      <c r="X259" s="1">
        <v>148.9</v>
      </c>
      <c r="Y259" s="1">
        <v>146.4</v>
      </c>
      <c r="Z259" s="1">
        <v>152.30000000000001</v>
      </c>
      <c r="AA259" s="1">
        <v>129.9</v>
      </c>
      <c r="AB259" s="1">
        <v>143.69999999999999</v>
      </c>
      <c r="AC259" s="1">
        <v>156.1</v>
      </c>
      <c r="AD259" s="1">
        <v>145.19999999999999</v>
      </c>
      <c r="AE259" s="1">
        <v>143.80000000000001</v>
      </c>
      <c r="AF259" s="1">
        <v>148.6</v>
      </c>
      <c r="AG259" s="1">
        <v>1764.2</v>
      </c>
      <c r="AH259" s="1">
        <v>154.5</v>
      </c>
      <c r="AI259" s="1">
        <v>1162.5999999999999</v>
      </c>
      <c r="AJ259" s="1">
        <v>131.19999999999999</v>
      </c>
      <c r="AK259" s="1">
        <v>171.2</v>
      </c>
      <c r="AL259" s="1">
        <v>442.90000000000003</v>
      </c>
      <c r="AM259" s="1">
        <f>VLOOKUP(E259,CRUIDdata!C:D,2,FALSE)</f>
        <v>30</v>
      </c>
      <c r="AN259" s="1" t="s">
        <v>73</v>
      </c>
      <c r="AO259" s="1" t="b">
        <f t="shared" si="21"/>
        <v>0</v>
      </c>
      <c r="AP259" s="1">
        <f t="shared" si="22"/>
        <v>91</v>
      </c>
      <c r="AQ259" s="2">
        <f t="shared" si="23"/>
        <v>43891</v>
      </c>
      <c r="AR259" s="1" t="str">
        <f t="shared" si="24"/>
        <v>Post-COVID</v>
      </c>
      <c r="AS259" s="1">
        <f t="shared" si="25"/>
        <v>3</v>
      </c>
    </row>
    <row r="260" spans="1:45" x14ac:dyDescent="0.25">
      <c r="A260" s="1" t="s">
        <v>36</v>
      </c>
      <c r="B260" s="9">
        <v>2020</v>
      </c>
      <c r="C260" s="1" t="s">
        <v>45</v>
      </c>
      <c r="D260" s="1">
        <v>4</v>
      </c>
      <c r="E260" s="2">
        <v>43922</v>
      </c>
      <c r="F260" s="1">
        <v>147.19999999999999</v>
      </c>
      <c r="G260" s="1">
        <v>0</v>
      </c>
      <c r="H260" s="1">
        <v>146.9</v>
      </c>
      <c r="I260" s="1">
        <v>155.6</v>
      </c>
      <c r="J260" s="1">
        <v>137.1</v>
      </c>
      <c r="K260" s="1">
        <v>147.30000000000001</v>
      </c>
      <c r="L260" s="1">
        <v>162.69999999999999</v>
      </c>
      <c r="M260" s="1">
        <v>150.19999999999999</v>
      </c>
      <c r="N260" s="1">
        <v>119.8</v>
      </c>
      <c r="O260" s="1">
        <v>158.69999999999999</v>
      </c>
      <c r="P260" s="1">
        <v>139.19999999999999</v>
      </c>
      <c r="Q260" s="1">
        <v>0</v>
      </c>
      <c r="R260" s="1">
        <v>150.1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148.4</v>
      </c>
      <c r="Y260" s="1">
        <v>0</v>
      </c>
      <c r="Z260" s="1">
        <v>154.30000000000001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1477.7</v>
      </c>
      <c r="AH260" s="1">
        <v>0</v>
      </c>
      <c r="AI260" s="1">
        <v>148.4</v>
      </c>
      <c r="AJ260" s="1">
        <v>137.1</v>
      </c>
      <c r="AK260" s="1">
        <v>0</v>
      </c>
      <c r="AL260" s="1">
        <v>0</v>
      </c>
      <c r="AM260" s="1">
        <f>VLOOKUP(E260,CRUIDdata!C:D,2,FALSE)</f>
        <v>17</v>
      </c>
      <c r="AN260" s="1" t="s">
        <v>73</v>
      </c>
      <c r="AO260" s="1" t="b">
        <f t="shared" si="21"/>
        <v>0</v>
      </c>
      <c r="AP260" s="1">
        <f t="shared" si="22"/>
        <v>91</v>
      </c>
      <c r="AQ260" s="2">
        <f t="shared" si="23"/>
        <v>43922</v>
      </c>
      <c r="AR260" s="1" t="str">
        <f t="shared" si="24"/>
        <v>Post-COVID</v>
      </c>
      <c r="AS260" s="1">
        <f t="shared" si="25"/>
        <v>4</v>
      </c>
    </row>
    <row r="261" spans="1:45" x14ac:dyDescent="0.25">
      <c r="A261" s="1" t="s">
        <v>37</v>
      </c>
      <c r="B261" s="9">
        <v>2020</v>
      </c>
      <c r="C261" s="1" t="s">
        <v>45</v>
      </c>
      <c r="D261" s="1">
        <v>4</v>
      </c>
      <c r="E261" s="2">
        <v>43922</v>
      </c>
      <c r="F261" s="1">
        <v>151.80000000000001</v>
      </c>
      <c r="G261" s="1">
        <v>0</v>
      </c>
      <c r="H261" s="1">
        <v>151.9</v>
      </c>
      <c r="I261" s="1">
        <v>155.5</v>
      </c>
      <c r="J261" s="1">
        <v>131.6</v>
      </c>
      <c r="K261" s="1">
        <v>152.9</v>
      </c>
      <c r="L261" s="1">
        <v>180</v>
      </c>
      <c r="M261" s="1">
        <v>150.80000000000001</v>
      </c>
      <c r="N261" s="1">
        <v>121.2</v>
      </c>
      <c r="O261" s="1">
        <v>154</v>
      </c>
      <c r="P261" s="1">
        <v>133.5</v>
      </c>
      <c r="Q261" s="1">
        <v>0</v>
      </c>
      <c r="R261" s="1">
        <v>153.5</v>
      </c>
      <c r="S261" s="1">
        <v>0</v>
      </c>
      <c r="T261" s="1">
        <v>0</v>
      </c>
      <c r="U261" s="1">
        <v>0</v>
      </c>
      <c r="V261" s="1">
        <v>0</v>
      </c>
      <c r="W261" s="1">
        <v>155.6</v>
      </c>
      <c r="X261" s="1">
        <v>137.1</v>
      </c>
      <c r="Y261" s="1">
        <v>0</v>
      </c>
      <c r="Z261" s="1">
        <v>144.80000000000001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1505.1000000000001</v>
      </c>
      <c r="AH261" s="1">
        <v>155.6</v>
      </c>
      <c r="AI261" s="1">
        <v>137.1</v>
      </c>
      <c r="AJ261" s="1">
        <v>131.6</v>
      </c>
      <c r="AK261" s="1">
        <v>0</v>
      </c>
      <c r="AL261" s="1">
        <v>0</v>
      </c>
      <c r="AM261" s="1">
        <f>VLOOKUP(E261,CRUIDdata!C:D,2,FALSE)</f>
        <v>17</v>
      </c>
      <c r="AN261" s="1" t="s">
        <v>73</v>
      </c>
      <c r="AO261" s="1" t="str">
        <f t="shared" si="21"/>
        <v>no</v>
      </c>
      <c r="AP261" s="1">
        <f t="shared" si="22"/>
        <v>91</v>
      </c>
      <c r="AQ261" s="2">
        <f t="shared" si="23"/>
        <v>43922</v>
      </c>
      <c r="AR261" s="1" t="str">
        <f t="shared" si="24"/>
        <v>Post-COVID</v>
      </c>
      <c r="AS261" s="1">
        <f t="shared" si="25"/>
        <v>4</v>
      </c>
    </row>
    <row r="262" spans="1:45" x14ac:dyDescent="0.25">
      <c r="A262" s="1" t="s">
        <v>38</v>
      </c>
      <c r="B262" s="9">
        <v>2020</v>
      </c>
      <c r="C262" s="1" t="s">
        <v>45</v>
      </c>
      <c r="D262" s="1">
        <v>4</v>
      </c>
      <c r="E262" s="2">
        <v>43922</v>
      </c>
      <c r="F262" s="1">
        <v>148.69999999999999</v>
      </c>
      <c r="G262" s="1">
        <v>0</v>
      </c>
      <c r="H262" s="1">
        <v>148.80000000000001</v>
      </c>
      <c r="I262" s="1">
        <v>155.6</v>
      </c>
      <c r="J262" s="1">
        <v>135.1</v>
      </c>
      <c r="K262" s="1">
        <v>149.9</v>
      </c>
      <c r="L262" s="1">
        <v>168.6</v>
      </c>
      <c r="M262" s="1">
        <v>150.4</v>
      </c>
      <c r="N262" s="1">
        <v>120.3</v>
      </c>
      <c r="O262" s="1">
        <v>157.1</v>
      </c>
      <c r="P262" s="1">
        <v>136.80000000000001</v>
      </c>
      <c r="Q262" s="1">
        <v>0</v>
      </c>
      <c r="R262" s="1">
        <v>151.4</v>
      </c>
      <c r="S262" s="1">
        <v>0</v>
      </c>
      <c r="T262" s="1">
        <v>0</v>
      </c>
      <c r="U262" s="1">
        <v>0</v>
      </c>
      <c r="V262" s="1">
        <v>0</v>
      </c>
      <c r="W262" s="1">
        <v>155.6</v>
      </c>
      <c r="X262" s="1">
        <v>144.1</v>
      </c>
      <c r="Y262" s="1">
        <v>0</v>
      </c>
      <c r="Z262" s="1">
        <v>150.69999999999999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1487.6</v>
      </c>
      <c r="AH262" s="1">
        <v>155.6</v>
      </c>
      <c r="AI262" s="1">
        <v>144.1</v>
      </c>
      <c r="AJ262" s="1">
        <v>135.1</v>
      </c>
      <c r="AK262" s="1">
        <v>0</v>
      </c>
      <c r="AL262" s="1">
        <v>0</v>
      </c>
      <c r="AM262" s="1">
        <f>VLOOKUP(E262,CRUIDdata!C:D,2,FALSE)</f>
        <v>17</v>
      </c>
      <c r="AN262" s="1" t="s">
        <v>73</v>
      </c>
      <c r="AO262" s="1" t="b">
        <f t="shared" si="21"/>
        <v>0</v>
      </c>
      <c r="AP262" s="1">
        <f t="shared" si="22"/>
        <v>91</v>
      </c>
      <c r="AQ262" s="2">
        <f t="shared" si="23"/>
        <v>43922</v>
      </c>
      <c r="AR262" s="1" t="str">
        <f t="shared" si="24"/>
        <v>Post-COVID</v>
      </c>
      <c r="AS262" s="1">
        <f t="shared" si="25"/>
        <v>4</v>
      </c>
    </row>
    <row r="263" spans="1:45" x14ac:dyDescent="0.25">
      <c r="A263" s="1" t="s">
        <v>36</v>
      </c>
      <c r="B263" s="9">
        <v>2020</v>
      </c>
      <c r="C263" s="1" t="s">
        <v>46</v>
      </c>
      <c r="D263" s="1">
        <v>5</v>
      </c>
      <c r="E263" s="2">
        <v>43952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/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/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f>VLOOKUP(E263,CRUIDdata!C:D,2,FALSE)</f>
        <v>25</v>
      </c>
      <c r="AN263" s="1" t="s">
        <v>73</v>
      </c>
      <c r="AO263" s="1" t="b">
        <f t="shared" si="21"/>
        <v>0</v>
      </c>
      <c r="AP263" s="1">
        <f t="shared" si="22"/>
        <v>91</v>
      </c>
      <c r="AQ263" s="2">
        <f t="shared" si="23"/>
        <v>43952</v>
      </c>
      <c r="AR263" s="1" t="str">
        <f t="shared" si="24"/>
        <v>Post-COVID</v>
      </c>
      <c r="AS263" s="1">
        <f t="shared" si="25"/>
        <v>5</v>
      </c>
    </row>
    <row r="264" spans="1:45" x14ac:dyDescent="0.25">
      <c r="A264" s="1" t="s">
        <v>37</v>
      </c>
      <c r="B264" s="9">
        <v>2020</v>
      </c>
      <c r="C264" s="1" t="s">
        <v>46</v>
      </c>
      <c r="D264" s="1">
        <v>5</v>
      </c>
      <c r="E264" s="2">
        <v>43952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/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/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f>VLOOKUP(E264,CRUIDdata!C:D,2,FALSE)</f>
        <v>25</v>
      </c>
      <c r="AN264" s="1" t="s">
        <v>73</v>
      </c>
      <c r="AO264" s="1" t="b">
        <f t="shared" si="21"/>
        <v>0</v>
      </c>
      <c r="AP264" s="1">
        <f t="shared" si="22"/>
        <v>91</v>
      </c>
      <c r="AQ264" s="2">
        <f t="shared" si="23"/>
        <v>43952</v>
      </c>
      <c r="AR264" s="1" t="str">
        <f t="shared" si="24"/>
        <v>Post-COVID</v>
      </c>
      <c r="AS264" s="1">
        <f t="shared" si="25"/>
        <v>5</v>
      </c>
    </row>
    <row r="265" spans="1:45" x14ac:dyDescent="0.25">
      <c r="A265" s="1" t="s">
        <v>38</v>
      </c>
      <c r="B265" s="9">
        <v>2020</v>
      </c>
      <c r="C265" s="1" t="s">
        <v>46</v>
      </c>
      <c r="D265" s="1">
        <v>5</v>
      </c>
      <c r="E265" s="2">
        <v>43952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/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/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f>VLOOKUP(E265,CRUIDdata!C:D,2,FALSE)</f>
        <v>25</v>
      </c>
      <c r="AN265" s="1" t="s">
        <v>73</v>
      </c>
      <c r="AO265" s="1" t="b">
        <f t="shared" si="21"/>
        <v>0</v>
      </c>
      <c r="AP265" s="1">
        <f t="shared" si="22"/>
        <v>91</v>
      </c>
      <c r="AQ265" s="2">
        <f t="shared" si="23"/>
        <v>43952</v>
      </c>
      <c r="AR265" s="1" t="str">
        <f t="shared" si="24"/>
        <v>Post-COVID</v>
      </c>
      <c r="AS265" s="1">
        <f t="shared" si="25"/>
        <v>5</v>
      </c>
    </row>
    <row r="266" spans="1:45" x14ac:dyDescent="0.25">
      <c r="A266" s="1" t="s">
        <v>36</v>
      </c>
      <c r="B266" s="9">
        <v>2020</v>
      </c>
      <c r="C266" s="1" t="s">
        <v>47</v>
      </c>
      <c r="D266" s="1">
        <v>6</v>
      </c>
      <c r="E266" s="2">
        <v>43983</v>
      </c>
      <c r="F266" s="1">
        <v>148.19999999999999</v>
      </c>
      <c r="G266" s="1">
        <v>190.3</v>
      </c>
      <c r="H266" s="1">
        <v>149.4</v>
      </c>
      <c r="I266" s="1">
        <v>153.30000000000001</v>
      </c>
      <c r="J266" s="1">
        <v>138.19999999999999</v>
      </c>
      <c r="K266" s="1">
        <v>143.19999999999999</v>
      </c>
      <c r="L266" s="1">
        <v>148.9</v>
      </c>
      <c r="M266" s="1">
        <v>150.30000000000001</v>
      </c>
      <c r="N266" s="1">
        <v>113.2</v>
      </c>
      <c r="O266" s="1">
        <v>159.80000000000001</v>
      </c>
      <c r="P266" s="1">
        <v>142.1</v>
      </c>
      <c r="Q266" s="1">
        <v>161.80000000000001</v>
      </c>
      <c r="R266" s="1">
        <v>152.30000000000001</v>
      </c>
      <c r="S266" s="1">
        <v>182.4</v>
      </c>
      <c r="T266" s="1">
        <v>154.69999999999999</v>
      </c>
      <c r="U266" s="1">
        <v>150</v>
      </c>
      <c r="V266" s="1">
        <v>154.1</v>
      </c>
      <c r="W266" s="1">
        <v>0</v>
      </c>
      <c r="X266" s="1">
        <v>144.9</v>
      </c>
      <c r="Y266" s="1">
        <v>151.69999999999999</v>
      </c>
      <c r="Z266" s="1">
        <v>158.19999999999999</v>
      </c>
      <c r="AA266" s="1">
        <v>141.4</v>
      </c>
      <c r="AB266" s="1">
        <v>153.19999999999999</v>
      </c>
      <c r="AC266" s="1">
        <v>161.80000000000001</v>
      </c>
      <c r="AD266" s="1">
        <v>151.19999999999999</v>
      </c>
      <c r="AE266" s="1">
        <v>151.69999999999999</v>
      </c>
      <c r="AF266" s="1">
        <v>152.69999999999999</v>
      </c>
      <c r="AG266" s="1">
        <v>1812.8</v>
      </c>
      <c r="AH266" s="1">
        <v>0</v>
      </c>
      <c r="AI266" s="1">
        <v>1208.6000000000001</v>
      </c>
      <c r="AJ266" s="1">
        <v>138.19999999999999</v>
      </c>
      <c r="AK266" s="1">
        <v>182.4</v>
      </c>
      <c r="AL266" s="1">
        <v>458.79999999999995</v>
      </c>
      <c r="AM266" s="1">
        <f>VLOOKUP(E266,CRUIDdata!C:D,2,FALSE)</f>
        <v>38</v>
      </c>
      <c r="AN266" s="1" t="s">
        <v>73</v>
      </c>
      <c r="AO266" s="1" t="b">
        <f t="shared" si="21"/>
        <v>0</v>
      </c>
      <c r="AP266" s="1">
        <f t="shared" si="22"/>
        <v>91</v>
      </c>
      <c r="AQ266" s="2">
        <f t="shared" si="23"/>
        <v>43983</v>
      </c>
      <c r="AR266" s="1" t="str">
        <f t="shared" si="24"/>
        <v>Post-COVID</v>
      </c>
      <c r="AS266" s="1">
        <f t="shared" si="25"/>
        <v>6</v>
      </c>
    </row>
    <row r="267" spans="1:45" x14ac:dyDescent="0.25">
      <c r="A267" s="1" t="s">
        <v>37</v>
      </c>
      <c r="B267" s="9">
        <v>2020</v>
      </c>
      <c r="C267" s="1" t="s">
        <v>47</v>
      </c>
      <c r="D267" s="1">
        <v>6</v>
      </c>
      <c r="E267" s="2">
        <v>43983</v>
      </c>
      <c r="F267" s="1">
        <v>152.69999999999999</v>
      </c>
      <c r="G267" s="1">
        <v>197</v>
      </c>
      <c r="H267" s="1">
        <v>154.6</v>
      </c>
      <c r="I267" s="1">
        <v>153.4</v>
      </c>
      <c r="J267" s="1">
        <v>132.9</v>
      </c>
      <c r="K267" s="1">
        <v>151.80000000000001</v>
      </c>
      <c r="L267" s="1">
        <v>171.2</v>
      </c>
      <c r="M267" s="1">
        <v>152</v>
      </c>
      <c r="N267" s="1">
        <v>116.3</v>
      </c>
      <c r="O267" s="1">
        <v>158.80000000000001</v>
      </c>
      <c r="P267" s="1">
        <v>135.6</v>
      </c>
      <c r="Q267" s="1">
        <v>161.69999999999999</v>
      </c>
      <c r="R267" s="1">
        <v>157</v>
      </c>
      <c r="S267" s="1">
        <v>186.7</v>
      </c>
      <c r="T267" s="1">
        <v>149.1</v>
      </c>
      <c r="U267" s="1">
        <v>136.6</v>
      </c>
      <c r="V267" s="1">
        <v>147.19999999999999</v>
      </c>
      <c r="W267" s="1">
        <v>154.69999999999999</v>
      </c>
      <c r="X267" s="1">
        <v>137.1</v>
      </c>
      <c r="Y267" s="1">
        <v>140.4</v>
      </c>
      <c r="Z267" s="1">
        <v>148.1</v>
      </c>
      <c r="AA267" s="1">
        <v>129.30000000000001</v>
      </c>
      <c r="AB267" s="1">
        <v>144.5</v>
      </c>
      <c r="AC267" s="1">
        <v>152.5</v>
      </c>
      <c r="AD267" s="1">
        <v>152.19999999999999</v>
      </c>
      <c r="AE267" s="1">
        <v>142</v>
      </c>
      <c r="AF267" s="1">
        <v>150.80000000000001</v>
      </c>
      <c r="AG267" s="1">
        <v>1862.1</v>
      </c>
      <c r="AH267" s="1">
        <v>154.69999999999999</v>
      </c>
      <c r="AI267" s="1">
        <v>1148.8</v>
      </c>
      <c r="AJ267" s="1">
        <v>132.9</v>
      </c>
      <c r="AK267" s="1">
        <v>186.7</v>
      </c>
      <c r="AL267" s="1">
        <v>432.9</v>
      </c>
      <c r="AM267" s="1">
        <f>VLOOKUP(E267,CRUIDdata!C:D,2,FALSE)</f>
        <v>38</v>
      </c>
      <c r="AN267" s="1" t="s">
        <v>73</v>
      </c>
      <c r="AO267" s="1" t="str">
        <f t="shared" si="21"/>
        <v>no</v>
      </c>
      <c r="AP267" s="1">
        <f t="shared" si="22"/>
        <v>91</v>
      </c>
      <c r="AQ267" s="2">
        <f t="shared" si="23"/>
        <v>43983</v>
      </c>
      <c r="AR267" s="1" t="str">
        <f t="shared" si="24"/>
        <v>Post-COVID</v>
      </c>
      <c r="AS267" s="1">
        <f t="shared" si="25"/>
        <v>6</v>
      </c>
    </row>
    <row r="268" spans="1:45" x14ac:dyDescent="0.25">
      <c r="A268" s="1" t="s">
        <v>38</v>
      </c>
      <c r="B268" s="9">
        <v>2020</v>
      </c>
      <c r="C268" s="1" t="s">
        <v>47</v>
      </c>
      <c r="D268" s="1">
        <v>6</v>
      </c>
      <c r="E268" s="2">
        <v>43983</v>
      </c>
      <c r="F268" s="1">
        <v>149.6</v>
      </c>
      <c r="G268" s="1">
        <v>192.7</v>
      </c>
      <c r="H268" s="1">
        <v>151.4</v>
      </c>
      <c r="I268" s="1">
        <v>153.30000000000001</v>
      </c>
      <c r="J268" s="1">
        <v>136.30000000000001</v>
      </c>
      <c r="K268" s="1">
        <v>147.19999999999999</v>
      </c>
      <c r="L268" s="1">
        <v>156.5</v>
      </c>
      <c r="M268" s="1">
        <v>150.9</v>
      </c>
      <c r="N268" s="1">
        <v>114.2</v>
      </c>
      <c r="O268" s="1">
        <v>159.5</v>
      </c>
      <c r="P268" s="1">
        <v>139.4</v>
      </c>
      <c r="Q268" s="1">
        <v>161.80000000000001</v>
      </c>
      <c r="R268" s="1">
        <v>154</v>
      </c>
      <c r="S268" s="1">
        <v>183.5</v>
      </c>
      <c r="T268" s="1">
        <v>152.5</v>
      </c>
      <c r="U268" s="1">
        <v>144.4</v>
      </c>
      <c r="V268" s="1">
        <v>151.4</v>
      </c>
      <c r="W268" s="1">
        <v>154.69999999999999</v>
      </c>
      <c r="X268" s="1">
        <v>141.9</v>
      </c>
      <c r="Y268" s="1">
        <v>146.4</v>
      </c>
      <c r="Z268" s="1">
        <v>154.4</v>
      </c>
      <c r="AA268" s="1">
        <v>135</v>
      </c>
      <c r="AB268" s="1">
        <v>148.30000000000001</v>
      </c>
      <c r="AC268" s="1">
        <v>156.4</v>
      </c>
      <c r="AD268" s="1">
        <v>151.6</v>
      </c>
      <c r="AE268" s="1">
        <v>147</v>
      </c>
      <c r="AF268" s="1">
        <v>151.80000000000001</v>
      </c>
      <c r="AG268" s="1">
        <v>1830.5000000000002</v>
      </c>
      <c r="AH268" s="1">
        <v>154.69999999999999</v>
      </c>
      <c r="AI268" s="1">
        <v>1178.3999999999999</v>
      </c>
      <c r="AJ268" s="1">
        <v>136.30000000000001</v>
      </c>
      <c r="AK268" s="1">
        <v>183.5</v>
      </c>
      <c r="AL268" s="1">
        <v>448.29999999999995</v>
      </c>
      <c r="AM268" s="1">
        <f>VLOOKUP(E268,CRUIDdata!C:D,2,FALSE)</f>
        <v>38</v>
      </c>
      <c r="AN268" s="1" t="s">
        <v>73</v>
      </c>
      <c r="AO268" s="1" t="b">
        <f t="shared" si="21"/>
        <v>0</v>
      </c>
      <c r="AP268" s="1">
        <f t="shared" si="22"/>
        <v>91</v>
      </c>
      <c r="AQ268" s="2">
        <f t="shared" si="23"/>
        <v>43983</v>
      </c>
      <c r="AR268" s="1" t="str">
        <f t="shared" si="24"/>
        <v>Post-COVID</v>
      </c>
      <c r="AS268" s="1">
        <f t="shared" si="25"/>
        <v>6</v>
      </c>
    </row>
    <row r="269" spans="1:45" x14ac:dyDescent="0.25">
      <c r="A269" s="1" t="s">
        <v>36</v>
      </c>
      <c r="B269" s="9">
        <v>2020</v>
      </c>
      <c r="C269" s="1" t="s">
        <v>48</v>
      </c>
      <c r="D269" s="1">
        <v>7</v>
      </c>
      <c r="E269" s="2">
        <v>44013</v>
      </c>
      <c r="F269" s="1">
        <v>148.19999999999999</v>
      </c>
      <c r="G269" s="1">
        <v>190.3</v>
      </c>
      <c r="H269" s="1">
        <v>149.4</v>
      </c>
      <c r="I269" s="1">
        <v>153.30000000000001</v>
      </c>
      <c r="J269" s="1">
        <v>138.19999999999999</v>
      </c>
      <c r="K269" s="1">
        <v>143.19999999999999</v>
      </c>
      <c r="L269" s="1">
        <v>148.9</v>
      </c>
      <c r="M269" s="1">
        <v>150.30000000000001</v>
      </c>
      <c r="N269" s="1">
        <v>113.2</v>
      </c>
      <c r="O269" s="1">
        <v>159.80000000000001</v>
      </c>
      <c r="P269" s="1">
        <v>142.1</v>
      </c>
      <c r="Q269" s="1">
        <v>161.80000000000001</v>
      </c>
      <c r="R269" s="1">
        <v>152.30000000000001</v>
      </c>
      <c r="S269" s="1">
        <v>182.4</v>
      </c>
      <c r="T269" s="1">
        <v>154.69999999999999</v>
      </c>
      <c r="U269" s="1">
        <v>150</v>
      </c>
      <c r="V269" s="1">
        <v>154.1</v>
      </c>
      <c r="W269" s="1">
        <v>0</v>
      </c>
      <c r="X269" s="1">
        <v>144.9</v>
      </c>
      <c r="Y269" s="1">
        <v>151.69999999999999</v>
      </c>
      <c r="Z269" s="1">
        <v>158.19999999999999</v>
      </c>
      <c r="AA269" s="1">
        <v>141.4</v>
      </c>
      <c r="AB269" s="1">
        <v>153.19999999999999</v>
      </c>
      <c r="AC269" s="1">
        <v>161.80000000000001</v>
      </c>
      <c r="AD269" s="1">
        <v>151.19999999999999</v>
      </c>
      <c r="AE269" s="1">
        <v>151.69999999999999</v>
      </c>
      <c r="AF269" s="1">
        <v>152.69999999999999</v>
      </c>
      <c r="AG269" s="1">
        <v>1812.8</v>
      </c>
      <c r="AH269" s="1">
        <v>0</v>
      </c>
      <c r="AI269" s="1">
        <v>1208.6000000000001</v>
      </c>
      <c r="AJ269" s="1">
        <v>138.19999999999999</v>
      </c>
      <c r="AK269" s="1">
        <v>182.4</v>
      </c>
      <c r="AL269" s="1">
        <v>458.79999999999995</v>
      </c>
      <c r="AM269" s="1">
        <f>VLOOKUP(E269,CRUIDdata!C:D,2,FALSE)</f>
        <v>42</v>
      </c>
      <c r="AN269" s="1" t="s">
        <v>73</v>
      </c>
      <c r="AO269" s="1" t="b">
        <f t="shared" si="21"/>
        <v>0</v>
      </c>
      <c r="AP269" s="1">
        <f t="shared" si="22"/>
        <v>91</v>
      </c>
      <c r="AQ269" s="2">
        <f t="shared" si="23"/>
        <v>44013</v>
      </c>
      <c r="AR269" s="1" t="str">
        <f t="shared" si="24"/>
        <v>Post-COVID</v>
      </c>
      <c r="AS269" s="1">
        <f t="shared" si="25"/>
        <v>7</v>
      </c>
    </row>
    <row r="270" spans="1:45" x14ac:dyDescent="0.25">
      <c r="A270" s="1" t="s">
        <v>37</v>
      </c>
      <c r="B270" s="9">
        <v>2020</v>
      </c>
      <c r="C270" s="1" t="s">
        <v>48</v>
      </c>
      <c r="D270" s="1">
        <v>7</v>
      </c>
      <c r="E270" s="2">
        <v>44013</v>
      </c>
      <c r="F270" s="1">
        <v>152.69999999999999</v>
      </c>
      <c r="G270" s="1">
        <v>197</v>
      </c>
      <c r="H270" s="1">
        <v>154.6</v>
      </c>
      <c r="I270" s="1">
        <v>153.4</v>
      </c>
      <c r="J270" s="1">
        <v>132.9</v>
      </c>
      <c r="K270" s="1">
        <v>151.80000000000001</v>
      </c>
      <c r="L270" s="1">
        <v>171.2</v>
      </c>
      <c r="M270" s="1">
        <v>152</v>
      </c>
      <c r="N270" s="1">
        <v>116.3</v>
      </c>
      <c r="O270" s="1">
        <v>158.80000000000001</v>
      </c>
      <c r="P270" s="1">
        <v>135.6</v>
      </c>
      <c r="Q270" s="1">
        <v>161.69999999999999</v>
      </c>
      <c r="R270" s="1">
        <v>157</v>
      </c>
      <c r="S270" s="1">
        <v>186.7</v>
      </c>
      <c r="T270" s="1">
        <v>149.1</v>
      </c>
      <c r="U270" s="1">
        <v>136.6</v>
      </c>
      <c r="V270" s="1">
        <v>147.19999999999999</v>
      </c>
      <c r="W270" s="1">
        <v>154.69999999999999</v>
      </c>
      <c r="X270" s="1">
        <v>137.1</v>
      </c>
      <c r="Y270" s="1">
        <v>140.4</v>
      </c>
      <c r="Z270" s="1">
        <v>148.1</v>
      </c>
      <c r="AA270" s="1">
        <v>129.30000000000001</v>
      </c>
      <c r="AB270" s="1">
        <v>144.5</v>
      </c>
      <c r="AC270" s="1">
        <v>152.5</v>
      </c>
      <c r="AD270" s="1">
        <v>152.19999999999999</v>
      </c>
      <c r="AE270" s="1">
        <v>142</v>
      </c>
      <c r="AF270" s="1">
        <v>150.80000000000001</v>
      </c>
      <c r="AG270" s="1">
        <v>1862.1</v>
      </c>
      <c r="AH270" s="1">
        <v>154.69999999999999</v>
      </c>
      <c r="AI270" s="1">
        <v>1148.8</v>
      </c>
      <c r="AJ270" s="1">
        <v>132.9</v>
      </c>
      <c r="AK270" s="1">
        <v>186.7</v>
      </c>
      <c r="AL270" s="1">
        <v>432.9</v>
      </c>
      <c r="AM270" s="1">
        <f>VLOOKUP(E270,CRUIDdata!C:D,2,FALSE)</f>
        <v>42</v>
      </c>
      <c r="AN270" s="1" t="s">
        <v>73</v>
      </c>
      <c r="AO270" s="1" t="str">
        <f t="shared" si="21"/>
        <v>no</v>
      </c>
      <c r="AP270" s="1">
        <f t="shared" si="22"/>
        <v>91</v>
      </c>
      <c r="AQ270" s="2">
        <f t="shared" si="23"/>
        <v>44013</v>
      </c>
      <c r="AR270" s="1" t="str">
        <f t="shared" si="24"/>
        <v>Post-COVID</v>
      </c>
      <c r="AS270" s="1">
        <f t="shared" si="25"/>
        <v>7</v>
      </c>
    </row>
    <row r="271" spans="1:45" x14ac:dyDescent="0.25">
      <c r="A271" s="1" t="s">
        <v>38</v>
      </c>
      <c r="B271" s="9">
        <v>2020</v>
      </c>
      <c r="C271" s="1" t="s">
        <v>48</v>
      </c>
      <c r="D271" s="1">
        <v>7</v>
      </c>
      <c r="E271" s="2">
        <v>44013</v>
      </c>
      <c r="F271" s="1">
        <v>149.6</v>
      </c>
      <c r="G271" s="1">
        <v>192.7</v>
      </c>
      <c r="H271" s="1">
        <v>151.4</v>
      </c>
      <c r="I271" s="1">
        <v>153.30000000000001</v>
      </c>
      <c r="J271" s="1">
        <v>136.30000000000001</v>
      </c>
      <c r="K271" s="1">
        <v>147.19999999999999</v>
      </c>
      <c r="L271" s="1">
        <v>156.5</v>
      </c>
      <c r="M271" s="1">
        <v>150.9</v>
      </c>
      <c r="N271" s="1">
        <v>114.2</v>
      </c>
      <c r="O271" s="1">
        <v>159.5</v>
      </c>
      <c r="P271" s="1">
        <v>139.4</v>
      </c>
      <c r="Q271" s="1">
        <v>161.80000000000001</v>
      </c>
      <c r="R271" s="1">
        <v>154</v>
      </c>
      <c r="S271" s="1">
        <v>183.5</v>
      </c>
      <c r="T271" s="1">
        <v>152.5</v>
      </c>
      <c r="U271" s="1">
        <v>144.4</v>
      </c>
      <c r="V271" s="1">
        <v>151.4</v>
      </c>
      <c r="W271" s="1">
        <v>154.69999999999999</v>
      </c>
      <c r="X271" s="1">
        <v>141.9</v>
      </c>
      <c r="Y271" s="1">
        <v>146.4</v>
      </c>
      <c r="Z271" s="1">
        <v>154.4</v>
      </c>
      <c r="AA271" s="1">
        <v>135</v>
      </c>
      <c r="AB271" s="1">
        <v>148.30000000000001</v>
      </c>
      <c r="AC271" s="1">
        <v>156.4</v>
      </c>
      <c r="AD271" s="1">
        <v>151.6</v>
      </c>
      <c r="AE271" s="1">
        <v>147</v>
      </c>
      <c r="AF271" s="1">
        <v>151.80000000000001</v>
      </c>
      <c r="AG271" s="1">
        <v>1830.5000000000002</v>
      </c>
      <c r="AH271" s="1">
        <v>154.69999999999999</v>
      </c>
      <c r="AI271" s="1">
        <v>1178.3999999999999</v>
      </c>
      <c r="AJ271" s="1">
        <v>136.30000000000001</v>
      </c>
      <c r="AK271" s="1">
        <v>183.5</v>
      </c>
      <c r="AL271" s="1">
        <v>448.29999999999995</v>
      </c>
      <c r="AM271" s="1">
        <f>VLOOKUP(E271,CRUIDdata!C:D,2,FALSE)</f>
        <v>42</v>
      </c>
      <c r="AN271" s="1" t="s">
        <v>73</v>
      </c>
      <c r="AO271" s="1" t="b">
        <f t="shared" si="21"/>
        <v>0</v>
      </c>
      <c r="AP271" s="1">
        <f t="shared" si="22"/>
        <v>91</v>
      </c>
      <c r="AQ271" s="2">
        <f t="shared" si="23"/>
        <v>44013</v>
      </c>
      <c r="AR271" s="1" t="str">
        <f t="shared" si="24"/>
        <v>Post-COVID</v>
      </c>
      <c r="AS271" s="1">
        <f t="shared" si="25"/>
        <v>7</v>
      </c>
    </row>
    <row r="272" spans="1:45" x14ac:dyDescent="0.25">
      <c r="A272" s="1" t="s">
        <v>36</v>
      </c>
      <c r="B272" s="9">
        <v>2020</v>
      </c>
      <c r="C272" s="1" t="s">
        <v>49</v>
      </c>
      <c r="D272" s="1">
        <v>8</v>
      </c>
      <c r="E272" s="2">
        <v>44044</v>
      </c>
      <c r="F272" s="1">
        <v>147.6</v>
      </c>
      <c r="G272" s="1">
        <v>187.2</v>
      </c>
      <c r="H272" s="1">
        <v>148.4</v>
      </c>
      <c r="I272" s="1">
        <v>153.30000000000001</v>
      </c>
      <c r="J272" s="1">
        <v>139.80000000000001</v>
      </c>
      <c r="K272" s="1">
        <v>146.9</v>
      </c>
      <c r="L272" s="1">
        <v>171</v>
      </c>
      <c r="M272" s="1">
        <v>149.9</v>
      </c>
      <c r="N272" s="1">
        <v>114.2</v>
      </c>
      <c r="O272" s="1">
        <v>160</v>
      </c>
      <c r="P272" s="1">
        <v>143.5</v>
      </c>
      <c r="Q272" s="1">
        <v>161.5</v>
      </c>
      <c r="R272" s="1">
        <v>155.30000000000001</v>
      </c>
      <c r="S272" s="1">
        <v>180.9</v>
      </c>
      <c r="T272" s="1">
        <v>155.1</v>
      </c>
      <c r="U272" s="1">
        <v>149.30000000000001</v>
      </c>
      <c r="V272" s="1">
        <v>154.30000000000001</v>
      </c>
      <c r="W272" s="1">
        <v>0</v>
      </c>
      <c r="X272" s="1">
        <v>145.80000000000001</v>
      </c>
      <c r="Y272" s="1">
        <v>151.9</v>
      </c>
      <c r="Z272" s="1">
        <v>158.80000000000001</v>
      </c>
      <c r="AA272" s="1">
        <v>143.6</v>
      </c>
      <c r="AB272" s="1">
        <v>152.19999999999999</v>
      </c>
      <c r="AC272" s="1">
        <v>162.69999999999999</v>
      </c>
      <c r="AD272" s="1">
        <v>153.6</v>
      </c>
      <c r="AE272" s="1">
        <v>153</v>
      </c>
      <c r="AF272" s="1">
        <v>154.69999999999999</v>
      </c>
      <c r="AG272" s="1">
        <v>1838.8</v>
      </c>
      <c r="AH272" s="1">
        <v>0</v>
      </c>
      <c r="AI272" s="1">
        <v>1217.5000000000002</v>
      </c>
      <c r="AJ272" s="1">
        <v>139.80000000000001</v>
      </c>
      <c r="AK272" s="1">
        <v>180.9</v>
      </c>
      <c r="AL272" s="1">
        <v>458.7</v>
      </c>
      <c r="AM272" s="1">
        <f>VLOOKUP(E272,CRUIDdata!C:D,2,FALSE)</f>
        <v>45</v>
      </c>
      <c r="AN272" s="1" t="s">
        <v>73</v>
      </c>
      <c r="AO272" s="1" t="b">
        <f t="shared" si="21"/>
        <v>0</v>
      </c>
      <c r="AP272" s="1">
        <f t="shared" si="22"/>
        <v>91</v>
      </c>
      <c r="AQ272" s="2">
        <f t="shared" si="23"/>
        <v>44044</v>
      </c>
      <c r="AR272" s="1" t="str">
        <f t="shared" si="24"/>
        <v>Post-COVID</v>
      </c>
      <c r="AS272" s="1">
        <f t="shared" si="25"/>
        <v>8</v>
      </c>
    </row>
    <row r="273" spans="1:45" x14ac:dyDescent="0.25">
      <c r="A273" s="1" t="s">
        <v>37</v>
      </c>
      <c r="B273" s="9">
        <v>2020</v>
      </c>
      <c r="C273" s="1" t="s">
        <v>49</v>
      </c>
      <c r="D273" s="1">
        <v>8</v>
      </c>
      <c r="E273" s="2">
        <v>44044</v>
      </c>
      <c r="F273" s="1">
        <v>151.6</v>
      </c>
      <c r="G273" s="1">
        <v>197.8</v>
      </c>
      <c r="H273" s="1">
        <v>154.5</v>
      </c>
      <c r="I273" s="1">
        <v>153.4</v>
      </c>
      <c r="J273" s="1">
        <v>133.4</v>
      </c>
      <c r="K273" s="1">
        <v>154.5</v>
      </c>
      <c r="L273" s="1">
        <v>191.9</v>
      </c>
      <c r="M273" s="1">
        <v>151.30000000000001</v>
      </c>
      <c r="N273" s="1">
        <v>116.8</v>
      </c>
      <c r="O273" s="1">
        <v>160</v>
      </c>
      <c r="P273" s="1">
        <v>136.5</v>
      </c>
      <c r="Q273" s="1">
        <v>163.30000000000001</v>
      </c>
      <c r="R273" s="1">
        <v>159.9</v>
      </c>
      <c r="S273" s="1">
        <v>187.2</v>
      </c>
      <c r="T273" s="1">
        <v>150</v>
      </c>
      <c r="U273" s="1">
        <v>135.19999999999999</v>
      </c>
      <c r="V273" s="1">
        <v>147.80000000000001</v>
      </c>
      <c r="W273" s="1">
        <v>155.5</v>
      </c>
      <c r="X273" s="1">
        <v>138.30000000000001</v>
      </c>
      <c r="Y273" s="1">
        <v>144.5</v>
      </c>
      <c r="Z273" s="1">
        <v>148.69999999999999</v>
      </c>
      <c r="AA273" s="1">
        <v>133.9</v>
      </c>
      <c r="AB273" s="1">
        <v>141.19999999999999</v>
      </c>
      <c r="AC273" s="1">
        <v>155.5</v>
      </c>
      <c r="AD273" s="1">
        <v>155.19999999999999</v>
      </c>
      <c r="AE273" s="1">
        <v>144.80000000000001</v>
      </c>
      <c r="AF273" s="1">
        <v>152.9</v>
      </c>
      <c r="AG273" s="1">
        <v>1891.5</v>
      </c>
      <c r="AH273" s="1">
        <v>155.5</v>
      </c>
      <c r="AI273" s="1">
        <v>1166.3000000000002</v>
      </c>
      <c r="AJ273" s="1">
        <v>133.4</v>
      </c>
      <c r="AK273" s="1">
        <v>187.2</v>
      </c>
      <c r="AL273" s="1">
        <v>433</v>
      </c>
      <c r="AM273" s="1">
        <f>VLOOKUP(E273,CRUIDdata!C:D,2,FALSE)</f>
        <v>45</v>
      </c>
      <c r="AN273" s="1" t="s">
        <v>73</v>
      </c>
      <c r="AO273" s="1" t="str">
        <f t="shared" si="21"/>
        <v>no</v>
      </c>
      <c r="AP273" s="1">
        <f t="shared" si="22"/>
        <v>91</v>
      </c>
      <c r="AQ273" s="2">
        <f t="shared" si="23"/>
        <v>44044</v>
      </c>
      <c r="AR273" s="1" t="str">
        <f t="shared" si="24"/>
        <v>Post-COVID</v>
      </c>
      <c r="AS273" s="1">
        <f t="shared" si="25"/>
        <v>8</v>
      </c>
    </row>
    <row r="274" spans="1:45" x14ac:dyDescent="0.25">
      <c r="A274" s="1" t="s">
        <v>38</v>
      </c>
      <c r="B274" s="9">
        <v>2020</v>
      </c>
      <c r="C274" s="1" t="s">
        <v>49</v>
      </c>
      <c r="D274" s="1">
        <v>8</v>
      </c>
      <c r="E274" s="2">
        <v>44044</v>
      </c>
      <c r="F274" s="1">
        <v>148.9</v>
      </c>
      <c r="G274" s="1">
        <v>190.9</v>
      </c>
      <c r="H274" s="1">
        <v>150.80000000000001</v>
      </c>
      <c r="I274" s="1">
        <v>153.30000000000001</v>
      </c>
      <c r="J274" s="1">
        <v>137.4</v>
      </c>
      <c r="K274" s="1">
        <v>150.4</v>
      </c>
      <c r="L274" s="1">
        <v>178.1</v>
      </c>
      <c r="M274" s="1">
        <v>150.4</v>
      </c>
      <c r="N274" s="1">
        <v>115.1</v>
      </c>
      <c r="O274" s="1">
        <v>160</v>
      </c>
      <c r="P274" s="1">
        <v>140.6</v>
      </c>
      <c r="Q274" s="1">
        <v>162.30000000000001</v>
      </c>
      <c r="R274" s="1">
        <v>157</v>
      </c>
      <c r="S274" s="1">
        <v>182.6</v>
      </c>
      <c r="T274" s="1">
        <v>153.1</v>
      </c>
      <c r="U274" s="1">
        <v>143.4</v>
      </c>
      <c r="V274" s="1">
        <v>151.69999999999999</v>
      </c>
      <c r="W274" s="1">
        <v>155.5</v>
      </c>
      <c r="X274" s="1">
        <v>143</v>
      </c>
      <c r="Y274" s="1">
        <v>148.4</v>
      </c>
      <c r="Z274" s="1">
        <v>155</v>
      </c>
      <c r="AA274" s="1">
        <v>138.5</v>
      </c>
      <c r="AB274" s="1">
        <v>146</v>
      </c>
      <c r="AC274" s="1">
        <v>158.5</v>
      </c>
      <c r="AD274" s="1">
        <v>154.30000000000001</v>
      </c>
      <c r="AE274" s="1">
        <v>149</v>
      </c>
      <c r="AF274" s="1">
        <v>153.9</v>
      </c>
      <c r="AG274" s="1">
        <v>1857.8</v>
      </c>
      <c r="AH274" s="1">
        <v>155.5</v>
      </c>
      <c r="AI274" s="1">
        <v>1191.6000000000001</v>
      </c>
      <c r="AJ274" s="1">
        <v>137.4</v>
      </c>
      <c r="AK274" s="1">
        <v>182.6</v>
      </c>
      <c r="AL274" s="1">
        <v>448.2</v>
      </c>
      <c r="AM274" s="1">
        <f>VLOOKUP(E274,CRUIDdata!C:D,2,FALSE)</f>
        <v>45</v>
      </c>
      <c r="AN274" s="1" t="s">
        <v>73</v>
      </c>
      <c r="AO274" s="1" t="str">
        <f t="shared" si="21"/>
        <v>no</v>
      </c>
      <c r="AP274" s="1">
        <f t="shared" si="22"/>
        <v>91</v>
      </c>
      <c r="AQ274" s="2">
        <f t="shared" si="23"/>
        <v>44044</v>
      </c>
      <c r="AR274" s="1" t="str">
        <f t="shared" si="24"/>
        <v>Post-COVID</v>
      </c>
      <c r="AS274" s="1">
        <f t="shared" si="25"/>
        <v>8</v>
      </c>
    </row>
    <row r="275" spans="1:45" x14ac:dyDescent="0.25">
      <c r="A275" s="1" t="s">
        <v>36</v>
      </c>
      <c r="B275" s="9">
        <v>2020</v>
      </c>
      <c r="C275" s="1" t="s">
        <v>50</v>
      </c>
      <c r="D275" s="1">
        <v>9</v>
      </c>
      <c r="E275" s="2">
        <v>44075</v>
      </c>
      <c r="F275" s="1">
        <v>146.9</v>
      </c>
      <c r="G275" s="1">
        <v>183.9</v>
      </c>
      <c r="H275" s="1">
        <v>149.5</v>
      </c>
      <c r="I275" s="1">
        <v>153.4</v>
      </c>
      <c r="J275" s="1">
        <v>140.4</v>
      </c>
      <c r="K275" s="1">
        <v>147</v>
      </c>
      <c r="L275" s="1">
        <v>178.8</v>
      </c>
      <c r="M275" s="1">
        <v>149.30000000000001</v>
      </c>
      <c r="N275" s="1">
        <v>115.1</v>
      </c>
      <c r="O275" s="1">
        <v>160</v>
      </c>
      <c r="P275" s="1">
        <v>145.4</v>
      </c>
      <c r="Q275" s="1">
        <v>161.6</v>
      </c>
      <c r="R275" s="1">
        <v>156.1</v>
      </c>
      <c r="S275" s="1">
        <v>182.9</v>
      </c>
      <c r="T275" s="1">
        <v>155.4</v>
      </c>
      <c r="U275" s="1">
        <v>149.9</v>
      </c>
      <c r="V275" s="1">
        <v>154.6</v>
      </c>
      <c r="W275" s="1">
        <v>0</v>
      </c>
      <c r="X275" s="1">
        <v>146.4</v>
      </c>
      <c r="Y275" s="1">
        <v>151.6</v>
      </c>
      <c r="Z275" s="1">
        <v>159.1</v>
      </c>
      <c r="AA275" s="1">
        <v>144.6</v>
      </c>
      <c r="AB275" s="1">
        <v>152.80000000000001</v>
      </c>
      <c r="AC275" s="1">
        <v>161.1</v>
      </c>
      <c r="AD275" s="1">
        <v>157.4</v>
      </c>
      <c r="AE275" s="1">
        <v>153.69999999999999</v>
      </c>
      <c r="AF275" s="1">
        <v>155.4</v>
      </c>
      <c r="AG275" s="1">
        <v>1846.9999999999998</v>
      </c>
      <c r="AH275" s="1">
        <v>0</v>
      </c>
      <c r="AI275" s="1">
        <v>1223.0000000000002</v>
      </c>
      <c r="AJ275" s="1">
        <v>140.4</v>
      </c>
      <c r="AK275" s="1">
        <v>182.9</v>
      </c>
      <c r="AL275" s="1">
        <v>459.9</v>
      </c>
      <c r="AM275" s="1">
        <f>VLOOKUP(E275,CRUIDdata!C:D,2,FALSE)</f>
        <v>39</v>
      </c>
      <c r="AN275" s="1" t="s">
        <v>73</v>
      </c>
      <c r="AO275" s="1" t="b">
        <f t="shared" si="21"/>
        <v>0</v>
      </c>
      <c r="AP275" s="1">
        <f t="shared" si="22"/>
        <v>91</v>
      </c>
      <c r="AQ275" s="2">
        <f t="shared" si="23"/>
        <v>44075</v>
      </c>
      <c r="AR275" s="1" t="str">
        <f t="shared" si="24"/>
        <v>Post-COVID</v>
      </c>
      <c r="AS275" s="1">
        <f t="shared" si="25"/>
        <v>9</v>
      </c>
    </row>
    <row r="276" spans="1:45" x14ac:dyDescent="0.25">
      <c r="A276" s="1" t="s">
        <v>37</v>
      </c>
      <c r="B276" s="9">
        <v>2020</v>
      </c>
      <c r="C276" s="1" t="s">
        <v>50</v>
      </c>
      <c r="D276" s="1">
        <v>9</v>
      </c>
      <c r="E276" s="2">
        <v>44075</v>
      </c>
      <c r="F276" s="1">
        <v>151.5</v>
      </c>
      <c r="G276" s="1">
        <v>193.1</v>
      </c>
      <c r="H276" s="1">
        <v>157.30000000000001</v>
      </c>
      <c r="I276" s="1">
        <v>153.9</v>
      </c>
      <c r="J276" s="1">
        <v>134.4</v>
      </c>
      <c r="K276" s="1">
        <v>155.4</v>
      </c>
      <c r="L276" s="1">
        <v>202</v>
      </c>
      <c r="M276" s="1">
        <v>150.80000000000001</v>
      </c>
      <c r="N276" s="1">
        <v>118.9</v>
      </c>
      <c r="O276" s="1">
        <v>160.9</v>
      </c>
      <c r="P276" s="1">
        <v>137.69999999999999</v>
      </c>
      <c r="Q276" s="1">
        <v>164.4</v>
      </c>
      <c r="R276" s="1">
        <v>161.30000000000001</v>
      </c>
      <c r="S276" s="1">
        <v>188.7</v>
      </c>
      <c r="T276" s="1">
        <v>150.19999999999999</v>
      </c>
      <c r="U276" s="1">
        <v>136.30000000000001</v>
      </c>
      <c r="V276" s="1">
        <v>148.1</v>
      </c>
      <c r="W276" s="1">
        <v>156.30000000000001</v>
      </c>
      <c r="X276" s="1">
        <v>137.19999999999999</v>
      </c>
      <c r="Y276" s="1">
        <v>145.4</v>
      </c>
      <c r="Z276" s="1">
        <v>150</v>
      </c>
      <c r="AA276" s="1">
        <v>135.1</v>
      </c>
      <c r="AB276" s="1">
        <v>141.80000000000001</v>
      </c>
      <c r="AC276" s="1">
        <v>154.9</v>
      </c>
      <c r="AD276" s="1">
        <v>159.80000000000001</v>
      </c>
      <c r="AE276" s="1">
        <v>146</v>
      </c>
      <c r="AF276" s="1">
        <v>154</v>
      </c>
      <c r="AG276" s="1">
        <v>1907.2000000000003</v>
      </c>
      <c r="AH276" s="1">
        <v>156.30000000000001</v>
      </c>
      <c r="AI276" s="1">
        <v>1174.2</v>
      </c>
      <c r="AJ276" s="1">
        <v>134.4</v>
      </c>
      <c r="AK276" s="1">
        <v>188.7</v>
      </c>
      <c r="AL276" s="1">
        <v>434.6</v>
      </c>
      <c r="AM276" s="1">
        <f>VLOOKUP(E276,CRUIDdata!C:D,2,FALSE)</f>
        <v>39</v>
      </c>
      <c r="AN276" s="1" t="s">
        <v>73</v>
      </c>
      <c r="AO276" s="1" t="str">
        <f t="shared" si="21"/>
        <v>no</v>
      </c>
      <c r="AP276" s="1">
        <f t="shared" si="22"/>
        <v>91</v>
      </c>
      <c r="AQ276" s="2">
        <f t="shared" si="23"/>
        <v>44075</v>
      </c>
      <c r="AR276" s="1" t="str">
        <f t="shared" si="24"/>
        <v>Post-COVID</v>
      </c>
      <c r="AS276" s="1">
        <f t="shared" si="25"/>
        <v>9</v>
      </c>
    </row>
    <row r="277" spans="1:45" x14ac:dyDescent="0.25">
      <c r="A277" s="1" t="s">
        <v>38</v>
      </c>
      <c r="B277" s="9">
        <v>2020</v>
      </c>
      <c r="C277" s="1" t="s">
        <v>50</v>
      </c>
      <c r="D277" s="1">
        <v>9</v>
      </c>
      <c r="E277" s="2">
        <v>44075</v>
      </c>
      <c r="F277" s="1">
        <v>148.4</v>
      </c>
      <c r="G277" s="1">
        <v>187.1</v>
      </c>
      <c r="H277" s="1">
        <v>152.5</v>
      </c>
      <c r="I277" s="1">
        <v>153.6</v>
      </c>
      <c r="J277" s="1">
        <v>138.19999999999999</v>
      </c>
      <c r="K277" s="1">
        <v>150.9</v>
      </c>
      <c r="L277" s="1">
        <v>186.7</v>
      </c>
      <c r="M277" s="1">
        <v>149.80000000000001</v>
      </c>
      <c r="N277" s="1">
        <v>116.4</v>
      </c>
      <c r="O277" s="1">
        <v>160.30000000000001</v>
      </c>
      <c r="P277" s="1">
        <v>142.19999999999999</v>
      </c>
      <c r="Q277" s="1">
        <v>162.9</v>
      </c>
      <c r="R277" s="1">
        <v>158</v>
      </c>
      <c r="S277" s="1">
        <v>184.4</v>
      </c>
      <c r="T277" s="1">
        <v>153.4</v>
      </c>
      <c r="U277" s="1">
        <v>144.30000000000001</v>
      </c>
      <c r="V277" s="1">
        <v>152</v>
      </c>
      <c r="W277" s="1">
        <v>156.30000000000001</v>
      </c>
      <c r="X277" s="1">
        <v>142.9</v>
      </c>
      <c r="Y277" s="1">
        <v>148.69999999999999</v>
      </c>
      <c r="Z277" s="1">
        <v>155.6</v>
      </c>
      <c r="AA277" s="1">
        <v>139.6</v>
      </c>
      <c r="AB277" s="1">
        <v>146.6</v>
      </c>
      <c r="AC277" s="1">
        <v>157.5</v>
      </c>
      <c r="AD277" s="1">
        <v>158.4</v>
      </c>
      <c r="AE277" s="1">
        <v>150</v>
      </c>
      <c r="AF277" s="1">
        <v>154.69999999999999</v>
      </c>
      <c r="AG277" s="1">
        <v>1868.8000000000002</v>
      </c>
      <c r="AH277" s="1">
        <v>156.30000000000001</v>
      </c>
      <c r="AI277" s="1">
        <v>1198.4000000000001</v>
      </c>
      <c r="AJ277" s="1">
        <v>138.19999999999999</v>
      </c>
      <c r="AK277" s="1">
        <v>184.4</v>
      </c>
      <c r="AL277" s="1">
        <v>449.70000000000005</v>
      </c>
      <c r="AM277" s="1">
        <f>VLOOKUP(E277,CRUIDdata!C:D,2,FALSE)</f>
        <v>39</v>
      </c>
      <c r="AN277" s="1" t="s">
        <v>73</v>
      </c>
      <c r="AO277" s="1" t="str">
        <f t="shared" si="21"/>
        <v>no</v>
      </c>
      <c r="AP277" s="1">
        <f t="shared" si="22"/>
        <v>91</v>
      </c>
      <c r="AQ277" s="2">
        <f t="shared" si="23"/>
        <v>44075</v>
      </c>
      <c r="AR277" s="1" t="str">
        <f t="shared" si="24"/>
        <v>Post-COVID</v>
      </c>
      <c r="AS277" s="1">
        <f t="shared" si="25"/>
        <v>9</v>
      </c>
    </row>
    <row r="278" spans="1:45" x14ac:dyDescent="0.25">
      <c r="A278" s="1" t="s">
        <v>36</v>
      </c>
      <c r="B278" s="9">
        <v>2020</v>
      </c>
      <c r="C278" s="1" t="s">
        <v>51</v>
      </c>
      <c r="D278" s="1">
        <v>10</v>
      </c>
      <c r="E278" s="2">
        <v>44105</v>
      </c>
      <c r="F278" s="1">
        <v>146</v>
      </c>
      <c r="G278" s="1">
        <v>186.3</v>
      </c>
      <c r="H278" s="1">
        <v>159.19999999999999</v>
      </c>
      <c r="I278" s="1">
        <v>153.6</v>
      </c>
      <c r="J278" s="1">
        <v>142.6</v>
      </c>
      <c r="K278" s="1">
        <v>147.19999999999999</v>
      </c>
      <c r="L278" s="1">
        <v>200.6</v>
      </c>
      <c r="M278" s="1">
        <v>150.30000000000001</v>
      </c>
      <c r="N278" s="1">
        <v>115.3</v>
      </c>
      <c r="O278" s="1">
        <v>160.9</v>
      </c>
      <c r="P278" s="1">
        <v>147.4</v>
      </c>
      <c r="Q278" s="1">
        <v>161.9</v>
      </c>
      <c r="R278" s="1">
        <v>159.6</v>
      </c>
      <c r="S278" s="1">
        <v>182.7</v>
      </c>
      <c r="T278" s="1">
        <v>155.69999999999999</v>
      </c>
      <c r="U278" s="1">
        <v>150.6</v>
      </c>
      <c r="V278" s="1">
        <v>155</v>
      </c>
      <c r="W278" s="1">
        <v>0</v>
      </c>
      <c r="X278" s="1">
        <v>146.80000000000001</v>
      </c>
      <c r="Y278" s="1">
        <v>152</v>
      </c>
      <c r="Z278" s="1">
        <v>159.5</v>
      </c>
      <c r="AA278" s="1">
        <v>146.4</v>
      </c>
      <c r="AB278" s="1">
        <v>152.4</v>
      </c>
      <c r="AC278" s="1">
        <v>162.5</v>
      </c>
      <c r="AD278" s="1">
        <v>156.19999999999999</v>
      </c>
      <c r="AE278" s="1">
        <v>154.30000000000001</v>
      </c>
      <c r="AF278" s="1">
        <v>157.5</v>
      </c>
      <c r="AG278" s="1">
        <v>1888.3000000000002</v>
      </c>
      <c r="AH278" s="1">
        <v>0</v>
      </c>
      <c r="AI278" s="1">
        <v>1228.0999999999999</v>
      </c>
      <c r="AJ278" s="1">
        <v>142.6</v>
      </c>
      <c r="AK278" s="1">
        <v>182.7</v>
      </c>
      <c r="AL278" s="1">
        <v>461.29999999999995</v>
      </c>
      <c r="AM278" s="1">
        <f>VLOOKUP(E278,CRUIDdata!C:D,2,FALSE)</f>
        <v>40</v>
      </c>
      <c r="AN278" s="1" t="s">
        <v>73</v>
      </c>
      <c r="AO278" s="1" t="b">
        <f t="shared" si="21"/>
        <v>0</v>
      </c>
      <c r="AP278" s="1">
        <f t="shared" si="22"/>
        <v>91</v>
      </c>
      <c r="AQ278" s="2">
        <f t="shared" si="23"/>
        <v>44105</v>
      </c>
      <c r="AR278" s="1" t="str">
        <f t="shared" si="24"/>
        <v>Post-COVID</v>
      </c>
      <c r="AS278" s="1">
        <f t="shared" si="25"/>
        <v>10</v>
      </c>
    </row>
    <row r="279" spans="1:45" x14ac:dyDescent="0.25">
      <c r="A279" s="1" t="s">
        <v>37</v>
      </c>
      <c r="B279" s="9">
        <v>2020</v>
      </c>
      <c r="C279" s="1" t="s">
        <v>51</v>
      </c>
      <c r="D279" s="1">
        <v>10</v>
      </c>
      <c r="E279" s="2">
        <v>44105</v>
      </c>
      <c r="F279" s="1">
        <v>150.6</v>
      </c>
      <c r="G279" s="1">
        <v>193.7</v>
      </c>
      <c r="H279" s="1">
        <v>164.8</v>
      </c>
      <c r="I279" s="1">
        <v>153.69999999999999</v>
      </c>
      <c r="J279" s="1">
        <v>135.69999999999999</v>
      </c>
      <c r="K279" s="1">
        <v>155.69999999999999</v>
      </c>
      <c r="L279" s="1">
        <v>226</v>
      </c>
      <c r="M279" s="1">
        <v>152.19999999999999</v>
      </c>
      <c r="N279" s="1">
        <v>118.1</v>
      </c>
      <c r="O279" s="1">
        <v>161.30000000000001</v>
      </c>
      <c r="P279" s="1">
        <v>139.19999999999999</v>
      </c>
      <c r="Q279" s="1">
        <v>164.8</v>
      </c>
      <c r="R279" s="1">
        <v>164.4</v>
      </c>
      <c r="S279" s="1">
        <v>188.7</v>
      </c>
      <c r="T279" s="1">
        <v>150.5</v>
      </c>
      <c r="U279" s="1">
        <v>136.1</v>
      </c>
      <c r="V279" s="1">
        <v>148.30000000000001</v>
      </c>
      <c r="W279" s="1">
        <v>156.5</v>
      </c>
      <c r="X279" s="1">
        <v>137.1</v>
      </c>
      <c r="Y279" s="1">
        <v>145.1</v>
      </c>
      <c r="Z279" s="1">
        <v>151</v>
      </c>
      <c r="AA279" s="1">
        <v>135.4</v>
      </c>
      <c r="AB279" s="1">
        <v>142</v>
      </c>
      <c r="AC279" s="1">
        <v>155.69999999999999</v>
      </c>
      <c r="AD279" s="1">
        <v>158.1</v>
      </c>
      <c r="AE279" s="1">
        <v>146.19999999999999</v>
      </c>
      <c r="AF279" s="1">
        <v>155.19999999999999</v>
      </c>
      <c r="AG279" s="1">
        <v>1944.5</v>
      </c>
      <c r="AH279" s="1">
        <v>156.5</v>
      </c>
      <c r="AI279" s="1">
        <v>1174.8</v>
      </c>
      <c r="AJ279" s="1">
        <v>135.69999999999999</v>
      </c>
      <c r="AK279" s="1">
        <v>188.7</v>
      </c>
      <c r="AL279" s="1">
        <v>434.90000000000003</v>
      </c>
      <c r="AM279" s="1">
        <f>VLOOKUP(E279,CRUIDdata!C:D,2,FALSE)</f>
        <v>40</v>
      </c>
      <c r="AN279" s="1" t="s">
        <v>73</v>
      </c>
      <c r="AO279" s="1" t="str">
        <f t="shared" si="21"/>
        <v>no</v>
      </c>
      <c r="AP279" s="1">
        <f t="shared" si="22"/>
        <v>91</v>
      </c>
      <c r="AQ279" s="2">
        <f t="shared" si="23"/>
        <v>44105</v>
      </c>
      <c r="AR279" s="1" t="str">
        <f t="shared" si="24"/>
        <v>Post-COVID</v>
      </c>
      <c r="AS279" s="1">
        <f t="shared" si="25"/>
        <v>10</v>
      </c>
    </row>
    <row r="280" spans="1:45" x14ac:dyDescent="0.25">
      <c r="A280" s="1" t="s">
        <v>38</v>
      </c>
      <c r="B280" s="9">
        <v>2020</v>
      </c>
      <c r="C280" s="1" t="s">
        <v>51</v>
      </c>
      <c r="D280" s="1">
        <v>10</v>
      </c>
      <c r="E280" s="2">
        <v>44105</v>
      </c>
      <c r="F280" s="1">
        <v>147.5</v>
      </c>
      <c r="G280" s="1">
        <v>188.9</v>
      </c>
      <c r="H280" s="1">
        <v>161.4</v>
      </c>
      <c r="I280" s="1">
        <v>153.6</v>
      </c>
      <c r="J280" s="1">
        <v>140.1</v>
      </c>
      <c r="K280" s="1">
        <v>151.19999999999999</v>
      </c>
      <c r="L280" s="1">
        <v>209.2</v>
      </c>
      <c r="M280" s="1">
        <v>150.9</v>
      </c>
      <c r="N280" s="1">
        <v>116.2</v>
      </c>
      <c r="O280" s="1">
        <v>161</v>
      </c>
      <c r="P280" s="1">
        <v>144</v>
      </c>
      <c r="Q280" s="1">
        <v>163.19999999999999</v>
      </c>
      <c r="R280" s="1">
        <v>161.4</v>
      </c>
      <c r="S280" s="1">
        <v>184.3</v>
      </c>
      <c r="T280" s="1">
        <v>153.69999999999999</v>
      </c>
      <c r="U280" s="1">
        <v>144.6</v>
      </c>
      <c r="V280" s="1">
        <v>152.30000000000001</v>
      </c>
      <c r="W280" s="1">
        <v>156.5</v>
      </c>
      <c r="X280" s="1">
        <v>143.1</v>
      </c>
      <c r="Y280" s="1">
        <v>148.69999999999999</v>
      </c>
      <c r="Z280" s="1">
        <v>156.30000000000001</v>
      </c>
      <c r="AA280" s="1">
        <v>140.6</v>
      </c>
      <c r="AB280" s="1">
        <v>146.5</v>
      </c>
      <c r="AC280" s="1">
        <v>158.5</v>
      </c>
      <c r="AD280" s="1">
        <v>157</v>
      </c>
      <c r="AE280" s="1">
        <v>150.4</v>
      </c>
      <c r="AF280" s="1">
        <v>156.4</v>
      </c>
      <c r="AG280" s="1">
        <v>1908.5000000000002</v>
      </c>
      <c r="AH280" s="1">
        <v>156.5</v>
      </c>
      <c r="AI280" s="1">
        <v>1201.2</v>
      </c>
      <c r="AJ280" s="1">
        <v>140.1</v>
      </c>
      <c r="AK280" s="1">
        <v>184.3</v>
      </c>
      <c r="AL280" s="1">
        <v>450.59999999999997</v>
      </c>
      <c r="AM280" s="1">
        <f>VLOOKUP(E280,CRUIDdata!C:D,2,FALSE)</f>
        <v>40</v>
      </c>
      <c r="AN280" s="1" t="s">
        <v>73</v>
      </c>
      <c r="AO280" s="1" t="str">
        <f t="shared" si="21"/>
        <v>no</v>
      </c>
      <c r="AP280" s="1">
        <f t="shared" si="22"/>
        <v>91</v>
      </c>
      <c r="AQ280" s="2">
        <f t="shared" si="23"/>
        <v>44105</v>
      </c>
      <c r="AR280" s="1" t="str">
        <f t="shared" si="24"/>
        <v>Post-COVID</v>
      </c>
      <c r="AS280" s="1">
        <f t="shared" si="25"/>
        <v>10</v>
      </c>
    </row>
    <row r="281" spans="1:45" x14ac:dyDescent="0.25">
      <c r="A281" s="1" t="s">
        <v>36</v>
      </c>
      <c r="B281" s="9">
        <v>2020</v>
      </c>
      <c r="C281" s="1" t="s">
        <v>52</v>
      </c>
      <c r="D281" s="1">
        <v>11</v>
      </c>
      <c r="E281" s="2">
        <v>44136</v>
      </c>
      <c r="F281" s="1">
        <v>145.4</v>
      </c>
      <c r="G281" s="1">
        <v>188.6</v>
      </c>
      <c r="H281" s="1">
        <v>171.6</v>
      </c>
      <c r="I281" s="1">
        <v>153.80000000000001</v>
      </c>
      <c r="J281" s="1">
        <v>145.4</v>
      </c>
      <c r="K281" s="1">
        <v>146.5</v>
      </c>
      <c r="L281" s="1">
        <v>222.2</v>
      </c>
      <c r="M281" s="1">
        <v>155.9</v>
      </c>
      <c r="N281" s="1">
        <v>114.9</v>
      </c>
      <c r="O281" s="1">
        <v>162</v>
      </c>
      <c r="P281" s="1">
        <v>150</v>
      </c>
      <c r="Q281" s="1">
        <v>162.69999999999999</v>
      </c>
      <c r="R281" s="1">
        <v>163.4</v>
      </c>
      <c r="S281" s="1">
        <v>183.4</v>
      </c>
      <c r="T281" s="1">
        <v>156.30000000000001</v>
      </c>
      <c r="U281" s="1">
        <v>151</v>
      </c>
      <c r="V281" s="1">
        <v>155.5</v>
      </c>
      <c r="W281" s="1">
        <v>0</v>
      </c>
      <c r="X281" s="1">
        <v>147.5</v>
      </c>
      <c r="Y281" s="1">
        <v>152.80000000000001</v>
      </c>
      <c r="Z281" s="1">
        <v>160.4</v>
      </c>
      <c r="AA281" s="1">
        <v>146.1</v>
      </c>
      <c r="AB281" s="1">
        <v>153.6</v>
      </c>
      <c r="AC281" s="1">
        <v>161.6</v>
      </c>
      <c r="AD281" s="1">
        <v>156.19999999999999</v>
      </c>
      <c r="AE281" s="1">
        <v>154.5</v>
      </c>
      <c r="AF281" s="1">
        <v>159.80000000000001</v>
      </c>
      <c r="AG281" s="1">
        <v>1937.0000000000005</v>
      </c>
      <c r="AH281" s="1">
        <v>0</v>
      </c>
      <c r="AI281" s="1">
        <v>1232.0999999999999</v>
      </c>
      <c r="AJ281" s="1">
        <v>145.4</v>
      </c>
      <c r="AK281" s="1">
        <v>183.4</v>
      </c>
      <c r="AL281" s="1">
        <v>462.8</v>
      </c>
      <c r="AM281" s="1">
        <f>VLOOKUP(E281,CRUIDdata!C:D,2,FALSE)</f>
        <v>43</v>
      </c>
      <c r="AN281" s="1" t="s">
        <v>73</v>
      </c>
      <c r="AO281" s="1" t="b">
        <f t="shared" si="21"/>
        <v>0</v>
      </c>
      <c r="AP281" s="1">
        <f t="shared" si="22"/>
        <v>91</v>
      </c>
      <c r="AQ281" s="2">
        <f t="shared" si="23"/>
        <v>44136</v>
      </c>
      <c r="AR281" s="1" t="str">
        <f t="shared" si="24"/>
        <v>Post-COVID</v>
      </c>
      <c r="AS281" s="1">
        <f t="shared" si="25"/>
        <v>11</v>
      </c>
    </row>
    <row r="282" spans="1:45" x14ac:dyDescent="0.25">
      <c r="A282" s="1" t="s">
        <v>37</v>
      </c>
      <c r="B282" s="9">
        <v>2020</v>
      </c>
      <c r="C282" s="1" t="s">
        <v>52</v>
      </c>
      <c r="D282" s="1">
        <v>11</v>
      </c>
      <c r="E282" s="2">
        <v>44136</v>
      </c>
      <c r="F282" s="1">
        <v>149.69999999999999</v>
      </c>
      <c r="G282" s="1">
        <v>195.5</v>
      </c>
      <c r="H282" s="1">
        <v>176.9</v>
      </c>
      <c r="I282" s="1">
        <v>153.9</v>
      </c>
      <c r="J282" s="1">
        <v>138</v>
      </c>
      <c r="K282" s="1">
        <v>150.5</v>
      </c>
      <c r="L282" s="1">
        <v>245.3</v>
      </c>
      <c r="M282" s="1">
        <v>158.69999999999999</v>
      </c>
      <c r="N282" s="1">
        <v>117.2</v>
      </c>
      <c r="O282" s="1">
        <v>161.4</v>
      </c>
      <c r="P282" s="1">
        <v>141.5</v>
      </c>
      <c r="Q282" s="1">
        <v>165.1</v>
      </c>
      <c r="R282" s="1">
        <v>167</v>
      </c>
      <c r="S282" s="1">
        <v>188.8</v>
      </c>
      <c r="T282" s="1">
        <v>151.1</v>
      </c>
      <c r="U282" s="1">
        <v>136.4</v>
      </c>
      <c r="V282" s="1">
        <v>148.80000000000001</v>
      </c>
      <c r="W282" s="1">
        <v>158</v>
      </c>
      <c r="X282" s="1">
        <v>137.30000000000001</v>
      </c>
      <c r="Y282" s="1">
        <v>145.1</v>
      </c>
      <c r="Z282" s="1">
        <v>152</v>
      </c>
      <c r="AA282" s="1">
        <v>135.19999999999999</v>
      </c>
      <c r="AB282" s="1">
        <v>144.4</v>
      </c>
      <c r="AC282" s="1">
        <v>156.4</v>
      </c>
      <c r="AD282" s="1">
        <v>157.9</v>
      </c>
      <c r="AE282" s="1">
        <v>146.6</v>
      </c>
      <c r="AF282" s="1">
        <v>156.69999999999999</v>
      </c>
      <c r="AG282" s="1">
        <v>1982.7</v>
      </c>
      <c r="AH282" s="1">
        <v>158</v>
      </c>
      <c r="AI282" s="1">
        <v>1179.5999999999999</v>
      </c>
      <c r="AJ282" s="1">
        <v>138</v>
      </c>
      <c r="AK282" s="1">
        <v>188.8</v>
      </c>
      <c r="AL282" s="1">
        <v>436.3</v>
      </c>
      <c r="AM282" s="1">
        <f>VLOOKUP(E282,CRUIDdata!C:D,2,FALSE)</f>
        <v>43</v>
      </c>
      <c r="AN282" s="1" t="s">
        <v>73</v>
      </c>
      <c r="AO282" s="1" t="str">
        <f t="shared" si="21"/>
        <v>no</v>
      </c>
      <c r="AP282" s="1">
        <f t="shared" si="22"/>
        <v>91</v>
      </c>
      <c r="AQ282" s="2">
        <f t="shared" si="23"/>
        <v>44136</v>
      </c>
      <c r="AR282" s="1" t="str">
        <f t="shared" si="24"/>
        <v>Post-COVID</v>
      </c>
      <c r="AS282" s="1">
        <f t="shared" si="25"/>
        <v>11</v>
      </c>
    </row>
    <row r="283" spans="1:45" x14ac:dyDescent="0.25">
      <c r="A283" s="1" t="s">
        <v>38</v>
      </c>
      <c r="B283" s="9">
        <v>2020</v>
      </c>
      <c r="C283" s="1" t="s">
        <v>52</v>
      </c>
      <c r="D283" s="1">
        <v>11</v>
      </c>
      <c r="E283" s="2">
        <v>44136</v>
      </c>
      <c r="F283" s="1">
        <v>146.80000000000001</v>
      </c>
      <c r="G283" s="1">
        <v>191</v>
      </c>
      <c r="H283" s="1">
        <v>173.6</v>
      </c>
      <c r="I283" s="1">
        <v>153.80000000000001</v>
      </c>
      <c r="J283" s="1">
        <v>142.69999999999999</v>
      </c>
      <c r="K283" s="1">
        <v>148.4</v>
      </c>
      <c r="L283" s="1">
        <v>230</v>
      </c>
      <c r="M283" s="1">
        <v>156.80000000000001</v>
      </c>
      <c r="N283" s="1">
        <v>115.7</v>
      </c>
      <c r="O283" s="1">
        <v>161.80000000000001</v>
      </c>
      <c r="P283" s="1">
        <v>146.5</v>
      </c>
      <c r="Q283" s="1">
        <v>163.80000000000001</v>
      </c>
      <c r="R283" s="1">
        <v>164.7</v>
      </c>
      <c r="S283" s="1">
        <v>184.8</v>
      </c>
      <c r="T283" s="1">
        <v>154.30000000000001</v>
      </c>
      <c r="U283" s="1">
        <v>144.9</v>
      </c>
      <c r="V283" s="1">
        <v>152.80000000000001</v>
      </c>
      <c r="W283" s="1">
        <v>158</v>
      </c>
      <c r="X283" s="1">
        <v>143.6</v>
      </c>
      <c r="Y283" s="1">
        <v>149.19999999999999</v>
      </c>
      <c r="Z283" s="1">
        <v>157.19999999999999</v>
      </c>
      <c r="AA283" s="1">
        <v>140.4</v>
      </c>
      <c r="AB283" s="1">
        <v>148.4</v>
      </c>
      <c r="AC283" s="1">
        <v>158.6</v>
      </c>
      <c r="AD283" s="1">
        <v>156.9</v>
      </c>
      <c r="AE283" s="1">
        <v>150.69999999999999</v>
      </c>
      <c r="AF283" s="1">
        <v>158.4</v>
      </c>
      <c r="AG283" s="1">
        <v>1952.8999999999999</v>
      </c>
      <c r="AH283" s="1">
        <v>158</v>
      </c>
      <c r="AI283" s="1">
        <v>1206.2</v>
      </c>
      <c r="AJ283" s="1">
        <v>142.69999999999999</v>
      </c>
      <c r="AK283" s="1">
        <v>184.8</v>
      </c>
      <c r="AL283" s="1">
        <v>452.00000000000006</v>
      </c>
      <c r="AM283" s="1">
        <f>VLOOKUP(E283,CRUIDdata!C:D,2,FALSE)</f>
        <v>43</v>
      </c>
      <c r="AN283" s="1" t="s">
        <v>73</v>
      </c>
      <c r="AO283" s="1" t="b">
        <f t="shared" si="21"/>
        <v>0</v>
      </c>
      <c r="AP283" s="1">
        <f t="shared" si="22"/>
        <v>91</v>
      </c>
      <c r="AQ283" s="2">
        <f t="shared" si="23"/>
        <v>44136</v>
      </c>
      <c r="AR283" s="1" t="str">
        <f t="shared" si="24"/>
        <v>Post-COVID</v>
      </c>
      <c r="AS283" s="1">
        <f t="shared" si="25"/>
        <v>11</v>
      </c>
    </row>
    <row r="284" spans="1:45" x14ac:dyDescent="0.25">
      <c r="A284" s="1" t="s">
        <v>36</v>
      </c>
      <c r="B284" s="9">
        <v>2020</v>
      </c>
      <c r="C284" s="1" t="s">
        <v>53</v>
      </c>
      <c r="D284" s="1">
        <v>12</v>
      </c>
      <c r="E284" s="2">
        <v>44166</v>
      </c>
      <c r="F284" s="1">
        <v>144.6</v>
      </c>
      <c r="G284" s="1">
        <v>188.5</v>
      </c>
      <c r="H284" s="1">
        <v>173.4</v>
      </c>
      <c r="I284" s="1">
        <v>154</v>
      </c>
      <c r="J284" s="1">
        <v>150</v>
      </c>
      <c r="K284" s="1">
        <v>145.9</v>
      </c>
      <c r="L284" s="1">
        <v>225.2</v>
      </c>
      <c r="M284" s="1">
        <v>159.5</v>
      </c>
      <c r="N284" s="1">
        <v>114.4</v>
      </c>
      <c r="O284" s="1">
        <v>163.5</v>
      </c>
      <c r="P284" s="1">
        <v>153.4</v>
      </c>
      <c r="Q284" s="1">
        <v>163.6</v>
      </c>
      <c r="R284" s="1">
        <v>164.5</v>
      </c>
      <c r="S284" s="1">
        <v>183.6</v>
      </c>
      <c r="T284" s="1">
        <v>157</v>
      </c>
      <c r="U284" s="1">
        <v>151.6</v>
      </c>
      <c r="V284" s="1">
        <v>156.30000000000001</v>
      </c>
      <c r="W284" s="1">
        <v>0</v>
      </c>
      <c r="X284" s="1">
        <v>148.69999999999999</v>
      </c>
      <c r="Y284" s="1">
        <v>153.4</v>
      </c>
      <c r="Z284" s="1">
        <v>161.6</v>
      </c>
      <c r="AA284" s="1">
        <v>146.4</v>
      </c>
      <c r="AB284" s="1">
        <v>153.9</v>
      </c>
      <c r="AC284" s="1">
        <v>162.9</v>
      </c>
      <c r="AD284" s="1">
        <v>156.6</v>
      </c>
      <c r="AE284" s="1">
        <v>155.19999999999999</v>
      </c>
      <c r="AF284" s="1">
        <v>160.69999999999999</v>
      </c>
      <c r="AG284" s="1">
        <v>1950.5</v>
      </c>
      <c r="AH284" s="1">
        <v>0</v>
      </c>
      <c r="AI284" s="1">
        <v>1237.8</v>
      </c>
      <c r="AJ284" s="1">
        <v>150</v>
      </c>
      <c r="AK284" s="1">
        <v>183.6</v>
      </c>
      <c r="AL284" s="1">
        <v>464.90000000000003</v>
      </c>
      <c r="AM284" s="1">
        <f>VLOOKUP(E284,CRUIDdata!C:D,2,FALSE)</f>
        <v>47</v>
      </c>
      <c r="AN284" s="1" t="s">
        <v>73</v>
      </c>
      <c r="AO284" s="1" t="b">
        <f t="shared" si="21"/>
        <v>0</v>
      </c>
      <c r="AP284" s="1">
        <f t="shared" si="22"/>
        <v>91</v>
      </c>
      <c r="AQ284" s="2">
        <f t="shared" si="23"/>
        <v>44166</v>
      </c>
      <c r="AR284" s="1" t="str">
        <f t="shared" si="24"/>
        <v>Post-COVID</v>
      </c>
      <c r="AS284" s="1">
        <f t="shared" si="25"/>
        <v>12</v>
      </c>
    </row>
    <row r="285" spans="1:45" x14ac:dyDescent="0.25">
      <c r="A285" s="1" t="s">
        <v>37</v>
      </c>
      <c r="B285" s="9">
        <v>2020</v>
      </c>
      <c r="C285" s="1" t="s">
        <v>53</v>
      </c>
      <c r="D285" s="1">
        <v>12</v>
      </c>
      <c r="E285" s="2">
        <v>44166</v>
      </c>
      <c r="F285" s="1">
        <v>149</v>
      </c>
      <c r="G285" s="1">
        <v>195.7</v>
      </c>
      <c r="H285" s="1">
        <v>178.3</v>
      </c>
      <c r="I285" s="1">
        <v>154.19999999999999</v>
      </c>
      <c r="J285" s="1">
        <v>140.69999999999999</v>
      </c>
      <c r="K285" s="1">
        <v>149.69999999999999</v>
      </c>
      <c r="L285" s="1">
        <v>240.9</v>
      </c>
      <c r="M285" s="1">
        <v>161.5</v>
      </c>
      <c r="N285" s="1">
        <v>117.1</v>
      </c>
      <c r="O285" s="1">
        <v>161.9</v>
      </c>
      <c r="P285" s="1">
        <v>143.30000000000001</v>
      </c>
      <c r="Q285" s="1">
        <v>166.1</v>
      </c>
      <c r="R285" s="1">
        <v>167</v>
      </c>
      <c r="S285" s="1">
        <v>190.2</v>
      </c>
      <c r="T285" s="1">
        <v>151.9</v>
      </c>
      <c r="U285" s="1">
        <v>136.69999999999999</v>
      </c>
      <c r="V285" s="1">
        <v>149.6</v>
      </c>
      <c r="W285" s="1">
        <v>158.4</v>
      </c>
      <c r="X285" s="1">
        <v>137.9</v>
      </c>
      <c r="Y285" s="1">
        <v>145.5</v>
      </c>
      <c r="Z285" s="1">
        <v>152.9</v>
      </c>
      <c r="AA285" s="1">
        <v>135.5</v>
      </c>
      <c r="AB285" s="1">
        <v>144.30000000000001</v>
      </c>
      <c r="AC285" s="1">
        <v>156.9</v>
      </c>
      <c r="AD285" s="1">
        <v>157.9</v>
      </c>
      <c r="AE285" s="1">
        <v>146.9</v>
      </c>
      <c r="AF285" s="1">
        <v>156.9</v>
      </c>
      <c r="AG285" s="1">
        <v>1984.7</v>
      </c>
      <c r="AH285" s="1">
        <v>158.4</v>
      </c>
      <c r="AI285" s="1">
        <v>1181.8000000000002</v>
      </c>
      <c r="AJ285" s="1">
        <v>140.69999999999999</v>
      </c>
      <c r="AK285" s="1">
        <v>190.2</v>
      </c>
      <c r="AL285" s="1">
        <v>438.20000000000005</v>
      </c>
      <c r="AM285" s="1">
        <f>VLOOKUP(E285,CRUIDdata!C:D,2,FALSE)</f>
        <v>47</v>
      </c>
      <c r="AN285" s="1" t="s">
        <v>73</v>
      </c>
      <c r="AO285" s="1" t="b">
        <f t="shared" si="21"/>
        <v>0</v>
      </c>
      <c r="AP285" s="1">
        <f t="shared" si="22"/>
        <v>91</v>
      </c>
      <c r="AQ285" s="2">
        <f t="shared" si="23"/>
        <v>44166</v>
      </c>
      <c r="AR285" s="1" t="str">
        <f t="shared" si="24"/>
        <v>Post-COVID</v>
      </c>
      <c r="AS285" s="1">
        <f t="shared" si="25"/>
        <v>12</v>
      </c>
    </row>
    <row r="286" spans="1:45" x14ac:dyDescent="0.25">
      <c r="A286" s="1" t="s">
        <v>38</v>
      </c>
      <c r="B286" s="9">
        <v>2020</v>
      </c>
      <c r="C286" s="1" t="s">
        <v>53</v>
      </c>
      <c r="D286" s="1">
        <v>12</v>
      </c>
      <c r="E286" s="2">
        <v>44166</v>
      </c>
      <c r="F286" s="1">
        <v>146</v>
      </c>
      <c r="G286" s="1">
        <v>191</v>
      </c>
      <c r="H286" s="1">
        <v>175.3</v>
      </c>
      <c r="I286" s="1">
        <v>154.1</v>
      </c>
      <c r="J286" s="1">
        <v>146.6</v>
      </c>
      <c r="K286" s="1">
        <v>147.69999999999999</v>
      </c>
      <c r="L286" s="1">
        <v>230.5</v>
      </c>
      <c r="M286" s="1">
        <v>160.19999999999999</v>
      </c>
      <c r="N286" s="1">
        <v>115.3</v>
      </c>
      <c r="O286" s="1">
        <v>163</v>
      </c>
      <c r="P286" s="1">
        <v>149.19999999999999</v>
      </c>
      <c r="Q286" s="1">
        <v>164.8</v>
      </c>
      <c r="R286" s="1">
        <v>165.4</v>
      </c>
      <c r="S286" s="1">
        <v>185.4</v>
      </c>
      <c r="T286" s="1">
        <v>155</v>
      </c>
      <c r="U286" s="1">
        <v>145.4</v>
      </c>
      <c r="V286" s="1">
        <v>153.6</v>
      </c>
      <c r="W286" s="1">
        <v>158.4</v>
      </c>
      <c r="X286" s="1">
        <v>144.6</v>
      </c>
      <c r="Y286" s="1">
        <v>149.69999999999999</v>
      </c>
      <c r="Z286" s="1">
        <v>158.30000000000001</v>
      </c>
      <c r="AA286" s="1">
        <v>140.69999999999999</v>
      </c>
      <c r="AB286" s="1">
        <v>148.5</v>
      </c>
      <c r="AC286" s="1">
        <v>159.4</v>
      </c>
      <c r="AD286" s="1">
        <v>157.1</v>
      </c>
      <c r="AE286" s="1">
        <v>151.19999999999999</v>
      </c>
      <c r="AF286" s="1">
        <v>158.9</v>
      </c>
      <c r="AG286" s="1">
        <v>1962.5</v>
      </c>
      <c r="AH286" s="1">
        <v>158.4</v>
      </c>
      <c r="AI286" s="1">
        <v>1210.1000000000001</v>
      </c>
      <c r="AJ286" s="1">
        <v>146.6</v>
      </c>
      <c r="AK286" s="1">
        <v>185.4</v>
      </c>
      <c r="AL286" s="1">
        <v>454</v>
      </c>
      <c r="AM286" s="1">
        <f>VLOOKUP(E286,CRUIDdata!C:D,2,FALSE)</f>
        <v>47</v>
      </c>
      <c r="AN286" s="1" t="s">
        <v>73</v>
      </c>
      <c r="AO286" s="1" t="b">
        <f t="shared" si="21"/>
        <v>0</v>
      </c>
      <c r="AP286" s="1">
        <f t="shared" si="22"/>
        <v>91</v>
      </c>
      <c r="AQ286" s="2">
        <f t="shared" si="23"/>
        <v>44166</v>
      </c>
      <c r="AR286" s="1" t="str">
        <f t="shared" si="24"/>
        <v>Post-COVID</v>
      </c>
      <c r="AS286" s="1">
        <f t="shared" si="25"/>
        <v>12</v>
      </c>
    </row>
    <row r="287" spans="1:45" x14ac:dyDescent="0.25">
      <c r="A287" s="1" t="s">
        <v>36</v>
      </c>
      <c r="B287" s="9">
        <v>2021</v>
      </c>
      <c r="C287" s="1" t="s">
        <v>42</v>
      </c>
      <c r="D287" s="1">
        <v>1</v>
      </c>
      <c r="E287" s="2">
        <v>44197</v>
      </c>
      <c r="F287" s="1">
        <v>143.4</v>
      </c>
      <c r="G287" s="1">
        <v>187.5</v>
      </c>
      <c r="H287" s="1">
        <v>173.4</v>
      </c>
      <c r="I287" s="1">
        <v>154</v>
      </c>
      <c r="J287" s="1">
        <v>154.80000000000001</v>
      </c>
      <c r="K287" s="1">
        <v>147</v>
      </c>
      <c r="L287" s="1">
        <v>187.8</v>
      </c>
      <c r="M287" s="1">
        <v>159.5</v>
      </c>
      <c r="N287" s="1">
        <v>113.8</v>
      </c>
      <c r="O287" s="1">
        <v>164.5</v>
      </c>
      <c r="P287" s="1">
        <v>156.1</v>
      </c>
      <c r="Q287" s="1">
        <v>164.3</v>
      </c>
      <c r="R287" s="1">
        <v>159.6</v>
      </c>
      <c r="S287" s="1">
        <v>184.6</v>
      </c>
      <c r="T287" s="1">
        <v>157.5</v>
      </c>
      <c r="U287" s="1">
        <v>152.4</v>
      </c>
      <c r="V287" s="1">
        <v>156.80000000000001</v>
      </c>
      <c r="W287" s="1">
        <v>0</v>
      </c>
      <c r="X287" s="1">
        <v>150.9</v>
      </c>
      <c r="Y287" s="1">
        <v>153.9</v>
      </c>
      <c r="Z287" s="1">
        <v>162.5</v>
      </c>
      <c r="AA287" s="1">
        <v>147.5</v>
      </c>
      <c r="AB287" s="1">
        <v>155.1</v>
      </c>
      <c r="AC287" s="1">
        <v>163.5</v>
      </c>
      <c r="AD287" s="1">
        <v>156.19999999999999</v>
      </c>
      <c r="AE287" s="1">
        <v>155.9</v>
      </c>
      <c r="AF287" s="1">
        <v>158.5</v>
      </c>
      <c r="AG287" s="1">
        <v>1910.8999999999996</v>
      </c>
      <c r="AH287" s="1">
        <v>0</v>
      </c>
      <c r="AI287" s="1">
        <v>1241.5</v>
      </c>
      <c r="AJ287" s="1">
        <v>154.80000000000001</v>
      </c>
      <c r="AK287" s="1">
        <v>184.6</v>
      </c>
      <c r="AL287" s="1">
        <v>466.7</v>
      </c>
      <c r="AM287" s="1">
        <f>VLOOKUP(E287,CRUIDdata!C:D,2,FALSE)</f>
        <v>51</v>
      </c>
      <c r="AN287" s="1" t="s">
        <v>73</v>
      </c>
      <c r="AO287" s="1" t="b">
        <f t="shared" si="21"/>
        <v>0</v>
      </c>
      <c r="AP287" s="1">
        <f t="shared" si="22"/>
        <v>91</v>
      </c>
      <c r="AQ287" s="2">
        <f t="shared" si="23"/>
        <v>44197</v>
      </c>
      <c r="AR287" s="1" t="str">
        <f t="shared" si="24"/>
        <v>Post-COVID</v>
      </c>
      <c r="AS287" s="1">
        <f t="shared" si="25"/>
        <v>1</v>
      </c>
    </row>
    <row r="288" spans="1:45" x14ac:dyDescent="0.25">
      <c r="A288" s="1" t="s">
        <v>37</v>
      </c>
      <c r="B288" s="9">
        <v>2021</v>
      </c>
      <c r="C288" s="1" t="s">
        <v>42</v>
      </c>
      <c r="D288" s="1">
        <v>1</v>
      </c>
      <c r="E288" s="2">
        <v>44197</v>
      </c>
      <c r="F288" s="1">
        <v>148</v>
      </c>
      <c r="G288" s="1">
        <v>194.8</v>
      </c>
      <c r="H288" s="1">
        <v>178.4</v>
      </c>
      <c r="I288" s="1">
        <v>154.4</v>
      </c>
      <c r="J288" s="1">
        <v>144.1</v>
      </c>
      <c r="K288" s="1">
        <v>152.6</v>
      </c>
      <c r="L288" s="1">
        <v>206.8</v>
      </c>
      <c r="M288" s="1">
        <v>162.1</v>
      </c>
      <c r="N288" s="1">
        <v>116.3</v>
      </c>
      <c r="O288" s="1">
        <v>163</v>
      </c>
      <c r="P288" s="1">
        <v>145.9</v>
      </c>
      <c r="Q288" s="1">
        <v>167.2</v>
      </c>
      <c r="R288" s="1">
        <v>163.4</v>
      </c>
      <c r="S288" s="1">
        <v>191.8</v>
      </c>
      <c r="T288" s="1">
        <v>152.5</v>
      </c>
      <c r="U288" s="1">
        <v>137.30000000000001</v>
      </c>
      <c r="V288" s="1">
        <v>150.19999999999999</v>
      </c>
      <c r="W288" s="1">
        <v>157.69999999999999</v>
      </c>
      <c r="X288" s="1">
        <v>142.9</v>
      </c>
      <c r="Y288" s="1">
        <v>145.69999999999999</v>
      </c>
      <c r="Z288" s="1">
        <v>154.1</v>
      </c>
      <c r="AA288" s="1">
        <v>136.9</v>
      </c>
      <c r="AB288" s="1">
        <v>145.4</v>
      </c>
      <c r="AC288" s="1">
        <v>156.1</v>
      </c>
      <c r="AD288" s="1">
        <v>157.69999999999999</v>
      </c>
      <c r="AE288" s="1">
        <v>147.6</v>
      </c>
      <c r="AF288" s="1">
        <v>156</v>
      </c>
      <c r="AG288" s="1">
        <v>1952.9</v>
      </c>
      <c r="AH288" s="1">
        <v>157.69999999999999</v>
      </c>
      <c r="AI288" s="1">
        <v>1188.3</v>
      </c>
      <c r="AJ288" s="1">
        <v>144.1</v>
      </c>
      <c r="AK288" s="1">
        <v>191.8</v>
      </c>
      <c r="AL288" s="1">
        <v>440</v>
      </c>
      <c r="AM288" s="1">
        <f>VLOOKUP(E288,CRUIDdata!C:D,2,FALSE)</f>
        <v>51</v>
      </c>
      <c r="AN288" s="1" t="s">
        <v>73</v>
      </c>
      <c r="AO288" s="1" t="str">
        <f t="shared" si="21"/>
        <v>no</v>
      </c>
      <c r="AP288" s="1">
        <f t="shared" si="22"/>
        <v>91</v>
      </c>
      <c r="AQ288" s="2">
        <f t="shared" si="23"/>
        <v>44197</v>
      </c>
      <c r="AR288" s="1" t="str">
        <f t="shared" si="24"/>
        <v>Post-COVID</v>
      </c>
      <c r="AS288" s="1">
        <f t="shared" si="25"/>
        <v>1</v>
      </c>
    </row>
    <row r="289" spans="1:45" x14ac:dyDescent="0.25">
      <c r="A289" s="1" t="s">
        <v>38</v>
      </c>
      <c r="B289" s="9">
        <v>2021</v>
      </c>
      <c r="C289" s="1" t="s">
        <v>42</v>
      </c>
      <c r="D289" s="1">
        <v>1</v>
      </c>
      <c r="E289" s="2">
        <v>44197</v>
      </c>
      <c r="F289" s="1">
        <v>144.9</v>
      </c>
      <c r="G289" s="1">
        <v>190.1</v>
      </c>
      <c r="H289" s="1">
        <v>175.3</v>
      </c>
      <c r="I289" s="1">
        <v>154.1</v>
      </c>
      <c r="J289" s="1">
        <v>150.9</v>
      </c>
      <c r="K289" s="1">
        <v>149.6</v>
      </c>
      <c r="L289" s="1">
        <v>194.2</v>
      </c>
      <c r="M289" s="1">
        <v>160.4</v>
      </c>
      <c r="N289" s="1">
        <v>114.6</v>
      </c>
      <c r="O289" s="1">
        <v>164</v>
      </c>
      <c r="P289" s="1">
        <v>151.80000000000001</v>
      </c>
      <c r="Q289" s="1">
        <v>165.6</v>
      </c>
      <c r="R289" s="1">
        <v>161</v>
      </c>
      <c r="S289" s="1">
        <v>186.5</v>
      </c>
      <c r="T289" s="1">
        <v>155.5</v>
      </c>
      <c r="U289" s="1">
        <v>146.1</v>
      </c>
      <c r="V289" s="1">
        <v>154.19999999999999</v>
      </c>
      <c r="W289" s="1">
        <v>157.69999999999999</v>
      </c>
      <c r="X289" s="1">
        <v>147.9</v>
      </c>
      <c r="Y289" s="1">
        <v>150</v>
      </c>
      <c r="Z289" s="1">
        <v>159.30000000000001</v>
      </c>
      <c r="AA289" s="1">
        <v>141.9</v>
      </c>
      <c r="AB289" s="1">
        <v>149.6</v>
      </c>
      <c r="AC289" s="1">
        <v>159.19999999999999</v>
      </c>
      <c r="AD289" s="1">
        <v>156.80000000000001</v>
      </c>
      <c r="AE289" s="1">
        <v>151.9</v>
      </c>
      <c r="AF289" s="1">
        <v>157.30000000000001</v>
      </c>
      <c r="AG289" s="1">
        <v>1925.6</v>
      </c>
      <c r="AH289" s="1">
        <v>157.69999999999999</v>
      </c>
      <c r="AI289" s="1">
        <v>1214.5999999999999</v>
      </c>
      <c r="AJ289" s="1">
        <v>150.9</v>
      </c>
      <c r="AK289" s="1">
        <v>186.5</v>
      </c>
      <c r="AL289" s="1">
        <v>455.8</v>
      </c>
      <c r="AM289" s="1">
        <f>VLOOKUP(E289,CRUIDdata!C:D,2,FALSE)</f>
        <v>51</v>
      </c>
      <c r="AN289" s="1" t="s">
        <v>73</v>
      </c>
      <c r="AO289" s="1" t="b">
        <f t="shared" si="21"/>
        <v>0</v>
      </c>
      <c r="AP289" s="1">
        <f t="shared" si="22"/>
        <v>91</v>
      </c>
      <c r="AQ289" s="2">
        <f t="shared" si="23"/>
        <v>44197</v>
      </c>
      <c r="AR289" s="1" t="str">
        <f t="shared" si="24"/>
        <v>Post-COVID</v>
      </c>
      <c r="AS289" s="1">
        <f t="shared" si="25"/>
        <v>1</v>
      </c>
    </row>
    <row r="290" spans="1:45" x14ac:dyDescent="0.25">
      <c r="A290" s="1" t="s">
        <v>36</v>
      </c>
      <c r="B290" s="9">
        <v>2021</v>
      </c>
      <c r="C290" s="1" t="s">
        <v>43</v>
      </c>
      <c r="D290" s="1">
        <v>2</v>
      </c>
      <c r="E290" s="2">
        <v>44228</v>
      </c>
      <c r="F290" s="1">
        <v>142.80000000000001</v>
      </c>
      <c r="G290" s="1">
        <v>184</v>
      </c>
      <c r="H290" s="1">
        <v>168</v>
      </c>
      <c r="I290" s="1">
        <v>154.4</v>
      </c>
      <c r="J290" s="1">
        <v>163</v>
      </c>
      <c r="K290" s="1">
        <v>147.80000000000001</v>
      </c>
      <c r="L290" s="1">
        <v>149.69999999999999</v>
      </c>
      <c r="M290" s="1">
        <v>158.30000000000001</v>
      </c>
      <c r="N290" s="1">
        <v>111.8</v>
      </c>
      <c r="O290" s="1">
        <v>165</v>
      </c>
      <c r="P290" s="1">
        <v>160</v>
      </c>
      <c r="Q290" s="1">
        <v>165.8</v>
      </c>
      <c r="R290" s="1">
        <v>154.69999999999999</v>
      </c>
      <c r="S290" s="1">
        <v>186.5</v>
      </c>
      <c r="T290" s="1">
        <v>159.1</v>
      </c>
      <c r="U290" s="1">
        <v>153.9</v>
      </c>
      <c r="V290" s="1">
        <v>158.4</v>
      </c>
      <c r="W290" s="1">
        <v>0</v>
      </c>
      <c r="X290" s="1">
        <v>154.4</v>
      </c>
      <c r="Y290" s="1">
        <v>154.80000000000001</v>
      </c>
      <c r="Z290" s="1">
        <v>164.3</v>
      </c>
      <c r="AA290" s="1">
        <v>150.19999999999999</v>
      </c>
      <c r="AB290" s="1">
        <v>157</v>
      </c>
      <c r="AC290" s="1">
        <v>163.6</v>
      </c>
      <c r="AD290" s="1">
        <v>155.19999999999999</v>
      </c>
      <c r="AE290" s="1">
        <v>157.19999999999999</v>
      </c>
      <c r="AF290" s="1">
        <v>156.69999999999999</v>
      </c>
      <c r="AG290" s="1">
        <v>1862.3</v>
      </c>
      <c r="AH290" s="1">
        <v>0</v>
      </c>
      <c r="AI290" s="1">
        <v>1249.1000000000001</v>
      </c>
      <c r="AJ290" s="1">
        <v>163</v>
      </c>
      <c r="AK290" s="1">
        <v>186.5</v>
      </c>
      <c r="AL290" s="1">
        <v>471.4</v>
      </c>
      <c r="AM290" s="1">
        <f>VLOOKUP(E290,CRUIDdata!C:D,2,FALSE)</f>
        <v>53</v>
      </c>
      <c r="AN290" s="1" t="s">
        <v>73</v>
      </c>
      <c r="AO290" s="1" t="b">
        <f t="shared" si="21"/>
        <v>0</v>
      </c>
      <c r="AP290" s="1">
        <f t="shared" si="22"/>
        <v>91</v>
      </c>
      <c r="AQ290" s="2">
        <f t="shared" si="23"/>
        <v>44228</v>
      </c>
      <c r="AR290" s="1" t="str">
        <f t="shared" si="24"/>
        <v>Post-COVID</v>
      </c>
      <c r="AS290" s="1">
        <f t="shared" si="25"/>
        <v>2</v>
      </c>
    </row>
    <row r="291" spans="1:45" x14ac:dyDescent="0.25">
      <c r="A291" s="1" t="s">
        <v>37</v>
      </c>
      <c r="B291" s="9">
        <v>2021</v>
      </c>
      <c r="C291" s="1" t="s">
        <v>43</v>
      </c>
      <c r="D291" s="1">
        <v>2</v>
      </c>
      <c r="E291" s="2">
        <v>44228</v>
      </c>
      <c r="F291" s="1">
        <v>147.6</v>
      </c>
      <c r="G291" s="1">
        <v>191.2</v>
      </c>
      <c r="H291" s="1">
        <v>169.9</v>
      </c>
      <c r="I291" s="1">
        <v>155.1</v>
      </c>
      <c r="J291" s="1">
        <v>151.4</v>
      </c>
      <c r="K291" s="1">
        <v>154</v>
      </c>
      <c r="L291" s="1">
        <v>180.2</v>
      </c>
      <c r="M291" s="1">
        <v>159.80000000000001</v>
      </c>
      <c r="N291" s="1">
        <v>114.9</v>
      </c>
      <c r="O291" s="1">
        <v>162.5</v>
      </c>
      <c r="P291" s="1">
        <v>149.19999999999999</v>
      </c>
      <c r="Q291" s="1">
        <v>169.4</v>
      </c>
      <c r="R291" s="1">
        <v>160.80000000000001</v>
      </c>
      <c r="S291" s="1">
        <v>193.3</v>
      </c>
      <c r="T291" s="1">
        <v>154.19999999999999</v>
      </c>
      <c r="U291" s="1">
        <v>138.19999999999999</v>
      </c>
      <c r="V291" s="1">
        <v>151.80000000000001</v>
      </c>
      <c r="W291" s="1">
        <v>159.80000000000001</v>
      </c>
      <c r="X291" s="1">
        <v>149.1</v>
      </c>
      <c r="Y291" s="1">
        <v>146.5</v>
      </c>
      <c r="Z291" s="1">
        <v>156.30000000000001</v>
      </c>
      <c r="AA291" s="1">
        <v>140.5</v>
      </c>
      <c r="AB291" s="1">
        <v>147.30000000000001</v>
      </c>
      <c r="AC291" s="1">
        <v>156.6</v>
      </c>
      <c r="AD291" s="1">
        <v>156.69999999999999</v>
      </c>
      <c r="AE291" s="1">
        <v>149.30000000000001</v>
      </c>
      <c r="AF291" s="1">
        <v>156.5</v>
      </c>
      <c r="AG291" s="1">
        <v>1914.6000000000001</v>
      </c>
      <c r="AH291" s="1">
        <v>159.80000000000001</v>
      </c>
      <c r="AI291" s="1">
        <v>1202.5</v>
      </c>
      <c r="AJ291" s="1">
        <v>151.4</v>
      </c>
      <c r="AK291" s="1">
        <v>193.3</v>
      </c>
      <c r="AL291" s="1">
        <v>444.2</v>
      </c>
      <c r="AM291" s="1">
        <f>VLOOKUP(E291,CRUIDdata!C:D,2,FALSE)</f>
        <v>53</v>
      </c>
      <c r="AN291" s="1" t="s">
        <v>73</v>
      </c>
      <c r="AO291" s="1" t="str">
        <f t="shared" si="21"/>
        <v>no</v>
      </c>
      <c r="AP291" s="1">
        <f t="shared" si="22"/>
        <v>91</v>
      </c>
      <c r="AQ291" s="2">
        <f t="shared" si="23"/>
        <v>44228</v>
      </c>
      <c r="AR291" s="1" t="str">
        <f t="shared" si="24"/>
        <v>Post-COVID</v>
      </c>
      <c r="AS291" s="1">
        <f t="shared" si="25"/>
        <v>2</v>
      </c>
    </row>
    <row r="292" spans="1:45" x14ac:dyDescent="0.25">
      <c r="A292" s="1" t="s">
        <v>38</v>
      </c>
      <c r="B292" s="9">
        <v>2021</v>
      </c>
      <c r="C292" s="1" t="s">
        <v>43</v>
      </c>
      <c r="D292" s="1">
        <v>2</v>
      </c>
      <c r="E292" s="2">
        <v>44228</v>
      </c>
      <c r="F292" s="1">
        <v>144.30000000000001</v>
      </c>
      <c r="G292" s="1">
        <v>186.5</v>
      </c>
      <c r="H292" s="1">
        <v>168.7</v>
      </c>
      <c r="I292" s="1">
        <v>154.69999999999999</v>
      </c>
      <c r="J292" s="1">
        <v>158.69999999999999</v>
      </c>
      <c r="K292" s="1">
        <v>150.69999999999999</v>
      </c>
      <c r="L292" s="1">
        <v>160</v>
      </c>
      <c r="M292" s="1">
        <v>158.80000000000001</v>
      </c>
      <c r="N292" s="1">
        <v>112.8</v>
      </c>
      <c r="O292" s="1">
        <v>164.2</v>
      </c>
      <c r="P292" s="1">
        <v>155.5</v>
      </c>
      <c r="Q292" s="1">
        <v>167.5</v>
      </c>
      <c r="R292" s="1">
        <v>156.9</v>
      </c>
      <c r="S292" s="1">
        <v>188.3</v>
      </c>
      <c r="T292" s="1">
        <v>157.19999999999999</v>
      </c>
      <c r="U292" s="1">
        <v>147.4</v>
      </c>
      <c r="V292" s="1">
        <v>155.80000000000001</v>
      </c>
      <c r="W292" s="1">
        <v>159.80000000000001</v>
      </c>
      <c r="X292" s="1">
        <v>152.4</v>
      </c>
      <c r="Y292" s="1">
        <v>150.9</v>
      </c>
      <c r="Z292" s="1">
        <v>161.30000000000001</v>
      </c>
      <c r="AA292" s="1">
        <v>145.1</v>
      </c>
      <c r="AB292" s="1">
        <v>151.5</v>
      </c>
      <c r="AC292" s="1">
        <v>159.5</v>
      </c>
      <c r="AD292" s="1">
        <v>155.80000000000001</v>
      </c>
      <c r="AE292" s="1">
        <v>153.4</v>
      </c>
      <c r="AF292" s="1">
        <v>156.6</v>
      </c>
      <c r="AG292" s="1">
        <v>1880.6000000000001</v>
      </c>
      <c r="AH292" s="1">
        <v>159.80000000000001</v>
      </c>
      <c r="AI292" s="1">
        <v>1225.2</v>
      </c>
      <c r="AJ292" s="1">
        <v>158.69999999999999</v>
      </c>
      <c r="AK292" s="1">
        <v>188.3</v>
      </c>
      <c r="AL292" s="1">
        <v>460.40000000000003</v>
      </c>
      <c r="AM292" s="1">
        <f>VLOOKUP(E292,CRUIDdata!C:D,2,FALSE)</f>
        <v>53</v>
      </c>
      <c r="AN292" s="1" t="s">
        <v>73</v>
      </c>
      <c r="AO292" s="1" t="str">
        <f t="shared" si="21"/>
        <v>no</v>
      </c>
      <c r="AP292" s="1">
        <f t="shared" si="22"/>
        <v>91</v>
      </c>
      <c r="AQ292" s="2">
        <f t="shared" si="23"/>
        <v>44228</v>
      </c>
      <c r="AR292" s="1" t="str">
        <f t="shared" si="24"/>
        <v>Post-COVID</v>
      </c>
      <c r="AS292" s="1">
        <f t="shared" si="25"/>
        <v>2</v>
      </c>
    </row>
    <row r="293" spans="1:45" x14ac:dyDescent="0.25">
      <c r="A293" s="1" t="s">
        <v>36</v>
      </c>
      <c r="B293" s="9">
        <v>2021</v>
      </c>
      <c r="C293" s="1" t="s">
        <v>44</v>
      </c>
      <c r="D293" s="1">
        <v>3</v>
      </c>
      <c r="E293" s="2">
        <v>44256</v>
      </c>
      <c r="F293" s="1">
        <v>142.5</v>
      </c>
      <c r="G293" s="1">
        <v>189.4</v>
      </c>
      <c r="H293" s="1">
        <v>163.19999999999999</v>
      </c>
      <c r="I293" s="1">
        <v>154.5</v>
      </c>
      <c r="J293" s="1">
        <v>168.2</v>
      </c>
      <c r="K293" s="1">
        <v>150.5</v>
      </c>
      <c r="L293" s="1">
        <v>141</v>
      </c>
      <c r="M293" s="1">
        <v>159.19999999999999</v>
      </c>
      <c r="N293" s="1">
        <v>111.7</v>
      </c>
      <c r="O293" s="1">
        <v>164</v>
      </c>
      <c r="P293" s="1">
        <v>160.6</v>
      </c>
      <c r="Q293" s="1">
        <v>166.4</v>
      </c>
      <c r="R293" s="1">
        <v>154.5</v>
      </c>
      <c r="S293" s="1">
        <v>186.1</v>
      </c>
      <c r="T293" s="1">
        <v>159.6</v>
      </c>
      <c r="U293" s="1">
        <v>154.4</v>
      </c>
      <c r="V293" s="1">
        <v>158.9</v>
      </c>
      <c r="W293" s="1">
        <v>0</v>
      </c>
      <c r="X293" s="1">
        <v>156</v>
      </c>
      <c r="Y293" s="1">
        <v>154.80000000000001</v>
      </c>
      <c r="Z293" s="1">
        <v>164.6</v>
      </c>
      <c r="AA293" s="1">
        <v>151.30000000000001</v>
      </c>
      <c r="AB293" s="1">
        <v>157.80000000000001</v>
      </c>
      <c r="AC293" s="1">
        <v>163.80000000000001</v>
      </c>
      <c r="AD293" s="1">
        <v>153.1</v>
      </c>
      <c r="AE293" s="1">
        <v>157.30000000000001</v>
      </c>
      <c r="AF293" s="1">
        <v>156.69999999999999</v>
      </c>
      <c r="AG293" s="1">
        <v>1857.5</v>
      </c>
      <c r="AH293" s="1">
        <v>0</v>
      </c>
      <c r="AI293" s="1">
        <v>1250.8000000000002</v>
      </c>
      <c r="AJ293" s="1">
        <v>168.2</v>
      </c>
      <c r="AK293" s="1">
        <v>186.1</v>
      </c>
      <c r="AL293" s="1">
        <v>472.9</v>
      </c>
      <c r="AM293" s="1">
        <f>VLOOKUP(E293,CRUIDdata!C:D,2,FALSE)</f>
        <v>55</v>
      </c>
      <c r="AN293" s="1" t="s">
        <v>73</v>
      </c>
      <c r="AO293" s="1" t="b">
        <f t="shared" si="21"/>
        <v>0</v>
      </c>
      <c r="AP293" s="1">
        <f t="shared" si="22"/>
        <v>91</v>
      </c>
      <c r="AQ293" s="2">
        <f t="shared" si="23"/>
        <v>44256</v>
      </c>
      <c r="AR293" s="1" t="str">
        <f t="shared" si="24"/>
        <v>Post-COVID</v>
      </c>
      <c r="AS293" s="1">
        <f t="shared" si="25"/>
        <v>3</v>
      </c>
    </row>
    <row r="294" spans="1:45" x14ac:dyDescent="0.25">
      <c r="A294" s="1" t="s">
        <v>37</v>
      </c>
      <c r="B294" s="9">
        <v>2021</v>
      </c>
      <c r="C294" s="1" t="s">
        <v>44</v>
      </c>
      <c r="D294" s="1">
        <v>3</v>
      </c>
      <c r="E294" s="2">
        <v>44256</v>
      </c>
      <c r="F294" s="1">
        <v>147.5</v>
      </c>
      <c r="G294" s="1">
        <v>197.5</v>
      </c>
      <c r="H294" s="1">
        <v>164.7</v>
      </c>
      <c r="I294" s="1">
        <v>155.6</v>
      </c>
      <c r="J294" s="1">
        <v>156.4</v>
      </c>
      <c r="K294" s="1">
        <v>157.30000000000001</v>
      </c>
      <c r="L294" s="1">
        <v>166.1</v>
      </c>
      <c r="M294" s="1">
        <v>161.1</v>
      </c>
      <c r="N294" s="1">
        <v>114.3</v>
      </c>
      <c r="O294" s="1">
        <v>162.6</v>
      </c>
      <c r="P294" s="1">
        <v>150.69999999999999</v>
      </c>
      <c r="Q294" s="1">
        <v>170.3</v>
      </c>
      <c r="R294" s="1">
        <v>160.4</v>
      </c>
      <c r="S294" s="1">
        <v>193.5</v>
      </c>
      <c r="T294" s="1">
        <v>155.1</v>
      </c>
      <c r="U294" s="1">
        <v>138.69999999999999</v>
      </c>
      <c r="V294" s="1">
        <v>152.6</v>
      </c>
      <c r="W294" s="1">
        <v>159.9</v>
      </c>
      <c r="X294" s="1">
        <v>154.80000000000001</v>
      </c>
      <c r="Y294" s="1">
        <v>147.19999999999999</v>
      </c>
      <c r="Z294" s="1">
        <v>156.9</v>
      </c>
      <c r="AA294" s="1">
        <v>141.69999999999999</v>
      </c>
      <c r="AB294" s="1">
        <v>148.6</v>
      </c>
      <c r="AC294" s="1">
        <v>157.6</v>
      </c>
      <c r="AD294" s="1">
        <v>154.9</v>
      </c>
      <c r="AE294" s="1">
        <v>150</v>
      </c>
      <c r="AF294" s="1">
        <v>156.9</v>
      </c>
      <c r="AG294" s="1">
        <v>1908.1</v>
      </c>
      <c r="AH294" s="1">
        <v>159.9</v>
      </c>
      <c r="AI294" s="1">
        <v>1211.7</v>
      </c>
      <c r="AJ294" s="1">
        <v>156.4</v>
      </c>
      <c r="AK294" s="1">
        <v>193.5</v>
      </c>
      <c r="AL294" s="1">
        <v>446.4</v>
      </c>
      <c r="AM294" s="1">
        <f>VLOOKUP(E294,CRUIDdata!C:D,2,FALSE)</f>
        <v>55</v>
      </c>
      <c r="AN294" s="1" t="s">
        <v>73</v>
      </c>
      <c r="AO294" s="1" t="str">
        <f t="shared" si="21"/>
        <v>no</v>
      </c>
      <c r="AP294" s="1">
        <f t="shared" si="22"/>
        <v>91</v>
      </c>
      <c r="AQ294" s="2">
        <f t="shared" si="23"/>
        <v>44256</v>
      </c>
      <c r="AR294" s="1" t="str">
        <f t="shared" si="24"/>
        <v>Post-COVID</v>
      </c>
      <c r="AS294" s="1">
        <f t="shared" si="25"/>
        <v>3</v>
      </c>
    </row>
    <row r="295" spans="1:45" x14ac:dyDescent="0.25">
      <c r="A295" s="1" t="s">
        <v>38</v>
      </c>
      <c r="B295" s="9">
        <v>2021</v>
      </c>
      <c r="C295" s="1" t="s">
        <v>44</v>
      </c>
      <c r="D295" s="1">
        <v>3</v>
      </c>
      <c r="E295" s="2">
        <v>44256</v>
      </c>
      <c r="F295" s="1">
        <v>144.1</v>
      </c>
      <c r="G295" s="1">
        <v>192.2</v>
      </c>
      <c r="H295" s="1">
        <v>163.80000000000001</v>
      </c>
      <c r="I295" s="1">
        <v>154.9</v>
      </c>
      <c r="J295" s="1">
        <v>163.9</v>
      </c>
      <c r="K295" s="1">
        <v>153.69999999999999</v>
      </c>
      <c r="L295" s="1">
        <v>149.5</v>
      </c>
      <c r="M295" s="1">
        <v>159.80000000000001</v>
      </c>
      <c r="N295" s="1">
        <v>112.6</v>
      </c>
      <c r="O295" s="1">
        <v>163.5</v>
      </c>
      <c r="P295" s="1">
        <v>156.5</v>
      </c>
      <c r="Q295" s="1">
        <v>168.2</v>
      </c>
      <c r="R295" s="1">
        <v>156.69999999999999</v>
      </c>
      <c r="S295" s="1">
        <v>188.1</v>
      </c>
      <c r="T295" s="1">
        <v>157.80000000000001</v>
      </c>
      <c r="U295" s="1">
        <v>147.9</v>
      </c>
      <c r="V295" s="1">
        <v>156.4</v>
      </c>
      <c r="W295" s="1">
        <v>159.9</v>
      </c>
      <c r="X295" s="1">
        <v>155.5</v>
      </c>
      <c r="Y295" s="1">
        <v>151.19999999999999</v>
      </c>
      <c r="Z295" s="1">
        <v>161.69999999999999</v>
      </c>
      <c r="AA295" s="1">
        <v>146.19999999999999</v>
      </c>
      <c r="AB295" s="1">
        <v>152.6</v>
      </c>
      <c r="AC295" s="1">
        <v>160.19999999999999</v>
      </c>
      <c r="AD295" s="1">
        <v>153.80000000000001</v>
      </c>
      <c r="AE295" s="1">
        <v>153.80000000000001</v>
      </c>
      <c r="AF295" s="1">
        <v>156.80000000000001</v>
      </c>
      <c r="AG295" s="1">
        <v>1875.5</v>
      </c>
      <c r="AH295" s="1">
        <v>159.9</v>
      </c>
      <c r="AI295" s="1">
        <v>1230.0999999999999</v>
      </c>
      <c r="AJ295" s="1">
        <v>163.9</v>
      </c>
      <c r="AK295" s="1">
        <v>188.1</v>
      </c>
      <c r="AL295" s="1">
        <v>462.1</v>
      </c>
      <c r="AM295" s="1">
        <f>VLOOKUP(E295,CRUIDdata!C:D,2,FALSE)</f>
        <v>55</v>
      </c>
      <c r="AN295" s="1" t="s">
        <v>73</v>
      </c>
      <c r="AO295" s="1" t="b">
        <f t="shared" si="21"/>
        <v>0</v>
      </c>
      <c r="AP295" s="1">
        <f t="shared" si="22"/>
        <v>91</v>
      </c>
      <c r="AQ295" s="2">
        <f t="shared" si="23"/>
        <v>44256</v>
      </c>
      <c r="AR295" s="1" t="str">
        <f t="shared" si="24"/>
        <v>Post-COVID</v>
      </c>
      <c r="AS295" s="1">
        <f t="shared" si="25"/>
        <v>3</v>
      </c>
    </row>
    <row r="296" spans="1:45" x14ac:dyDescent="0.25">
      <c r="A296" s="1" t="s">
        <v>36</v>
      </c>
      <c r="B296" s="9">
        <v>2021</v>
      </c>
      <c r="C296" s="1" t="s">
        <v>45</v>
      </c>
      <c r="D296" s="1">
        <v>4</v>
      </c>
      <c r="E296" s="2">
        <v>44287</v>
      </c>
      <c r="F296" s="1">
        <v>142.69999999999999</v>
      </c>
      <c r="G296" s="1">
        <v>195.5</v>
      </c>
      <c r="H296" s="1">
        <v>163.4</v>
      </c>
      <c r="I296" s="1">
        <v>155</v>
      </c>
      <c r="J296" s="1">
        <v>175.2</v>
      </c>
      <c r="K296" s="1">
        <v>160.6</v>
      </c>
      <c r="L296" s="1">
        <v>135.1</v>
      </c>
      <c r="M296" s="1">
        <v>161.1</v>
      </c>
      <c r="N296" s="1">
        <v>112.2</v>
      </c>
      <c r="O296" s="1">
        <v>164.4</v>
      </c>
      <c r="P296" s="1">
        <v>161.9</v>
      </c>
      <c r="Q296" s="1">
        <v>166.8</v>
      </c>
      <c r="R296" s="1">
        <v>155.6</v>
      </c>
      <c r="S296" s="1">
        <v>186.8</v>
      </c>
      <c r="T296" s="1">
        <v>160.69999999999999</v>
      </c>
      <c r="U296" s="1">
        <v>155.1</v>
      </c>
      <c r="V296" s="1">
        <v>159.9</v>
      </c>
      <c r="W296" s="1">
        <v>0</v>
      </c>
      <c r="X296" s="1">
        <v>156</v>
      </c>
      <c r="Y296" s="1">
        <v>155.5</v>
      </c>
      <c r="Z296" s="1">
        <v>165.3</v>
      </c>
      <c r="AA296" s="1">
        <v>151.69999999999999</v>
      </c>
      <c r="AB296" s="1">
        <v>158.6</v>
      </c>
      <c r="AC296" s="1">
        <v>164.1</v>
      </c>
      <c r="AD296" s="1">
        <v>154.6</v>
      </c>
      <c r="AE296" s="1">
        <v>158</v>
      </c>
      <c r="AF296" s="1">
        <v>157.6</v>
      </c>
      <c r="AG296" s="1">
        <v>1874.3000000000002</v>
      </c>
      <c r="AH296" s="1">
        <v>0</v>
      </c>
      <c r="AI296" s="1">
        <v>1256.0999999999999</v>
      </c>
      <c r="AJ296" s="1">
        <v>175.2</v>
      </c>
      <c r="AK296" s="1">
        <v>186.8</v>
      </c>
      <c r="AL296" s="1">
        <v>475.69999999999993</v>
      </c>
      <c r="AM296" s="1">
        <f>VLOOKUP(E296,CRUIDdata!C:D,2,FALSE)</f>
        <v>60</v>
      </c>
      <c r="AN296" s="1" t="s">
        <v>73</v>
      </c>
      <c r="AO296" s="1" t="b">
        <f t="shared" si="21"/>
        <v>0</v>
      </c>
      <c r="AP296" s="1">
        <f t="shared" si="22"/>
        <v>91</v>
      </c>
      <c r="AQ296" s="2">
        <f t="shared" si="23"/>
        <v>44287</v>
      </c>
      <c r="AR296" s="1" t="str">
        <f t="shared" si="24"/>
        <v>Post-COVID</v>
      </c>
      <c r="AS296" s="1">
        <f t="shared" si="25"/>
        <v>4</v>
      </c>
    </row>
    <row r="297" spans="1:45" x14ac:dyDescent="0.25">
      <c r="A297" s="1" t="s">
        <v>37</v>
      </c>
      <c r="B297" s="9">
        <v>2021</v>
      </c>
      <c r="C297" s="1" t="s">
        <v>45</v>
      </c>
      <c r="D297" s="1">
        <v>4</v>
      </c>
      <c r="E297" s="2">
        <v>44287</v>
      </c>
      <c r="F297" s="1">
        <v>147.6</v>
      </c>
      <c r="G297" s="1">
        <v>202.5</v>
      </c>
      <c r="H297" s="1">
        <v>166.4</v>
      </c>
      <c r="I297" s="1">
        <v>156</v>
      </c>
      <c r="J297" s="1">
        <v>161.4</v>
      </c>
      <c r="K297" s="1">
        <v>168.8</v>
      </c>
      <c r="L297" s="1">
        <v>161.6</v>
      </c>
      <c r="M297" s="1">
        <v>162.80000000000001</v>
      </c>
      <c r="N297" s="1">
        <v>114.8</v>
      </c>
      <c r="O297" s="1">
        <v>162.80000000000001</v>
      </c>
      <c r="P297" s="1">
        <v>151.5</v>
      </c>
      <c r="Q297" s="1">
        <v>171.4</v>
      </c>
      <c r="R297" s="1">
        <v>162</v>
      </c>
      <c r="S297" s="1">
        <v>194.4</v>
      </c>
      <c r="T297" s="1">
        <v>155.9</v>
      </c>
      <c r="U297" s="1">
        <v>139.30000000000001</v>
      </c>
      <c r="V297" s="1">
        <v>153.4</v>
      </c>
      <c r="W297" s="1">
        <v>161.4</v>
      </c>
      <c r="X297" s="1">
        <v>154.9</v>
      </c>
      <c r="Y297" s="1">
        <v>147.6</v>
      </c>
      <c r="Z297" s="1">
        <v>157.5</v>
      </c>
      <c r="AA297" s="1">
        <v>142.1</v>
      </c>
      <c r="AB297" s="1">
        <v>149.1</v>
      </c>
      <c r="AC297" s="1">
        <v>157.6</v>
      </c>
      <c r="AD297" s="1">
        <v>156.6</v>
      </c>
      <c r="AE297" s="1">
        <v>150.5</v>
      </c>
      <c r="AF297" s="1">
        <v>158</v>
      </c>
      <c r="AG297" s="1">
        <v>1928.2</v>
      </c>
      <c r="AH297" s="1">
        <v>161.4</v>
      </c>
      <c r="AI297" s="1">
        <v>1216.4000000000001</v>
      </c>
      <c r="AJ297" s="1">
        <v>161.4</v>
      </c>
      <c r="AK297" s="1">
        <v>194.4</v>
      </c>
      <c r="AL297" s="1">
        <v>448.6</v>
      </c>
      <c r="AM297" s="1">
        <f>VLOOKUP(E297,CRUIDdata!C:D,2,FALSE)</f>
        <v>60</v>
      </c>
      <c r="AN297" s="1" t="s">
        <v>73</v>
      </c>
      <c r="AO297" s="1" t="str">
        <f t="shared" si="21"/>
        <v>no</v>
      </c>
      <c r="AP297" s="1">
        <f t="shared" si="22"/>
        <v>91</v>
      </c>
      <c r="AQ297" s="2">
        <f t="shared" si="23"/>
        <v>44287</v>
      </c>
      <c r="AR297" s="1" t="str">
        <f t="shared" si="24"/>
        <v>Post-COVID</v>
      </c>
      <c r="AS297" s="1">
        <f t="shared" si="25"/>
        <v>4</v>
      </c>
    </row>
    <row r="298" spans="1:45" x14ac:dyDescent="0.25">
      <c r="A298" s="1" t="s">
        <v>38</v>
      </c>
      <c r="B298" s="9">
        <v>2021</v>
      </c>
      <c r="C298" s="1" t="s">
        <v>45</v>
      </c>
      <c r="D298" s="1">
        <v>4</v>
      </c>
      <c r="E298" s="2">
        <v>44287</v>
      </c>
      <c r="F298" s="1">
        <v>144.30000000000001</v>
      </c>
      <c r="G298" s="1">
        <v>198</v>
      </c>
      <c r="H298" s="1">
        <v>164.6</v>
      </c>
      <c r="I298" s="1">
        <v>155.4</v>
      </c>
      <c r="J298" s="1">
        <v>170.1</v>
      </c>
      <c r="K298" s="1">
        <v>164.4</v>
      </c>
      <c r="L298" s="1">
        <v>144.1</v>
      </c>
      <c r="M298" s="1">
        <v>161.69999999999999</v>
      </c>
      <c r="N298" s="1">
        <v>113.1</v>
      </c>
      <c r="O298" s="1">
        <v>163.9</v>
      </c>
      <c r="P298" s="1">
        <v>157.6</v>
      </c>
      <c r="Q298" s="1">
        <v>168.9</v>
      </c>
      <c r="R298" s="1">
        <v>158</v>
      </c>
      <c r="S298" s="1">
        <v>188.8</v>
      </c>
      <c r="T298" s="1">
        <v>158.80000000000001</v>
      </c>
      <c r="U298" s="1">
        <v>148.5</v>
      </c>
      <c r="V298" s="1">
        <v>157.30000000000001</v>
      </c>
      <c r="W298" s="1">
        <v>161.4</v>
      </c>
      <c r="X298" s="1">
        <v>155.6</v>
      </c>
      <c r="Y298" s="1">
        <v>151.80000000000001</v>
      </c>
      <c r="Z298" s="1">
        <v>162.30000000000001</v>
      </c>
      <c r="AA298" s="1">
        <v>146.6</v>
      </c>
      <c r="AB298" s="1">
        <v>153.19999999999999</v>
      </c>
      <c r="AC298" s="1">
        <v>160.30000000000001</v>
      </c>
      <c r="AD298" s="1">
        <v>155.4</v>
      </c>
      <c r="AE298" s="1">
        <v>154.4</v>
      </c>
      <c r="AF298" s="1">
        <v>157.80000000000001</v>
      </c>
      <c r="AG298" s="1">
        <v>1894</v>
      </c>
      <c r="AH298" s="1">
        <v>161.4</v>
      </c>
      <c r="AI298" s="1">
        <v>1235.0999999999999</v>
      </c>
      <c r="AJ298" s="1">
        <v>170.1</v>
      </c>
      <c r="AK298" s="1">
        <v>188.8</v>
      </c>
      <c r="AL298" s="1">
        <v>464.6</v>
      </c>
      <c r="AM298" s="1">
        <f>VLOOKUP(E298,CRUIDdata!C:D,2,FALSE)</f>
        <v>60</v>
      </c>
      <c r="AN298" s="1" t="s">
        <v>73</v>
      </c>
      <c r="AO298" s="1" t="b">
        <f t="shared" si="21"/>
        <v>0</v>
      </c>
      <c r="AP298" s="1">
        <f t="shared" si="22"/>
        <v>91</v>
      </c>
      <c r="AQ298" s="2">
        <f t="shared" si="23"/>
        <v>44287</v>
      </c>
      <c r="AR298" s="1" t="str">
        <f t="shared" si="24"/>
        <v>Post-COVID</v>
      </c>
      <c r="AS298" s="1">
        <f t="shared" si="25"/>
        <v>4</v>
      </c>
    </row>
    <row r="299" spans="1:45" x14ac:dyDescent="0.25">
      <c r="A299" s="1" t="s">
        <v>36</v>
      </c>
      <c r="B299" s="9">
        <v>2021</v>
      </c>
      <c r="C299" s="1" t="s">
        <v>46</v>
      </c>
      <c r="D299" s="1">
        <v>5</v>
      </c>
      <c r="E299" s="2">
        <v>44317</v>
      </c>
      <c r="F299" s="1">
        <v>145.1</v>
      </c>
      <c r="G299" s="1">
        <v>198.5</v>
      </c>
      <c r="H299" s="1">
        <v>168.6</v>
      </c>
      <c r="I299" s="1">
        <v>155.80000000000001</v>
      </c>
      <c r="J299" s="1">
        <v>184.4</v>
      </c>
      <c r="K299" s="1">
        <v>162.30000000000001</v>
      </c>
      <c r="L299" s="1">
        <v>138.4</v>
      </c>
      <c r="M299" s="1">
        <v>165.1</v>
      </c>
      <c r="N299" s="1">
        <v>114.3</v>
      </c>
      <c r="O299" s="1">
        <v>169.7</v>
      </c>
      <c r="P299" s="1">
        <v>164.6</v>
      </c>
      <c r="Q299" s="1">
        <v>169.8</v>
      </c>
      <c r="R299" s="1">
        <v>158.69999999999999</v>
      </c>
      <c r="S299" s="1">
        <v>189.6</v>
      </c>
      <c r="T299" s="1">
        <v>165.3</v>
      </c>
      <c r="U299" s="1">
        <v>160.6</v>
      </c>
      <c r="V299" s="1">
        <v>164.5</v>
      </c>
      <c r="W299" s="1">
        <v>0</v>
      </c>
      <c r="X299" s="1">
        <v>161.69999999999999</v>
      </c>
      <c r="Y299" s="1">
        <v>158.80000000000001</v>
      </c>
      <c r="Z299" s="1">
        <v>169.1</v>
      </c>
      <c r="AA299" s="1">
        <v>153.19999999999999</v>
      </c>
      <c r="AB299" s="1">
        <v>160</v>
      </c>
      <c r="AC299" s="1">
        <v>167.6</v>
      </c>
      <c r="AD299" s="1">
        <v>159.30000000000001</v>
      </c>
      <c r="AE299" s="1">
        <v>161.1</v>
      </c>
      <c r="AF299" s="1">
        <v>161.1</v>
      </c>
      <c r="AG299" s="1">
        <v>1910.8999999999999</v>
      </c>
      <c r="AH299" s="1">
        <v>0</v>
      </c>
      <c r="AI299" s="1">
        <v>1282.8</v>
      </c>
      <c r="AJ299" s="1">
        <v>184.4</v>
      </c>
      <c r="AK299" s="1">
        <v>189.6</v>
      </c>
      <c r="AL299" s="1">
        <v>490.4</v>
      </c>
      <c r="AM299" s="1">
        <f>VLOOKUP(E299,CRUIDdata!C:D,2,FALSE)</f>
        <v>63</v>
      </c>
      <c r="AN299" s="1" t="s">
        <v>73</v>
      </c>
      <c r="AO299" s="1" t="b">
        <f t="shared" si="21"/>
        <v>0</v>
      </c>
      <c r="AP299" s="1">
        <f t="shared" si="22"/>
        <v>91</v>
      </c>
      <c r="AQ299" s="2">
        <f t="shared" si="23"/>
        <v>44317</v>
      </c>
      <c r="AR299" s="1" t="str">
        <f t="shared" si="24"/>
        <v>Post-COVID</v>
      </c>
      <c r="AS299" s="1">
        <f t="shared" si="25"/>
        <v>5</v>
      </c>
    </row>
    <row r="300" spans="1:45" x14ac:dyDescent="0.25">
      <c r="A300" s="1" t="s">
        <v>37</v>
      </c>
      <c r="B300" s="9">
        <v>2021</v>
      </c>
      <c r="C300" s="1" t="s">
        <v>46</v>
      </c>
      <c r="D300" s="1">
        <v>5</v>
      </c>
      <c r="E300" s="2">
        <v>44317</v>
      </c>
      <c r="F300" s="1">
        <v>148.80000000000001</v>
      </c>
      <c r="G300" s="1">
        <v>204.3</v>
      </c>
      <c r="H300" s="1">
        <v>173</v>
      </c>
      <c r="I300" s="1">
        <v>156.5</v>
      </c>
      <c r="J300" s="1">
        <v>168.8</v>
      </c>
      <c r="K300" s="1">
        <v>172.5</v>
      </c>
      <c r="L300" s="1">
        <v>166.5</v>
      </c>
      <c r="M300" s="1">
        <v>165.9</v>
      </c>
      <c r="N300" s="1">
        <v>115.9</v>
      </c>
      <c r="O300" s="1">
        <v>165.2</v>
      </c>
      <c r="P300" s="1">
        <v>152</v>
      </c>
      <c r="Q300" s="1">
        <v>171.1</v>
      </c>
      <c r="R300" s="1">
        <v>164.2</v>
      </c>
      <c r="S300" s="1">
        <v>198.2</v>
      </c>
      <c r="T300" s="1">
        <v>156.5</v>
      </c>
      <c r="U300" s="1">
        <v>140.19999999999999</v>
      </c>
      <c r="V300" s="1">
        <v>154.1</v>
      </c>
      <c r="W300" s="1">
        <v>161.6</v>
      </c>
      <c r="X300" s="1">
        <v>155.5</v>
      </c>
      <c r="Y300" s="1">
        <v>150.1</v>
      </c>
      <c r="Z300" s="1">
        <v>160.4</v>
      </c>
      <c r="AA300" s="1">
        <v>145</v>
      </c>
      <c r="AB300" s="1">
        <v>152.6</v>
      </c>
      <c r="AC300" s="1">
        <v>156.6</v>
      </c>
      <c r="AD300" s="1">
        <v>157.5</v>
      </c>
      <c r="AE300" s="1">
        <v>152.30000000000001</v>
      </c>
      <c r="AF300" s="1">
        <v>159.5</v>
      </c>
      <c r="AG300" s="1">
        <v>1955.9</v>
      </c>
      <c r="AH300" s="1">
        <v>161.6</v>
      </c>
      <c r="AI300" s="1">
        <v>1229.1000000000001</v>
      </c>
      <c r="AJ300" s="1">
        <v>168.8</v>
      </c>
      <c r="AK300" s="1">
        <v>198.2</v>
      </c>
      <c r="AL300" s="1">
        <v>450.79999999999995</v>
      </c>
      <c r="AM300" s="1">
        <f>VLOOKUP(E300,CRUIDdata!C:D,2,FALSE)</f>
        <v>63</v>
      </c>
      <c r="AN300" s="1" t="s">
        <v>73</v>
      </c>
      <c r="AO300" s="1" t="str">
        <f t="shared" si="21"/>
        <v>no</v>
      </c>
      <c r="AP300" s="1">
        <f t="shared" si="22"/>
        <v>91</v>
      </c>
      <c r="AQ300" s="2">
        <f t="shared" si="23"/>
        <v>44317</v>
      </c>
      <c r="AR300" s="1" t="str">
        <f t="shared" si="24"/>
        <v>Post-COVID</v>
      </c>
      <c r="AS300" s="1">
        <f t="shared" si="25"/>
        <v>5</v>
      </c>
    </row>
    <row r="301" spans="1:45" x14ac:dyDescent="0.25">
      <c r="A301" s="1" t="s">
        <v>38</v>
      </c>
      <c r="B301" s="9">
        <v>2021</v>
      </c>
      <c r="C301" s="1" t="s">
        <v>46</v>
      </c>
      <c r="D301" s="1">
        <v>5</v>
      </c>
      <c r="E301" s="2">
        <v>44317</v>
      </c>
      <c r="F301" s="1">
        <v>146.30000000000001</v>
      </c>
      <c r="G301" s="1">
        <v>200.5</v>
      </c>
      <c r="H301" s="1">
        <v>170.3</v>
      </c>
      <c r="I301" s="1">
        <v>156.1</v>
      </c>
      <c r="J301" s="1">
        <v>178.7</v>
      </c>
      <c r="K301" s="1">
        <v>167.1</v>
      </c>
      <c r="L301" s="1">
        <v>147.9</v>
      </c>
      <c r="M301" s="1">
        <v>165.4</v>
      </c>
      <c r="N301" s="1">
        <v>114.8</v>
      </c>
      <c r="O301" s="1">
        <v>168.2</v>
      </c>
      <c r="P301" s="1">
        <v>159.30000000000001</v>
      </c>
      <c r="Q301" s="1">
        <v>170.4</v>
      </c>
      <c r="R301" s="1">
        <v>160.69999999999999</v>
      </c>
      <c r="S301" s="1">
        <v>191.9</v>
      </c>
      <c r="T301" s="1">
        <v>161.80000000000001</v>
      </c>
      <c r="U301" s="1">
        <v>152.1</v>
      </c>
      <c r="V301" s="1">
        <v>160.4</v>
      </c>
      <c r="W301" s="1">
        <v>161.6</v>
      </c>
      <c r="X301" s="1">
        <v>159.4</v>
      </c>
      <c r="Y301" s="1">
        <v>154.69999999999999</v>
      </c>
      <c r="Z301" s="1">
        <v>165.8</v>
      </c>
      <c r="AA301" s="1">
        <v>148.9</v>
      </c>
      <c r="AB301" s="1">
        <v>155.80000000000001</v>
      </c>
      <c r="AC301" s="1">
        <v>161.19999999999999</v>
      </c>
      <c r="AD301" s="1">
        <v>158.6</v>
      </c>
      <c r="AE301" s="1">
        <v>156.80000000000001</v>
      </c>
      <c r="AF301" s="1">
        <v>160.4</v>
      </c>
      <c r="AG301" s="1">
        <v>1927.0000000000002</v>
      </c>
      <c r="AH301" s="1">
        <v>161.6</v>
      </c>
      <c r="AI301" s="1">
        <v>1255.8000000000002</v>
      </c>
      <c r="AJ301" s="1">
        <v>178.7</v>
      </c>
      <c r="AK301" s="1">
        <v>191.9</v>
      </c>
      <c r="AL301" s="1">
        <v>474.29999999999995</v>
      </c>
      <c r="AM301" s="1">
        <f>VLOOKUP(E301,CRUIDdata!C:D,2,FALSE)</f>
        <v>63</v>
      </c>
      <c r="AN301" s="1" t="s">
        <v>73</v>
      </c>
      <c r="AO301" s="1" t="b">
        <f t="shared" si="21"/>
        <v>0</v>
      </c>
      <c r="AP301" s="1">
        <f t="shared" si="22"/>
        <v>91</v>
      </c>
      <c r="AQ301" s="2">
        <f t="shared" si="23"/>
        <v>44317</v>
      </c>
      <c r="AR301" s="1" t="str">
        <f t="shared" si="24"/>
        <v>Post-COVID</v>
      </c>
      <c r="AS301" s="1">
        <f t="shared" si="25"/>
        <v>5</v>
      </c>
    </row>
    <row r="302" spans="1:45" x14ac:dyDescent="0.25">
      <c r="A302" s="1" t="s">
        <v>36</v>
      </c>
      <c r="B302" s="9">
        <v>2021</v>
      </c>
      <c r="C302" s="1" t="s">
        <v>47</v>
      </c>
      <c r="D302" s="1">
        <v>6</v>
      </c>
      <c r="E302" s="2">
        <v>44348</v>
      </c>
      <c r="F302" s="1">
        <v>145.6</v>
      </c>
      <c r="G302" s="1">
        <v>200.1</v>
      </c>
      <c r="H302" s="1">
        <v>179.3</v>
      </c>
      <c r="I302" s="1">
        <v>156.1</v>
      </c>
      <c r="J302" s="1">
        <v>190.4</v>
      </c>
      <c r="K302" s="1">
        <v>158.6</v>
      </c>
      <c r="L302" s="1">
        <v>144.69999999999999</v>
      </c>
      <c r="M302" s="1">
        <v>165.5</v>
      </c>
      <c r="N302" s="1">
        <v>114.6</v>
      </c>
      <c r="O302" s="1">
        <v>170</v>
      </c>
      <c r="P302" s="1">
        <v>165.5</v>
      </c>
      <c r="Q302" s="1">
        <v>171.7</v>
      </c>
      <c r="R302" s="1">
        <v>160.5</v>
      </c>
      <c r="S302" s="1">
        <v>189.1</v>
      </c>
      <c r="T302" s="1">
        <v>165.3</v>
      </c>
      <c r="U302" s="1">
        <v>159.9</v>
      </c>
      <c r="V302" s="1">
        <v>164.6</v>
      </c>
      <c r="W302" s="1">
        <v>0</v>
      </c>
      <c r="X302" s="1">
        <v>162.1</v>
      </c>
      <c r="Y302" s="1">
        <v>159.19999999999999</v>
      </c>
      <c r="Z302" s="1">
        <v>169.7</v>
      </c>
      <c r="AA302" s="1">
        <v>154.19999999999999</v>
      </c>
      <c r="AB302" s="1">
        <v>160.4</v>
      </c>
      <c r="AC302" s="1">
        <v>166.8</v>
      </c>
      <c r="AD302" s="1">
        <v>159.4</v>
      </c>
      <c r="AE302" s="1">
        <v>161.5</v>
      </c>
      <c r="AF302" s="1">
        <v>162.1</v>
      </c>
      <c r="AG302" s="1">
        <v>1932.2</v>
      </c>
      <c r="AH302" s="1">
        <v>0</v>
      </c>
      <c r="AI302" s="1">
        <v>1285.6999999999998</v>
      </c>
      <c r="AJ302" s="1">
        <v>190.4</v>
      </c>
      <c r="AK302" s="1">
        <v>189.1</v>
      </c>
      <c r="AL302" s="1">
        <v>489.80000000000007</v>
      </c>
      <c r="AM302" s="1">
        <f>VLOOKUP(E302,CRUIDdata!C:D,2,FALSE)</f>
        <v>70</v>
      </c>
      <c r="AN302" s="1" t="s">
        <v>73</v>
      </c>
      <c r="AO302" s="1" t="b">
        <f t="shared" si="21"/>
        <v>0</v>
      </c>
      <c r="AP302" s="1">
        <f t="shared" si="22"/>
        <v>91</v>
      </c>
      <c r="AQ302" s="2">
        <f t="shared" si="23"/>
        <v>44348</v>
      </c>
      <c r="AR302" s="1" t="str">
        <f t="shared" si="24"/>
        <v>Post-COVID</v>
      </c>
      <c r="AS302" s="1">
        <f t="shared" si="25"/>
        <v>6</v>
      </c>
    </row>
    <row r="303" spans="1:45" x14ac:dyDescent="0.25">
      <c r="A303" s="1" t="s">
        <v>37</v>
      </c>
      <c r="B303" s="9">
        <v>2021</v>
      </c>
      <c r="C303" s="1" t="s">
        <v>47</v>
      </c>
      <c r="D303" s="1">
        <v>6</v>
      </c>
      <c r="E303" s="2">
        <v>44348</v>
      </c>
      <c r="F303" s="1">
        <v>149.19999999999999</v>
      </c>
      <c r="G303" s="1">
        <v>205.5</v>
      </c>
      <c r="H303" s="1">
        <v>182.8</v>
      </c>
      <c r="I303" s="1">
        <v>156.5</v>
      </c>
      <c r="J303" s="1">
        <v>172.2</v>
      </c>
      <c r="K303" s="1">
        <v>171.5</v>
      </c>
      <c r="L303" s="1">
        <v>176.2</v>
      </c>
      <c r="M303" s="1">
        <v>166.9</v>
      </c>
      <c r="N303" s="1">
        <v>116.1</v>
      </c>
      <c r="O303" s="1">
        <v>165.5</v>
      </c>
      <c r="P303" s="1">
        <v>152.30000000000001</v>
      </c>
      <c r="Q303" s="1">
        <v>173.3</v>
      </c>
      <c r="R303" s="1">
        <v>166.2</v>
      </c>
      <c r="S303" s="1">
        <v>195.6</v>
      </c>
      <c r="T303" s="1">
        <v>157.30000000000001</v>
      </c>
      <c r="U303" s="1">
        <v>140.5</v>
      </c>
      <c r="V303" s="1">
        <v>154.80000000000001</v>
      </c>
      <c r="W303" s="1">
        <v>160.5</v>
      </c>
      <c r="X303" s="1">
        <v>156.1</v>
      </c>
      <c r="Y303" s="1">
        <v>149.80000000000001</v>
      </c>
      <c r="Z303" s="1">
        <v>160.80000000000001</v>
      </c>
      <c r="AA303" s="1">
        <v>147.5</v>
      </c>
      <c r="AB303" s="1">
        <v>150.69999999999999</v>
      </c>
      <c r="AC303" s="1">
        <v>158.1</v>
      </c>
      <c r="AD303" s="1">
        <v>158</v>
      </c>
      <c r="AE303" s="1">
        <v>153.4</v>
      </c>
      <c r="AF303" s="1">
        <v>160.4</v>
      </c>
      <c r="AG303" s="1">
        <v>1982</v>
      </c>
      <c r="AH303" s="1">
        <v>160.5</v>
      </c>
      <c r="AI303" s="1">
        <v>1234</v>
      </c>
      <c r="AJ303" s="1">
        <v>172.2</v>
      </c>
      <c r="AK303" s="1">
        <v>195.6</v>
      </c>
      <c r="AL303" s="1">
        <v>452.6</v>
      </c>
      <c r="AM303" s="1">
        <f>VLOOKUP(E303,CRUIDdata!C:D,2,FALSE)</f>
        <v>70</v>
      </c>
      <c r="AN303" s="1" t="s">
        <v>73</v>
      </c>
      <c r="AO303" s="1" t="str">
        <f t="shared" si="21"/>
        <v>no</v>
      </c>
      <c r="AP303" s="1">
        <f t="shared" si="22"/>
        <v>91</v>
      </c>
      <c r="AQ303" s="2">
        <f t="shared" si="23"/>
        <v>44348</v>
      </c>
      <c r="AR303" s="1" t="str">
        <f t="shared" si="24"/>
        <v>Post-COVID</v>
      </c>
      <c r="AS303" s="1">
        <f t="shared" si="25"/>
        <v>6</v>
      </c>
    </row>
    <row r="304" spans="1:45" x14ac:dyDescent="0.25">
      <c r="A304" s="1" t="s">
        <v>38</v>
      </c>
      <c r="B304" s="9">
        <v>2021</v>
      </c>
      <c r="C304" s="1" t="s">
        <v>47</v>
      </c>
      <c r="D304" s="1">
        <v>6</v>
      </c>
      <c r="E304" s="2">
        <v>44348</v>
      </c>
      <c r="F304" s="1">
        <v>146.69999999999999</v>
      </c>
      <c r="G304" s="1">
        <v>202</v>
      </c>
      <c r="H304" s="1">
        <v>180.7</v>
      </c>
      <c r="I304" s="1">
        <v>156.19999999999999</v>
      </c>
      <c r="J304" s="1">
        <v>183.7</v>
      </c>
      <c r="K304" s="1">
        <v>164.6</v>
      </c>
      <c r="L304" s="1">
        <v>155.4</v>
      </c>
      <c r="M304" s="1">
        <v>166</v>
      </c>
      <c r="N304" s="1">
        <v>115.1</v>
      </c>
      <c r="O304" s="1">
        <v>168.5</v>
      </c>
      <c r="P304" s="1">
        <v>160</v>
      </c>
      <c r="Q304" s="1">
        <v>172.4</v>
      </c>
      <c r="R304" s="1">
        <v>162.6</v>
      </c>
      <c r="S304" s="1">
        <v>190.8</v>
      </c>
      <c r="T304" s="1">
        <v>162.19999999999999</v>
      </c>
      <c r="U304" s="1">
        <v>151.80000000000001</v>
      </c>
      <c r="V304" s="1">
        <v>160.69999999999999</v>
      </c>
      <c r="W304" s="1">
        <v>160.5</v>
      </c>
      <c r="X304" s="1">
        <v>159.80000000000001</v>
      </c>
      <c r="Y304" s="1">
        <v>154.80000000000001</v>
      </c>
      <c r="Z304" s="1">
        <v>166.3</v>
      </c>
      <c r="AA304" s="1">
        <v>150.69999999999999</v>
      </c>
      <c r="AB304" s="1">
        <v>154.9</v>
      </c>
      <c r="AC304" s="1">
        <v>161.69999999999999</v>
      </c>
      <c r="AD304" s="1">
        <v>158.80000000000001</v>
      </c>
      <c r="AE304" s="1">
        <v>157.6</v>
      </c>
      <c r="AF304" s="1">
        <v>161.30000000000001</v>
      </c>
      <c r="AG304" s="1">
        <v>1950.1999999999998</v>
      </c>
      <c r="AH304" s="1">
        <v>160.5</v>
      </c>
      <c r="AI304" s="1">
        <v>1259.5999999999999</v>
      </c>
      <c r="AJ304" s="1">
        <v>183.7</v>
      </c>
      <c r="AK304" s="1">
        <v>190.8</v>
      </c>
      <c r="AL304" s="1">
        <v>474.7</v>
      </c>
      <c r="AM304" s="1">
        <f>VLOOKUP(E304,CRUIDdata!C:D,2,FALSE)</f>
        <v>70</v>
      </c>
      <c r="AN304" s="1" t="s">
        <v>73</v>
      </c>
      <c r="AO304" s="1" t="str">
        <f t="shared" si="21"/>
        <v>no</v>
      </c>
      <c r="AP304" s="1">
        <f t="shared" si="22"/>
        <v>91</v>
      </c>
      <c r="AQ304" s="2">
        <f t="shared" si="23"/>
        <v>44348</v>
      </c>
      <c r="AR304" s="1" t="str">
        <f t="shared" si="24"/>
        <v>Post-COVID</v>
      </c>
      <c r="AS304" s="1">
        <f t="shared" si="25"/>
        <v>6</v>
      </c>
    </row>
    <row r="305" spans="1:45" x14ac:dyDescent="0.25">
      <c r="A305" s="1" t="s">
        <v>36</v>
      </c>
      <c r="B305" s="9">
        <v>2021</v>
      </c>
      <c r="C305" s="1" t="s">
        <v>48</v>
      </c>
      <c r="D305" s="1">
        <v>7</v>
      </c>
      <c r="E305" s="2">
        <v>44378</v>
      </c>
      <c r="F305" s="1">
        <v>145.1</v>
      </c>
      <c r="G305" s="1">
        <v>204.5</v>
      </c>
      <c r="H305" s="1">
        <v>180.4</v>
      </c>
      <c r="I305" s="1">
        <v>157.1</v>
      </c>
      <c r="J305" s="1">
        <v>188.7</v>
      </c>
      <c r="K305" s="1">
        <v>157.69999999999999</v>
      </c>
      <c r="L305" s="1">
        <v>152.80000000000001</v>
      </c>
      <c r="M305" s="1">
        <v>163.6</v>
      </c>
      <c r="N305" s="1">
        <v>113.9</v>
      </c>
      <c r="O305" s="1">
        <v>169.7</v>
      </c>
      <c r="P305" s="1">
        <v>166.2</v>
      </c>
      <c r="Q305" s="1">
        <v>171</v>
      </c>
      <c r="R305" s="1">
        <v>161.69999999999999</v>
      </c>
      <c r="S305" s="1">
        <v>189.7</v>
      </c>
      <c r="T305" s="1">
        <v>166</v>
      </c>
      <c r="U305" s="1">
        <v>161.1</v>
      </c>
      <c r="V305" s="1">
        <v>165.3</v>
      </c>
      <c r="W305" s="1">
        <v>0</v>
      </c>
      <c r="X305" s="1">
        <v>162.5</v>
      </c>
      <c r="Y305" s="1">
        <v>160.30000000000001</v>
      </c>
      <c r="Z305" s="1">
        <v>170.4</v>
      </c>
      <c r="AA305" s="1">
        <v>157.1</v>
      </c>
      <c r="AB305" s="1">
        <v>160.69999999999999</v>
      </c>
      <c r="AC305" s="1">
        <v>167.2</v>
      </c>
      <c r="AD305" s="1">
        <v>160.4</v>
      </c>
      <c r="AE305" s="1">
        <v>162.80000000000001</v>
      </c>
      <c r="AF305" s="1">
        <v>163.19999999999999</v>
      </c>
      <c r="AG305" s="1">
        <v>1943.7</v>
      </c>
      <c r="AH305" s="1">
        <v>0</v>
      </c>
      <c r="AI305" s="1">
        <v>1294.2</v>
      </c>
      <c r="AJ305" s="1">
        <v>188.7</v>
      </c>
      <c r="AK305" s="1">
        <v>189.7</v>
      </c>
      <c r="AL305" s="1">
        <v>492.40000000000003</v>
      </c>
      <c r="AM305" s="1">
        <f>VLOOKUP(E305,CRUIDdata!C:D,2,FALSE)</f>
        <v>72</v>
      </c>
      <c r="AN305" s="1" t="s">
        <v>73</v>
      </c>
      <c r="AO305" s="1" t="str">
        <f t="shared" si="21"/>
        <v>no</v>
      </c>
      <c r="AP305" s="1">
        <f t="shared" si="22"/>
        <v>91</v>
      </c>
      <c r="AQ305" s="2">
        <f t="shared" si="23"/>
        <v>44378</v>
      </c>
      <c r="AR305" s="1" t="str">
        <f t="shared" si="24"/>
        <v>Post-COVID</v>
      </c>
      <c r="AS305" s="1">
        <f t="shared" si="25"/>
        <v>7</v>
      </c>
    </row>
    <row r="306" spans="1:45" x14ac:dyDescent="0.25">
      <c r="A306" s="1" t="s">
        <v>37</v>
      </c>
      <c r="B306" s="9">
        <v>2021</v>
      </c>
      <c r="C306" s="1" t="s">
        <v>48</v>
      </c>
      <c r="D306" s="1">
        <v>7</v>
      </c>
      <c r="E306" s="2">
        <v>44378</v>
      </c>
      <c r="F306" s="1">
        <v>149.1</v>
      </c>
      <c r="G306" s="1">
        <v>210.9</v>
      </c>
      <c r="H306" s="1">
        <v>185</v>
      </c>
      <c r="I306" s="1">
        <v>158.19999999999999</v>
      </c>
      <c r="J306" s="1">
        <v>170.6</v>
      </c>
      <c r="K306" s="1">
        <v>170.9</v>
      </c>
      <c r="L306" s="1">
        <v>186.4</v>
      </c>
      <c r="M306" s="1">
        <v>164.7</v>
      </c>
      <c r="N306" s="1">
        <v>115.7</v>
      </c>
      <c r="O306" s="1">
        <v>165.5</v>
      </c>
      <c r="P306" s="1">
        <v>153.4</v>
      </c>
      <c r="Q306" s="1">
        <v>173.5</v>
      </c>
      <c r="R306" s="1">
        <v>167.9</v>
      </c>
      <c r="S306" s="1">
        <v>195.5</v>
      </c>
      <c r="T306" s="1">
        <v>157.9</v>
      </c>
      <c r="U306" s="1">
        <v>141.9</v>
      </c>
      <c r="V306" s="1">
        <v>155.5</v>
      </c>
      <c r="W306" s="1">
        <v>161.5</v>
      </c>
      <c r="X306" s="1">
        <v>157.69999999999999</v>
      </c>
      <c r="Y306" s="1">
        <v>150.69999999999999</v>
      </c>
      <c r="Z306" s="1">
        <v>161.5</v>
      </c>
      <c r="AA306" s="1">
        <v>149.5</v>
      </c>
      <c r="AB306" s="1">
        <v>151.19999999999999</v>
      </c>
      <c r="AC306" s="1">
        <v>160.30000000000001</v>
      </c>
      <c r="AD306" s="1">
        <v>159.6</v>
      </c>
      <c r="AE306" s="1">
        <v>155</v>
      </c>
      <c r="AF306" s="1">
        <v>161.80000000000001</v>
      </c>
      <c r="AG306" s="1">
        <v>2001.2000000000003</v>
      </c>
      <c r="AH306" s="1">
        <v>161.5</v>
      </c>
      <c r="AI306" s="1">
        <v>1245.8</v>
      </c>
      <c r="AJ306" s="1">
        <v>170.6</v>
      </c>
      <c r="AK306" s="1">
        <v>195.5</v>
      </c>
      <c r="AL306" s="1">
        <v>455.3</v>
      </c>
      <c r="AM306" s="1">
        <f>VLOOKUP(E306,CRUIDdata!C:D,2,FALSE)</f>
        <v>72</v>
      </c>
      <c r="AN306" s="1" t="s">
        <v>73</v>
      </c>
      <c r="AO306" s="1" t="str">
        <f t="shared" si="21"/>
        <v>no</v>
      </c>
      <c r="AP306" s="1">
        <f t="shared" si="22"/>
        <v>91</v>
      </c>
      <c r="AQ306" s="2">
        <f t="shared" si="23"/>
        <v>44378</v>
      </c>
      <c r="AR306" s="1" t="str">
        <f t="shared" si="24"/>
        <v>Post-COVID</v>
      </c>
      <c r="AS306" s="1">
        <f t="shared" si="25"/>
        <v>7</v>
      </c>
    </row>
    <row r="307" spans="1:45" x14ac:dyDescent="0.25">
      <c r="A307" s="1" t="s">
        <v>38</v>
      </c>
      <c r="B307" s="9">
        <v>2021</v>
      </c>
      <c r="C307" s="1" t="s">
        <v>48</v>
      </c>
      <c r="D307" s="1">
        <v>7</v>
      </c>
      <c r="E307" s="2">
        <v>44378</v>
      </c>
      <c r="F307" s="1">
        <v>146.4</v>
      </c>
      <c r="G307" s="1">
        <v>206.8</v>
      </c>
      <c r="H307" s="1">
        <v>182.2</v>
      </c>
      <c r="I307" s="1">
        <v>157.5</v>
      </c>
      <c r="J307" s="1">
        <v>182.1</v>
      </c>
      <c r="K307" s="1">
        <v>163.9</v>
      </c>
      <c r="L307" s="1">
        <v>164.2</v>
      </c>
      <c r="M307" s="1">
        <v>164</v>
      </c>
      <c r="N307" s="1">
        <v>114.5</v>
      </c>
      <c r="O307" s="1">
        <v>168.3</v>
      </c>
      <c r="P307" s="1">
        <v>160.9</v>
      </c>
      <c r="Q307" s="1">
        <v>172.2</v>
      </c>
      <c r="R307" s="1">
        <v>164</v>
      </c>
      <c r="S307" s="1">
        <v>191.2</v>
      </c>
      <c r="T307" s="1">
        <v>162.80000000000001</v>
      </c>
      <c r="U307" s="1">
        <v>153.1</v>
      </c>
      <c r="V307" s="1">
        <v>161.4</v>
      </c>
      <c r="W307" s="1">
        <v>161.5</v>
      </c>
      <c r="X307" s="1">
        <v>160.69999999999999</v>
      </c>
      <c r="Y307" s="1">
        <v>155.80000000000001</v>
      </c>
      <c r="Z307" s="1">
        <v>167</v>
      </c>
      <c r="AA307" s="1">
        <v>153.1</v>
      </c>
      <c r="AB307" s="1">
        <v>155.30000000000001</v>
      </c>
      <c r="AC307" s="1">
        <v>163.19999999999999</v>
      </c>
      <c r="AD307" s="1">
        <v>160.1</v>
      </c>
      <c r="AE307" s="1">
        <v>159</v>
      </c>
      <c r="AF307" s="1">
        <v>162.5</v>
      </c>
      <c r="AG307" s="1">
        <v>1964.9</v>
      </c>
      <c r="AH307" s="1">
        <v>161.5</v>
      </c>
      <c r="AI307" s="1">
        <v>1269.7000000000003</v>
      </c>
      <c r="AJ307" s="1">
        <v>182.1</v>
      </c>
      <c r="AK307" s="1">
        <v>191.2</v>
      </c>
      <c r="AL307" s="1">
        <v>477.29999999999995</v>
      </c>
      <c r="AM307" s="1">
        <f>VLOOKUP(E307,CRUIDdata!C:D,2,FALSE)</f>
        <v>72</v>
      </c>
      <c r="AN307" s="1" t="s">
        <v>73</v>
      </c>
      <c r="AO307" s="1" t="str">
        <f t="shared" si="21"/>
        <v>no</v>
      </c>
      <c r="AP307" s="1">
        <f t="shared" si="22"/>
        <v>91</v>
      </c>
      <c r="AQ307" s="2">
        <f t="shared" si="23"/>
        <v>44378</v>
      </c>
      <c r="AR307" s="1" t="str">
        <f t="shared" si="24"/>
        <v>Post-COVID</v>
      </c>
      <c r="AS307" s="1">
        <f t="shared" si="25"/>
        <v>7</v>
      </c>
    </row>
    <row r="308" spans="1:45" x14ac:dyDescent="0.25">
      <c r="A308" s="1" t="s">
        <v>36</v>
      </c>
      <c r="B308" s="9">
        <v>2021</v>
      </c>
      <c r="C308" s="1" t="s">
        <v>49</v>
      </c>
      <c r="D308" s="1">
        <v>8</v>
      </c>
      <c r="E308" s="2">
        <v>44409</v>
      </c>
      <c r="F308" s="1">
        <v>144.9</v>
      </c>
      <c r="G308" s="1">
        <v>202.3</v>
      </c>
      <c r="H308" s="1">
        <v>176.5</v>
      </c>
      <c r="I308" s="1">
        <v>157.5</v>
      </c>
      <c r="J308" s="1">
        <v>190.9</v>
      </c>
      <c r="K308" s="1">
        <v>155.69999999999999</v>
      </c>
      <c r="L308" s="1">
        <v>153.9</v>
      </c>
      <c r="M308" s="1">
        <v>162.80000000000001</v>
      </c>
      <c r="N308" s="1">
        <v>115.2</v>
      </c>
      <c r="O308" s="1">
        <v>169.8</v>
      </c>
      <c r="P308" s="1">
        <v>167.6</v>
      </c>
      <c r="Q308" s="1">
        <v>171.9</v>
      </c>
      <c r="R308" s="1">
        <v>161.80000000000001</v>
      </c>
      <c r="S308" s="1">
        <v>190.2</v>
      </c>
      <c r="T308" s="1">
        <v>167</v>
      </c>
      <c r="U308" s="1">
        <v>162.6</v>
      </c>
      <c r="V308" s="1">
        <v>166.3</v>
      </c>
      <c r="W308" s="1">
        <v>0</v>
      </c>
      <c r="X308" s="1">
        <v>163.1</v>
      </c>
      <c r="Y308" s="1">
        <v>160.9</v>
      </c>
      <c r="Z308" s="1">
        <v>171.1</v>
      </c>
      <c r="AA308" s="1">
        <v>157.69999999999999</v>
      </c>
      <c r="AB308" s="1">
        <v>161.1</v>
      </c>
      <c r="AC308" s="1">
        <v>167.5</v>
      </c>
      <c r="AD308" s="1">
        <v>160.30000000000001</v>
      </c>
      <c r="AE308" s="1">
        <v>163.30000000000001</v>
      </c>
      <c r="AF308" s="1">
        <v>163.6</v>
      </c>
      <c r="AG308" s="1">
        <v>1939.9</v>
      </c>
      <c r="AH308" s="1">
        <v>0</v>
      </c>
      <c r="AI308" s="1">
        <v>1297.4999999999998</v>
      </c>
      <c r="AJ308" s="1">
        <v>190.9</v>
      </c>
      <c r="AK308" s="1">
        <v>190.2</v>
      </c>
      <c r="AL308" s="1">
        <v>495.90000000000003</v>
      </c>
      <c r="AM308" s="1">
        <f>VLOOKUP(E308,CRUIDdata!C:D,2,FALSE)</f>
        <v>74</v>
      </c>
      <c r="AN308" s="1" t="s">
        <v>73</v>
      </c>
      <c r="AO308" s="1" t="str">
        <f t="shared" si="21"/>
        <v>no</v>
      </c>
      <c r="AP308" s="1">
        <f t="shared" si="22"/>
        <v>91</v>
      </c>
      <c r="AQ308" s="2">
        <f t="shared" si="23"/>
        <v>44409</v>
      </c>
      <c r="AR308" s="1" t="str">
        <f t="shared" si="24"/>
        <v>Post-COVID</v>
      </c>
      <c r="AS308" s="1">
        <f t="shared" si="25"/>
        <v>8</v>
      </c>
    </row>
    <row r="309" spans="1:45" x14ac:dyDescent="0.25">
      <c r="A309" s="1" t="s">
        <v>37</v>
      </c>
      <c r="B309" s="9">
        <v>2021</v>
      </c>
      <c r="C309" s="1" t="s">
        <v>49</v>
      </c>
      <c r="D309" s="1">
        <v>8</v>
      </c>
      <c r="E309" s="2">
        <v>44409</v>
      </c>
      <c r="F309" s="1">
        <v>149.30000000000001</v>
      </c>
      <c r="G309" s="1">
        <v>207.4</v>
      </c>
      <c r="H309" s="1">
        <v>174.1</v>
      </c>
      <c r="I309" s="1">
        <v>159.19999999999999</v>
      </c>
      <c r="J309" s="1">
        <v>175</v>
      </c>
      <c r="K309" s="1">
        <v>161.30000000000001</v>
      </c>
      <c r="L309" s="1">
        <v>183.3</v>
      </c>
      <c r="M309" s="1">
        <v>164.5</v>
      </c>
      <c r="N309" s="1">
        <v>120.4</v>
      </c>
      <c r="O309" s="1">
        <v>166.2</v>
      </c>
      <c r="P309" s="1">
        <v>154.80000000000001</v>
      </c>
      <c r="Q309" s="1">
        <v>175.1</v>
      </c>
      <c r="R309" s="1">
        <v>167.3</v>
      </c>
      <c r="S309" s="1">
        <v>196.5</v>
      </c>
      <c r="T309" s="1">
        <v>159.80000000000001</v>
      </c>
      <c r="U309" s="1">
        <v>143.6</v>
      </c>
      <c r="V309" s="1">
        <v>157.30000000000001</v>
      </c>
      <c r="W309" s="1">
        <v>162.1</v>
      </c>
      <c r="X309" s="1">
        <v>160.69999999999999</v>
      </c>
      <c r="Y309" s="1">
        <v>153.19999999999999</v>
      </c>
      <c r="Z309" s="1">
        <v>162.80000000000001</v>
      </c>
      <c r="AA309" s="1">
        <v>150.4</v>
      </c>
      <c r="AB309" s="1">
        <v>153.69999999999999</v>
      </c>
      <c r="AC309" s="1">
        <v>160.4</v>
      </c>
      <c r="AD309" s="1">
        <v>159.6</v>
      </c>
      <c r="AE309" s="1">
        <v>156</v>
      </c>
      <c r="AF309" s="1">
        <v>162.30000000000001</v>
      </c>
      <c r="AG309" s="1">
        <v>1982.8999999999999</v>
      </c>
      <c r="AH309" s="1">
        <v>162.1</v>
      </c>
      <c r="AI309" s="1">
        <v>1256.3</v>
      </c>
      <c r="AJ309" s="1">
        <v>175</v>
      </c>
      <c r="AK309" s="1">
        <v>196.5</v>
      </c>
      <c r="AL309" s="1">
        <v>460.7</v>
      </c>
      <c r="AM309" s="1">
        <f>VLOOKUP(E309,CRUIDdata!C:D,2,FALSE)</f>
        <v>74</v>
      </c>
      <c r="AN309" s="1" t="s">
        <v>73</v>
      </c>
      <c r="AO309" s="1" t="str">
        <f t="shared" si="21"/>
        <v>no</v>
      </c>
      <c r="AP309" s="1">
        <f t="shared" si="22"/>
        <v>91</v>
      </c>
      <c r="AQ309" s="2">
        <f t="shared" si="23"/>
        <v>44409</v>
      </c>
      <c r="AR309" s="1" t="str">
        <f t="shared" si="24"/>
        <v>Post-COVID</v>
      </c>
      <c r="AS309" s="1">
        <f t="shared" si="25"/>
        <v>8</v>
      </c>
    </row>
    <row r="310" spans="1:45" x14ac:dyDescent="0.25">
      <c r="A310" s="1" t="s">
        <v>38</v>
      </c>
      <c r="B310" s="9">
        <v>2021</v>
      </c>
      <c r="C310" s="1" t="s">
        <v>49</v>
      </c>
      <c r="D310" s="1">
        <v>8</v>
      </c>
      <c r="E310" s="2">
        <v>44409</v>
      </c>
      <c r="F310" s="1">
        <v>146.6</v>
      </c>
      <c r="G310" s="1">
        <v>204</v>
      </c>
      <c r="H310" s="1">
        <v>172.8</v>
      </c>
      <c r="I310" s="1">
        <v>158.4</v>
      </c>
      <c r="J310" s="1">
        <v>188</v>
      </c>
      <c r="K310" s="1">
        <v>156.80000000000001</v>
      </c>
      <c r="L310" s="1">
        <v>162.19999999999999</v>
      </c>
      <c r="M310" s="1">
        <v>164.1</v>
      </c>
      <c r="N310" s="1">
        <v>119.7</v>
      </c>
      <c r="O310" s="1">
        <v>168.8</v>
      </c>
      <c r="P310" s="1">
        <v>162.69999999999999</v>
      </c>
      <c r="Q310" s="1">
        <v>173.9</v>
      </c>
      <c r="R310" s="1">
        <v>164</v>
      </c>
      <c r="S310" s="1">
        <v>192.1</v>
      </c>
      <c r="T310" s="1">
        <v>164.5</v>
      </c>
      <c r="U310" s="1">
        <v>155.30000000000001</v>
      </c>
      <c r="V310" s="1">
        <v>163.19999999999999</v>
      </c>
      <c r="W310" s="1">
        <v>162.1</v>
      </c>
      <c r="X310" s="1">
        <v>162.6</v>
      </c>
      <c r="Y310" s="1">
        <v>157.5</v>
      </c>
      <c r="Z310" s="1">
        <v>168.4</v>
      </c>
      <c r="AA310" s="1">
        <v>154</v>
      </c>
      <c r="AB310" s="1">
        <v>157.6</v>
      </c>
      <c r="AC310" s="1">
        <v>163.80000000000001</v>
      </c>
      <c r="AD310" s="1">
        <v>160</v>
      </c>
      <c r="AE310" s="1">
        <v>160</v>
      </c>
      <c r="AF310" s="1">
        <v>163.19999999999999</v>
      </c>
      <c r="AG310" s="1">
        <v>1954.0000000000002</v>
      </c>
      <c r="AH310" s="1">
        <v>162.1</v>
      </c>
      <c r="AI310" s="1">
        <v>1278.7</v>
      </c>
      <c r="AJ310" s="1">
        <v>188</v>
      </c>
      <c r="AK310" s="1">
        <v>192.1</v>
      </c>
      <c r="AL310" s="1">
        <v>483</v>
      </c>
      <c r="AM310" s="1">
        <f>VLOOKUP(E310,CRUIDdata!C:D,2,FALSE)</f>
        <v>74</v>
      </c>
      <c r="AN310" s="1" t="s">
        <v>73</v>
      </c>
      <c r="AO310" s="1" t="str">
        <f t="shared" si="21"/>
        <v>no</v>
      </c>
      <c r="AP310" s="1">
        <f t="shared" si="22"/>
        <v>91</v>
      </c>
      <c r="AQ310" s="2">
        <f t="shared" si="23"/>
        <v>44409</v>
      </c>
      <c r="AR310" s="1" t="str">
        <f t="shared" si="24"/>
        <v>Post-COVID</v>
      </c>
      <c r="AS310" s="1">
        <f t="shared" si="25"/>
        <v>8</v>
      </c>
    </row>
    <row r="311" spans="1:45" x14ac:dyDescent="0.25">
      <c r="A311" s="1" t="s">
        <v>36</v>
      </c>
      <c r="B311" s="9">
        <v>2021</v>
      </c>
      <c r="C311" s="1" t="s">
        <v>50</v>
      </c>
      <c r="D311" s="1">
        <v>9</v>
      </c>
      <c r="E311" s="2">
        <v>44440</v>
      </c>
      <c r="F311" s="1">
        <v>145.4</v>
      </c>
      <c r="G311" s="1">
        <v>202.1</v>
      </c>
      <c r="H311" s="1">
        <v>172</v>
      </c>
      <c r="I311" s="1">
        <v>158</v>
      </c>
      <c r="J311" s="1">
        <v>195.5</v>
      </c>
      <c r="K311" s="1">
        <v>152.69999999999999</v>
      </c>
      <c r="L311" s="1">
        <v>151.4</v>
      </c>
      <c r="M311" s="1">
        <v>163.9</v>
      </c>
      <c r="N311" s="1">
        <v>119.3</v>
      </c>
      <c r="O311" s="1">
        <v>170.1</v>
      </c>
      <c r="P311" s="1">
        <v>168.3</v>
      </c>
      <c r="Q311" s="1">
        <v>172.8</v>
      </c>
      <c r="R311" s="1">
        <v>162.1</v>
      </c>
      <c r="S311" s="1">
        <v>190.5</v>
      </c>
      <c r="T311" s="1">
        <v>167.7</v>
      </c>
      <c r="U311" s="1">
        <v>163.6</v>
      </c>
      <c r="V311" s="1">
        <v>167.1</v>
      </c>
      <c r="W311" s="1">
        <v>0</v>
      </c>
      <c r="X311" s="1">
        <v>163.69999999999999</v>
      </c>
      <c r="Y311" s="1">
        <v>161.30000000000001</v>
      </c>
      <c r="Z311" s="1">
        <v>171.9</v>
      </c>
      <c r="AA311" s="1">
        <v>157.80000000000001</v>
      </c>
      <c r="AB311" s="1">
        <v>162.69999999999999</v>
      </c>
      <c r="AC311" s="1">
        <v>168.5</v>
      </c>
      <c r="AD311" s="1">
        <v>160.19999999999999</v>
      </c>
      <c r="AE311" s="1">
        <v>163.80000000000001</v>
      </c>
      <c r="AF311" s="1">
        <v>164</v>
      </c>
      <c r="AG311" s="1">
        <v>1938.0999999999997</v>
      </c>
      <c r="AH311" s="1">
        <v>0</v>
      </c>
      <c r="AI311" s="1">
        <v>1302</v>
      </c>
      <c r="AJ311" s="1">
        <v>195.5</v>
      </c>
      <c r="AK311" s="1">
        <v>190.5</v>
      </c>
      <c r="AL311" s="1">
        <v>498.4</v>
      </c>
      <c r="AM311" s="1">
        <f>VLOOKUP(E311,CRUIDdata!C:D,2,FALSE)</f>
        <v>73</v>
      </c>
      <c r="AN311" s="1" t="s">
        <v>73</v>
      </c>
      <c r="AO311" s="1" t="str">
        <f t="shared" si="21"/>
        <v>no</v>
      </c>
      <c r="AP311" s="1">
        <f t="shared" si="22"/>
        <v>91</v>
      </c>
      <c r="AQ311" s="2">
        <f t="shared" si="23"/>
        <v>44440</v>
      </c>
      <c r="AR311" s="1" t="str">
        <f t="shared" si="24"/>
        <v>Post-COVID</v>
      </c>
      <c r="AS311" s="1">
        <f t="shared" si="25"/>
        <v>9</v>
      </c>
    </row>
    <row r="312" spans="1:45" x14ac:dyDescent="0.25">
      <c r="A312" s="1" t="s">
        <v>37</v>
      </c>
      <c r="B312" s="9">
        <v>2021</v>
      </c>
      <c r="C312" s="1" t="s">
        <v>50</v>
      </c>
      <c r="D312" s="1">
        <v>9</v>
      </c>
      <c r="E312" s="2">
        <v>44440</v>
      </c>
      <c r="F312" s="1">
        <v>149.30000000000001</v>
      </c>
      <c r="G312" s="1">
        <v>207.4</v>
      </c>
      <c r="H312" s="1">
        <v>174.1</v>
      </c>
      <c r="I312" s="1">
        <v>159.1</v>
      </c>
      <c r="J312" s="1">
        <v>175</v>
      </c>
      <c r="K312" s="1">
        <v>161.19999999999999</v>
      </c>
      <c r="L312" s="1">
        <v>183.5</v>
      </c>
      <c r="M312" s="1">
        <v>164.5</v>
      </c>
      <c r="N312" s="1">
        <v>120.4</v>
      </c>
      <c r="O312" s="1">
        <v>166.2</v>
      </c>
      <c r="P312" s="1">
        <v>154.80000000000001</v>
      </c>
      <c r="Q312" s="1">
        <v>175.1</v>
      </c>
      <c r="R312" s="1">
        <v>167.3</v>
      </c>
      <c r="S312" s="1">
        <v>196.5</v>
      </c>
      <c r="T312" s="1">
        <v>159.80000000000001</v>
      </c>
      <c r="U312" s="1">
        <v>143.6</v>
      </c>
      <c r="V312" s="1">
        <v>157.4</v>
      </c>
      <c r="W312" s="1">
        <v>162.1</v>
      </c>
      <c r="X312" s="1">
        <v>160.80000000000001</v>
      </c>
      <c r="Y312" s="1">
        <v>153.30000000000001</v>
      </c>
      <c r="Z312" s="1">
        <v>162.80000000000001</v>
      </c>
      <c r="AA312" s="1">
        <v>150.5</v>
      </c>
      <c r="AB312" s="1">
        <v>153.9</v>
      </c>
      <c r="AC312" s="1">
        <v>160.30000000000001</v>
      </c>
      <c r="AD312" s="1">
        <v>159.6</v>
      </c>
      <c r="AE312" s="1">
        <v>156</v>
      </c>
      <c r="AF312" s="1">
        <v>162.30000000000001</v>
      </c>
      <c r="AG312" s="1">
        <v>1982.9</v>
      </c>
      <c r="AH312" s="1">
        <v>162.1</v>
      </c>
      <c r="AI312" s="1">
        <v>1256.7</v>
      </c>
      <c r="AJ312" s="1">
        <v>175</v>
      </c>
      <c r="AK312" s="1">
        <v>196.5</v>
      </c>
      <c r="AL312" s="1">
        <v>460.79999999999995</v>
      </c>
      <c r="AM312" s="1">
        <f>VLOOKUP(E312,CRUIDdata!C:D,2,FALSE)</f>
        <v>73</v>
      </c>
      <c r="AN312" s="1" t="s">
        <v>73</v>
      </c>
      <c r="AO312" s="1" t="str">
        <f t="shared" si="21"/>
        <v>no</v>
      </c>
      <c r="AP312" s="1">
        <f t="shared" si="22"/>
        <v>91</v>
      </c>
      <c r="AQ312" s="2">
        <f t="shared" si="23"/>
        <v>44440</v>
      </c>
      <c r="AR312" s="1" t="str">
        <f t="shared" si="24"/>
        <v>Post-COVID</v>
      </c>
      <c r="AS312" s="1">
        <f t="shared" si="25"/>
        <v>9</v>
      </c>
    </row>
    <row r="313" spans="1:45" x14ac:dyDescent="0.25">
      <c r="A313" s="1" t="s">
        <v>38</v>
      </c>
      <c r="B313" s="9">
        <v>2021</v>
      </c>
      <c r="C313" s="1" t="s">
        <v>50</v>
      </c>
      <c r="D313" s="1">
        <v>9</v>
      </c>
      <c r="E313" s="2">
        <v>44440</v>
      </c>
      <c r="F313" s="1">
        <v>146.6</v>
      </c>
      <c r="G313" s="1">
        <v>204</v>
      </c>
      <c r="H313" s="1">
        <v>172.8</v>
      </c>
      <c r="I313" s="1">
        <v>158.4</v>
      </c>
      <c r="J313" s="1">
        <v>188</v>
      </c>
      <c r="K313" s="1">
        <v>156.69999999999999</v>
      </c>
      <c r="L313" s="1">
        <v>162.30000000000001</v>
      </c>
      <c r="M313" s="1">
        <v>164.1</v>
      </c>
      <c r="N313" s="1">
        <v>119.7</v>
      </c>
      <c r="O313" s="1">
        <v>168.8</v>
      </c>
      <c r="P313" s="1">
        <v>162.69999999999999</v>
      </c>
      <c r="Q313" s="1">
        <v>173.9</v>
      </c>
      <c r="R313" s="1">
        <v>164</v>
      </c>
      <c r="S313" s="1">
        <v>192.1</v>
      </c>
      <c r="T313" s="1">
        <v>164.6</v>
      </c>
      <c r="U313" s="1">
        <v>155.30000000000001</v>
      </c>
      <c r="V313" s="1">
        <v>163.30000000000001</v>
      </c>
      <c r="W313" s="1">
        <v>162.1</v>
      </c>
      <c r="X313" s="1">
        <v>162.6</v>
      </c>
      <c r="Y313" s="1">
        <v>157.5</v>
      </c>
      <c r="Z313" s="1">
        <v>168.4</v>
      </c>
      <c r="AA313" s="1">
        <v>154</v>
      </c>
      <c r="AB313" s="1">
        <v>157.69999999999999</v>
      </c>
      <c r="AC313" s="1">
        <v>163.69999999999999</v>
      </c>
      <c r="AD313" s="1">
        <v>160</v>
      </c>
      <c r="AE313" s="1">
        <v>160</v>
      </c>
      <c r="AF313" s="1">
        <v>163.19999999999999</v>
      </c>
      <c r="AG313" s="1">
        <v>1954</v>
      </c>
      <c r="AH313" s="1">
        <v>162.1</v>
      </c>
      <c r="AI313" s="1">
        <v>1278.7</v>
      </c>
      <c r="AJ313" s="1">
        <v>188</v>
      </c>
      <c r="AK313" s="1">
        <v>192.1</v>
      </c>
      <c r="AL313" s="1">
        <v>483.2</v>
      </c>
      <c r="AM313" s="1">
        <f>VLOOKUP(E313,CRUIDdata!C:D,2,FALSE)</f>
        <v>73</v>
      </c>
      <c r="AN313" s="1" t="s">
        <v>73</v>
      </c>
      <c r="AO313" s="1" t="str">
        <f t="shared" si="21"/>
        <v>no</v>
      </c>
      <c r="AP313" s="1">
        <f t="shared" si="22"/>
        <v>91</v>
      </c>
      <c r="AQ313" s="2">
        <f t="shared" si="23"/>
        <v>44440</v>
      </c>
      <c r="AR313" s="1" t="str">
        <f t="shared" si="24"/>
        <v>Post-COVID</v>
      </c>
      <c r="AS313" s="1">
        <f t="shared" si="25"/>
        <v>9</v>
      </c>
    </row>
    <row r="314" spans="1:45" x14ac:dyDescent="0.25">
      <c r="A314" s="1" t="s">
        <v>36</v>
      </c>
      <c r="B314" s="9">
        <v>2021</v>
      </c>
      <c r="C314" s="1" t="s">
        <v>51</v>
      </c>
      <c r="D314" s="1">
        <v>10</v>
      </c>
      <c r="E314" s="2">
        <v>44470</v>
      </c>
      <c r="F314" s="1">
        <v>146.1</v>
      </c>
      <c r="G314" s="1">
        <v>202.5</v>
      </c>
      <c r="H314" s="1">
        <v>170.1</v>
      </c>
      <c r="I314" s="1">
        <v>158.4</v>
      </c>
      <c r="J314" s="1">
        <v>198.8</v>
      </c>
      <c r="K314" s="1">
        <v>152.6</v>
      </c>
      <c r="L314" s="1">
        <v>170.4</v>
      </c>
      <c r="M314" s="1">
        <v>165.2</v>
      </c>
      <c r="N314" s="1">
        <v>121.6</v>
      </c>
      <c r="O314" s="1">
        <v>170.6</v>
      </c>
      <c r="P314" s="1">
        <v>168.8</v>
      </c>
      <c r="Q314" s="1">
        <v>173.6</v>
      </c>
      <c r="R314" s="1">
        <v>165.5</v>
      </c>
      <c r="S314" s="1">
        <v>191.2</v>
      </c>
      <c r="T314" s="1">
        <v>168.9</v>
      </c>
      <c r="U314" s="1">
        <v>164.8</v>
      </c>
      <c r="V314" s="1">
        <v>168.3</v>
      </c>
      <c r="W314" s="1">
        <v>0</v>
      </c>
      <c r="X314" s="1">
        <v>165.5</v>
      </c>
      <c r="Y314" s="1">
        <v>162</v>
      </c>
      <c r="Z314" s="1">
        <v>172.5</v>
      </c>
      <c r="AA314" s="1">
        <v>159.5</v>
      </c>
      <c r="AB314" s="1">
        <v>163.19999999999999</v>
      </c>
      <c r="AC314" s="1">
        <v>169</v>
      </c>
      <c r="AD314" s="1">
        <v>161.1</v>
      </c>
      <c r="AE314" s="1">
        <v>164.7</v>
      </c>
      <c r="AF314" s="1">
        <v>166.3</v>
      </c>
      <c r="AG314" s="1">
        <v>1965.3999999999996</v>
      </c>
      <c r="AH314" s="1">
        <v>0</v>
      </c>
      <c r="AI314" s="1">
        <v>1311.3</v>
      </c>
      <c r="AJ314" s="1">
        <v>198.8</v>
      </c>
      <c r="AK314" s="1">
        <v>191.2</v>
      </c>
      <c r="AL314" s="1">
        <v>502.00000000000006</v>
      </c>
      <c r="AM314" s="1">
        <f>VLOOKUP(E314,CRUIDdata!C:D,2,FALSE)</f>
        <v>80</v>
      </c>
      <c r="AN314" s="1" t="s">
        <v>73</v>
      </c>
      <c r="AO314" s="1" t="str">
        <f t="shared" si="21"/>
        <v>no</v>
      </c>
      <c r="AP314" s="1">
        <f t="shared" si="22"/>
        <v>91</v>
      </c>
      <c r="AQ314" s="2">
        <f t="shared" si="23"/>
        <v>44470</v>
      </c>
      <c r="AR314" s="1" t="str">
        <f t="shared" si="24"/>
        <v>Post-COVID</v>
      </c>
      <c r="AS314" s="1">
        <f t="shared" si="25"/>
        <v>10</v>
      </c>
    </row>
    <row r="315" spans="1:45" x14ac:dyDescent="0.25">
      <c r="A315" s="1" t="s">
        <v>37</v>
      </c>
      <c r="B315" s="9">
        <v>2021</v>
      </c>
      <c r="C315" s="1" t="s">
        <v>51</v>
      </c>
      <c r="D315" s="1">
        <v>10</v>
      </c>
      <c r="E315" s="2">
        <v>44470</v>
      </c>
      <c r="F315" s="1">
        <v>150.1</v>
      </c>
      <c r="G315" s="1">
        <v>208.4</v>
      </c>
      <c r="H315" s="1">
        <v>173</v>
      </c>
      <c r="I315" s="1">
        <v>159.19999999999999</v>
      </c>
      <c r="J315" s="1">
        <v>176.6</v>
      </c>
      <c r="K315" s="1">
        <v>159.30000000000001</v>
      </c>
      <c r="L315" s="1">
        <v>214.4</v>
      </c>
      <c r="M315" s="1">
        <v>165.3</v>
      </c>
      <c r="N315" s="1">
        <v>122.5</v>
      </c>
      <c r="O315" s="1">
        <v>166.8</v>
      </c>
      <c r="P315" s="1">
        <v>155.4</v>
      </c>
      <c r="Q315" s="1">
        <v>175.9</v>
      </c>
      <c r="R315" s="1">
        <v>171.5</v>
      </c>
      <c r="S315" s="1">
        <v>197</v>
      </c>
      <c r="T315" s="1">
        <v>160.80000000000001</v>
      </c>
      <c r="U315" s="1">
        <v>144.4</v>
      </c>
      <c r="V315" s="1">
        <v>158.30000000000001</v>
      </c>
      <c r="W315" s="1">
        <v>163.6</v>
      </c>
      <c r="X315" s="1">
        <v>162.19999999999999</v>
      </c>
      <c r="Y315" s="1">
        <v>154.30000000000001</v>
      </c>
      <c r="Z315" s="1">
        <v>163.5</v>
      </c>
      <c r="AA315" s="1">
        <v>152.19999999999999</v>
      </c>
      <c r="AB315" s="1">
        <v>155.1</v>
      </c>
      <c r="AC315" s="1">
        <v>160.30000000000001</v>
      </c>
      <c r="AD315" s="1">
        <v>160.30000000000001</v>
      </c>
      <c r="AE315" s="1">
        <v>157</v>
      </c>
      <c r="AF315" s="1">
        <v>164.6</v>
      </c>
      <c r="AG315" s="1">
        <v>2021.8000000000002</v>
      </c>
      <c r="AH315" s="1">
        <v>163.6</v>
      </c>
      <c r="AI315" s="1">
        <v>1265.9999999999998</v>
      </c>
      <c r="AJ315" s="1">
        <v>176.6</v>
      </c>
      <c r="AK315" s="1">
        <v>197</v>
      </c>
      <c r="AL315" s="1">
        <v>463.50000000000006</v>
      </c>
      <c r="AM315" s="1">
        <f>VLOOKUP(E315,CRUIDdata!C:D,2,FALSE)</f>
        <v>80</v>
      </c>
      <c r="AN315" s="1" t="s">
        <v>73</v>
      </c>
      <c r="AO315" s="1" t="str">
        <f t="shared" si="21"/>
        <v>no</v>
      </c>
      <c r="AP315" s="1">
        <f t="shared" si="22"/>
        <v>91</v>
      </c>
      <c r="AQ315" s="2">
        <f t="shared" si="23"/>
        <v>44470</v>
      </c>
      <c r="AR315" s="1" t="str">
        <f t="shared" si="24"/>
        <v>Post-COVID</v>
      </c>
      <c r="AS315" s="1">
        <f t="shared" si="25"/>
        <v>10</v>
      </c>
    </row>
    <row r="316" spans="1:45" x14ac:dyDescent="0.25">
      <c r="A316" s="1" t="s">
        <v>38</v>
      </c>
      <c r="B316" s="9">
        <v>2021</v>
      </c>
      <c r="C316" s="1" t="s">
        <v>51</v>
      </c>
      <c r="D316" s="1">
        <v>10</v>
      </c>
      <c r="E316" s="2">
        <v>44470</v>
      </c>
      <c r="F316" s="1">
        <v>147.4</v>
      </c>
      <c r="G316" s="1">
        <v>204.6</v>
      </c>
      <c r="H316" s="1">
        <v>171.2</v>
      </c>
      <c r="I316" s="1">
        <v>158.69999999999999</v>
      </c>
      <c r="J316" s="1">
        <v>190.6</v>
      </c>
      <c r="K316" s="1">
        <v>155.69999999999999</v>
      </c>
      <c r="L316" s="1">
        <v>185.3</v>
      </c>
      <c r="M316" s="1">
        <v>165.2</v>
      </c>
      <c r="N316" s="1">
        <v>121.9</v>
      </c>
      <c r="O316" s="1">
        <v>169.3</v>
      </c>
      <c r="P316" s="1">
        <v>163.19999999999999</v>
      </c>
      <c r="Q316" s="1">
        <v>174.7</v>
      </c>
      <c r="R316" s="1">
        <v>167.7</v>
      </c>
      <c r="S316" s="1">
        <v>192.7</v>
      </c>
      <c r="T316" s="1">
        <v>165.7</v>
      </c>
      <c r="U316" s="1">
        <v>156.30000000000001</v>
      </c>
      <c r="V316" s="1">
        <v>164.3</v>
      </c>
      <c r="W316" s="1">
        <v>163.6</v>
      </c>
      <c r="X316" s="1">
        <v>164.2</v>
      </c>
      <c r="Y316" s="1">
        <v>158.4</v>
      </c>
      <c r="Z316" s="1">
        <v>169.1</v>
      </c>
      <c r="AA316" s="1">
        <v>155.69999999999999</v>
      </c>
      <c r="AB316" s="1">
        <v>158.6</v>
      </c>
      <c r="AC316" s="1">
        <v>163.9</v>
      </c>
      <c r="AD316" s="1">
        <v>160.80000000000001</v>
      </c>
      <c r="AE316" s="1">
        <v>161</v>
      </c>
      <c r="AF316" s="1">
        <v>165.5</v>
      </c>
      <c r="AG316" s="1">
        <v>1984.9000000000003</v>
      </c>
      <c r="AH316" s="1">
        <v>163.6</v>
      </c>
      <c r="AI316" s="1">
        <v>1288.0999999999999</v>
      </c>
      <c r="AJ316" s="1">
        <v>190.6</v>
      </c>
      <c r="AK316" s="1">
        <v>192.7</v>
      </c>
      <c r="AL316" s="1">
        <v>486.3</v>
      </c>
      <c r="AM316" s="1">
        <f>VLOOKUP(E316,CRUIDdata!C:D,2,FALSE)</f>
        <v>80</v>
      </c>
      <c r="AN316" s="1" t="s">
        <v>73</v>
      </c>
      <c r="AO316" s="1" t="str">
        <f t="shared" si="21"/>
        <v>no</v>
      </c>
      <c r="AP316" s="1">
        <f t="shared" si="22"/>
        <v>91</v>
      </c>
      <c r="AQ316" s="2">
        <f t="shared" si="23"/>
        <v>44470</v>
      </c>
      <c r="AR316" s="1" t="str">
        <f t="shared" si="24"/>
        <v>Post-COVID</v>
      </c>
      <c r="AS316" s="1">
        <f t="shared" si="25"/>
        <v>10</v>
      </c>
    </row>
    <row r="317" spans="1:45" x14ac:dyDescent="0.25">
      <c r="A317" s="1" t="s">
        <v>36</v>
      </c>
      <c r="B317" s="9">
        <v>2021</v>
      </c>
      <c r="C317" s="1" t="s">
        <v>52</v>
      </c>
      <c r="D317" s="1">
        <v>11</v>
      </c>
      <c r="E317" s="2">
        <v>44501</v>
      </c>
      <c r="F317" s="1">
        <v>146.9</v>
      </c>
      <c r="G317" s="1">
        <v>199.8</v>
      </c>
      <c r="H317" s="1">
        <v>171.5</v>
      </c>
      <c r="I317" s="1">
        <v>159.1</v>
      </c>
      <c r="J317" s="1">
        <v>198.4</v>
      </c>
      <c r="K317" s="1">
        <v>153.19999999999999</v>
      </c>
      <c r="L317" s="1">
        <v>183.9</v>
      </c>
      <c r="M317" s="1">
        <v>165.4</v>
      </c>
      <c r="N317" s="1">
        <v>122.1</v>
      </c>
      <c r="O317" s="1">
        <v>170.8</v>
      </c>
      <c r="P317" s="1">
        <v>169.1</v>
      </c>
      <c r="Q317" s="1">
        <v>174.3</v>
      </c>
      <c r="R317" s="1">
        <v>167.5</v>
      </c>
      <c r="S317" s="1">
        <v>191.4</v>
      </c>
      <c r="T317" s="1">
        <v>170.4</v>
      </c>
      <c r="U317" s="1">
        <v>166</v>
      </c>
      <c r="V317" s="1">
        <v>169.8</v>
      </c>
      <c r="W317" s="1">
        <v>0</v>
      </c>
      <c r="X317" s="1">
        <v>165.3</v>
      </c>
      <c r="Y317" s="1">
        <v>162.9</v>
      </c>
      <c r="Z317" s="1">
        <v>173.4</v>
      </c>
      <c r="AA317" s="1">
        <v>158.9</v>
      </c>
      <c r="AB317" s="1">
        <v>163.80000000000001</v>
      </c>
      <c r="AC317" s="1">
        <v>169.3</v>
      </c>
      <c r="AD317" s="1">
        <v>162.4</v>
      </c>
      <c r="AE317" s="1">
        <v>165.2</v>
      </c>
      <c r="AF317" s="1">
        <v>167.6</v>
      </c>
      <c r="AG317" s="1">
        <v>1983.5999999999997</v>
      </c>
      <c r="AH317" s="1">
        <v>0</v>
      </c>
      <c r="AI317" s="1">
        <v>1315.3999999999999</v>
      </c>
      <c r="AJ317" s="1">
        <v>198.4</v>
      </c>
      <c r="AK317" s="1">
        <v>191.4</v>
      </c>
      <c r="AL317" s="1">
        <v>506.2</v>
      </c>
      <c r="AM317" s="1">
        <f>VLOOKUP(E317,CRUIDdata!C:D,2,FALSE)</f>
        <v>82</v>
      </c>
      <c r="AN317" s="1" t="s">
        <v>73</v>
      </c>
      <c r="AO317" s="1" t="str">
        <f t="shared" si="21"/>
        <v>no</v>
      </c>
      <c r="AP317" s="1">
        <f t="shared" si="22"/>
        <v>91</v>
      </c>
      <c r="AQ317" s="2">
        <f t="shared" si="23"/>
        <v>44501</v>
      </c>
      <c r="AR317" s="1" t="str">
        <f t="shared" si="24"/>
        <v>Post-COVID</v>
      </c>
      <c r="AS317" s="1">
        <f t="shared" si="25"/>
        <v>11</v>
      </c>
    </row>
    <row r="318" spans="1:45" x14ac:dyDescent="0.25">
      <c r="A318" s="1" t="s">
        <v>37</v>
      </c>
      <c r="B318" s="9">
        <v>2021</v>
      </c>
      <c r="C318" s="1" t="s">
        <v>52</v>
      </c>
      <c r="D318" s="1">
        <v>11</v>
      </c>
      <c r="E318" s="2">
        <v>44501</v>
      </c>
      <c r="F318" s="1">
        <v>151</v>
      </c>
      <c r="G318" s="1">
        <v>204.9</v>
      </c>
      <c r="H318" s="1">
        <v>175.4</v>
      </c>
      <c r="I318" s="1">
        <v>159.6</v>
      </c>
      <c r="J318" s="1">
        <v>175.8</v>
      </c>
      <c r="K318" s="1">
        <v>160.30000000000001</v>
      </c>
      <c r="L318" s="1">
        <v>229.1</v>
      </c>
      <c r="M318" s="1">
        <v>165.1</v>
      </c>
      <c r="N318" s="1">
        <v>123.1</v>
      </c>
      <c r="O318" s="1">
        <v>167.2</v>
      </c>
      <c r="P318" s="1">
        <v>156.1</v>
      </c>
      <c r="Q318" s="1">
        <v>176.8</v>
      </c>
      <c r="R318" s="1">
        <v>173.5</v>
      </c>
      <c r="S318" s="1">
        <v>197</v>
      </c>
      <c r="T318" s="1">
        <v>162.30000000000001</v>
      </c>
      <c r="U318" s="1">
        <v>145.30000000000001</v>
      </c>
      <c r="V318" s="1">
        <v>159.69999999999999</v>
      </c>
      <c r="W318" s="1">
        <v>164.2</v>
      </c>
      <c r="X318" s="1">
        <v>161.6</v>
      </c>
      <c r="Y318" s="1">
        <v>155.19999999999999</v>
      </c>
      <c r="Z318" s="1">
        <v>164.2</v>
      </c>
      <c r="AA318" s="1">
        <v>151.19999999999999</v>
      </c>
      <c r="AB318" s="1">
        <v>156.69999999999999</v>
      </c>
      <c r="AC318" s="1">
        <v>160.80000000000001</v>
      </c>
      <c r="AD318" s="1">
        <v>161.80000000000001</v>
      </c>
      <c r="AE318" s="1">
        <v>157.30000000000001</v>
      </c>
      <c r="AF318" s="1">
        <v>165.6</v>
      </c>
      <c r="AG318" s="1">
        <v>2042.0999999999997</v>
      </c>
      <c r="AH318" s="1">
        <v>164.2</v>
      </c>
      <c r="AI318" s="1">
        <v>1270.1999999999998</v>
      </c>
      <c r="AJ318" s="1">
        <v>175.8</v>
      </c>
      <c r="AK318" s="1">
        <v>197</v>
      </c>
      <c r="AL318" s="1">
        <v>467.3</v>
      </c>
      <c r="AM318" s="1">
        <f>VLOOKUP(E318,CRUIDdata!C:D,2,FALSE)</f>
        <v>82</v>
      </c>
      <c r="AN318" s="1" t="s">
        <v>73</v>
      </c>
      <c r="AO318" s="1" t="str">
        <f t="shared" si="21"/>
        <v>no</v>
      </c>
      <c r="AP318" s="1">
        <f t="shared" si="22"/>
        <v>91</v>
      </c>
      <c r="AQ318" s="2">
        <f t="shared" si="23"/>
        <v>44501</v>
      </c>
      <c r="AR318" s="1" t="str">
        <f t="shared" si="24"/>
        <v>Post-COVID</v>
      </c>
      <c r="AS318" s="1">
        <f t="shared" si="25"/>
        <v>11</v>
      </c>
    </row>
    <row r="319" spans="1:45" x14ac:dyDescent="0.25">
      <c r="A319" s="1" t="s">
        <v>38</v>
      </c>
      <c r="B319" s="9">
        <v>2021</v>
      </c>
      <c r="C319" s="1" t="s">
        <v>52</v>
      </c>
      <c r="D319" s="1">
        <v>11</v>
      </c>
      <c r="E319" s="2">
        <v>44501</v>
      </c>
      <c r="F319" s="1">
        <v>148.19999999999999</v>
      </c>
      <c r="G319" s="1">
        <v>201.6</v>
      </c>
      <c r="H319" s="1">
        <v>173</v>
      </c>
      <c r="I319" s="1">
        <v>159.30000000000001</v>
      </c>
      <c r="J319" s="1">
        <v>190.1</v>
      </c>
      <c r="K319" s="1">
        <v>156.5</v>
      </c>
      <c r="L319" s="1">
        <v>199.2</v>
      </c>
      <c r="M319" s="1">
        <v>165.3</v>
      </c>
      <c r="N319" s="1">
        <v>122.4</v>
      </c>
      <c r="O319" s="1">
        <v>169.6</v>
      </c>
      <c r="P319" s="1">
        <v>163.69999999999999</v>
      </c>
      <c r="Q319" s="1">
        <v>175.5</v>
      </c>
      <c r="R319" s="1">
        <v>169.7</v>
      </c>
      <c r="S319" s="1">
        <v>192.9</v>
      </c>
      <c r="T319" s="1">
        <v>167.2</v>
      </c>
      <c r="U319" s="1">
        <v>157.4</v>
      </c>
      <c r="V319" s="1">
        <v>165.8</v>
      </c>
      <c r="W319" s="1">
        <v>164.2</v>
      </c>
      <c r="X319" s="1">
        <v>163.9</v>
      </c>
      <c r="Y319" s="1">
        <v>159.30000000000001</v>
      </c>
      <c r="Z319" s="1">
        <v>169.9</v>
      </c>
      <c r="AA319" s="1">
        <v>154.80000000000001</v>
      </c>
      <c r="AB319" s="1">
        <v>159.80000000000001</v>
      </c>
      <c r="AC319" s="1">
        <v>164.3</v>
      </c>
      <c r="AD319" s="1">
        <v>162.19999999999999</v>
      </c>
      <c r="AE319" s="1">
        <v>161.4</v>
      </c>
      <c r="AF319" s="1">
        <v>166.7</v>
      </c>
      <c r="AG319" s="1">
        <v>2004</v>
      </c>
      <c r="AH319" s="1">
        <v>164.2</v>
      </c>
      <c r="AI319" s="1">
        <v>1292.4000000000003</v>
      </c>
      <c r="AJ319" s="1">
        <v>190.1</v>
      </c>
      <c r="AK319" s="1">
        <v>192.9</v>
      </c>
      <c r="AL319" s="1">
        <v>490.40000000000003</v>
      </c>
      <c r="AM319" s="1">
        <f>VLOOKUP(E319,CRUIDdata!C:D,2,FALSE)</f>
        <v>82</v>
      </c>
      <c r="AN319" s="1" t="s">
        <v>73</v>
      </c>
      <c r="AO319" s="1" t="str">
        <f t="shared" si="21"/>
        <v>no</v>
      </c>
      <c r="AP319" s="1">
        <f t="shared" si="22"/>
        <v>91</v>
      </c>
      <c r="AQ319" s="2">
        <f t="shared" si="23"/>
        <v>44501</v>
      </c>
      <c r="AR319" s="1" t="str">
        <f t="shared" si="24"/>
        <v>Post-COVID</v>
      </c>
      <c r="AS319" s="1">
        <f t="shared" si="25"/>
        <v>11</v>
      </c>
    </row>
    <row r="320" spans="1:45" x14ac:dyDescent="0.25">
      <c r="A320" s="1" t="s">
        <v>36</v>
      </c>
      <c r="B320" s="9">
        <v>2021</v>
      </c>
      <c r="C320" s="1" t="s">
        <v>53</v>
      </c>
      <c r="D320" s="1">
        <v>12</v>
      </c>
      <c r="E320" s="2">
        <v>44531</v>
      </c>
      <c r="F320" s="1">
        <v>147.4</v>
      </c>
      <c r="G320" s="1">
        <v>197</v>
      </c>
      <c r="H320" s="1">
        <v>176.5</v>
      </c>
      <c r="I320" s="1">
        <v>159.80000000000001</v>
      </c>
      <c r="J320" s="1">
        <v>195.8</v>
      </c>
      <c r="K320" s="1">
        <v>152</v>
      </c>
      <c r="L320" s="1">
        <v>172.3</v>
      </c>
      <c r="M320" s="1">
        <v>164.5</v>
      </c>
      <c r="N320" s="1">
        <v>120.6</v>
      </c>
      <c r="O320" s="1">
        <v>171.7</v>
      </c>
      <c r="P320" s="1">
        <v>169.7</v>
      </c>
      <c r="Q320" s="1">
        <v>175.1</v>
      </c>
      <c r="R320" s="1">
        <v>165.8</v>
      </c>
      <c r="S320" s="1">
        <v>190.8</v>
      </c>
      <c r="T320" s="1">
        <v>171.8</v>
      </c>
      <c r="U320" s="1">
        <v>167.3</v>
      </c>
      <c r="V320" s="1">
        <v>171.2</v>
      </c>
      <c r="W320" s="1">
        <v>0</v>
      </c>
      <c r="X320" s="1">
        <v>165.6</v>
      </c>
      <c r="Y320" s="1">
        <v>163.9</v>
      </c>
      <c r="Z320" s="1">
        <v>174</v>
      </c>
      <c r="AA320" s="1">
        <v>160.1</v>
      </c>
      <c r="AB320" s="1">
        <v>164.5</v>
      </c>
      <c r="AC320" s="1">
        <v>169.7</v>
      </c>
      <c r="AD320" s="1">
        <v>162.80000000000001</v>
      </c>
      <c r="AE320" s="1">
        <v>166</v>
      </c>
      <c r="AF320" s="1">
        <v>167</v>
      </c>
      <c r="AG320" s="1">
        <v>1972.3999999999999</v>
      </c>
      <c r="AH320" s="1">
        <v>0</v>
      </c>
      <c r="AI320" s="1">
        <v>1319.6</v>
      </c>
      <c r="AJ320" s="1">
        <v>195.8</v>
      </c>
      <c r="AK320" s="1">
        <v>190.8</v>
      </c>
      <c r="AL320" s="1">
        <v>510.3</v>
      </c>
      <c r="AM320" s="1">
        <f>VLOOKUP(E320,CRUIDdata!C:D,2,FALSE)</f>
        <v>75</v>
      </c>
      <c r="AN320" s="1" t="s">
        <v>73</v>
      </c>
      <c r="AO320" s="1" t="str">
        <f t="shared" si="21"/>
        <v>no</v>
      </c>
      <c r="AP320" s="1">
        <f t="shared" si="22"/>
        <v>91</v>
      </c>
      <c r="AQ320" s="2">
        <f t="shared" si="23"/>
        <v>44531</v>
      </c>
      <c r="AR320" s="1" t="str">
        <f t="shared" si="24"/>
        <v>Post-COVID</v>
      </c>
      <c r="AS320" s="1">
        <f t="shared" si="25"/>
        <v>12</v>
      </c>
    </row>
    <row r="321" spans="1:45" x14ac:dyDescent="0.25">
      <c r="A321" s="1" t="s">
        <v>37</v>
      </c>
      <c r="B321" s="9">
        <v>2021</v>
      </c>
      <c r="C321" s="1" t="s">
        <v>53</v>
      </c>
      <c r="D321" s="1">
        <v>12</v>
      </c>
      <c r="E321" s="2">
        <v>44531</v>
      </c>
      <c r="F321" s="1">
        <v>151.6</v>
      </c>
      <c r="G321" s="1">
        <v>202.2</v>
      </c>
      <c r="H321" s="1">
        <v>180</v>
      </c>
      <c r="I321" s="1">
        <v>160</v>
      </c>
      <c r="J321" s="1">
        <v>173.5</v>
      </c>
      <c r="K321" s="1">
        <v>158.30000000000001</v>
      </c>
      <c r="L321" s="1">
        <v>219.5</v>
      </c>
      <c r="M321" s="1">
        <v>164.2</v>
      </c>
      <c r="N321" s="1">
        <v>121.9</v>
      </c>
      <c r="O321" s="1">
        <v>168.2</v>
      </c>
      <c r="P321" s="1">
        <v>156.5</v>
      </c>
      <c r="Q321" s="1">
        <v>178.2</v>
      </c>
      <c r="R321" s="1">
        <v>172.2</v>
      </c>
      <c r="S321" s="1">
        <v>196.8</v>
      </c>
      <c r="T321" s="1">
        <v>163.30000000000001</v>
      </c>
      <c r="U321" s="1">
        <v>146.69999999999999</v>
      </c>
      <c r="V321" s="1">
        <v>160.69999999999999</v>
      </c>
      <c r="W321" s="1">
        <v>163.4</v>
      </c>
      <c r="X321" s="1">
        <v>161.69999999999999</v>
      </c>
      <c r="Y321" s="1">
        <v>156</v>
      </c>
      <c r="Z321" s="1">
        <v>165.1</v>
      </c>
      <c r="AA321" s="1">
        <v>151.80000000000001</v>
      </c>
      <c r="AB321" s="1">
        <v>157.6</v>
      </c>
      <c r="AC321" s="1">
        <v>160.6</v>
      </c>
      <c r="AD321" s="1">
        <v>162.4</v>
      </c>
      <c r="AE321" s="1">
        <v>157.80000000000001</v>
      </c>
      <c r="AF321" s="1">
        <v>165.2</v>
      </c>
      <c r="AG321" s="1">
        <v>2032.8000000000002</v>
      </c>
      <c r="AH321" s="1">
        <v>163.4</v>
      </c>
      <c r="AI321" s="1">
        <v>1273.1000000000001</v>
      </c>
      <c r="AJ321" s="1">
        <v>173.5</v>
      </c>
      <c r="AK321" s="1">
        <v>196.8</v>
      </c>
      <c r="AL321" s="1">
        <v>470.7</v>
      </c>
      <c r="AM321" s="1">
        <f>VLOOKUP(E321,CRUIDdata!C:D,2,FALSE)</f>
        <v>75</v>
      </c>
      <c r="AN321" s="1" t="s">
        <v>73</v>
      </c>
      <c r="AO321" s="1" t="str">
        <f t="shared" si="21"/>
        <v>no</v>
      </c>
      <c r="AP321" s="1">
        <f t="shared" si="22"/>
        <v>91</v>
      </c>
      <c r="AQ321" s="2">
        <f t="shared" si="23"/>
        <v>44531</v>
      </c>
      <c r="AR321" s="1" t="str">
        <f t="shared" si="24"/>
        <v>Post-COVID</v>
      </c>
      <c r="AS321" s="1">
        <f t="shared" si="25"/>
        <v>12</v>
      </c>
    </row>
    <row r="322" spans="1:45" x14ac:dyDescent="0.25">
      <c r="A322" s="1" t="s">
        <v>38</v>
      </c>
      <c r="B322" s="9">
        <v>2021</v>
      </c>
      <c r="C322" s="1" t="s">
        <v>53</v>
      </c>
      <c r="D322" s="1">
        <v>12</v>
      </c>
      <c r="E322" s="2">
        <v>44531</v>
      </c>
      <c r="F322" s="1">
        <v>148.69999999999999</v>
      </c>
      <c r="G322" s="1">
        <v>198.8</v>
      </c>
      <c r="H322" s="1">
        <v>177.9</v>
      </c>
      <c r="I322" s="1">
        <v>159.9</v>
      </c>
      <c r="J322" s="1">
        <v>187.6</v>
      </c>
      <c r="K322" s="1">
        <v>154.9</v>
      </c>
      <c r="L322" s="1">
        <v>188.3</v>
      </c>
      <c r="M322" s="1">
        <v>164.4</v>
      </c>
      <c r="N322" s="1">
        <v>121</v>
      </c>
      <c r="O322" s="1">
        <v>170.5</v>
      </c>
      <c r="P322" s="1">
        <v>164.2</v>
      </c>
      <c r="Q322" s="1">
        <v>176.5</v>
      </c>
      <c r="R322" s="1">
        <v>168.2</v>
      </c>
      <c r="S322" s="1">
        <v>192.4</v>
      </c>
      <c r="T322" s="1">
        <v>168.5</v>
      </c>
      <c r="U322" s="1">
        <v>158.69999999999999</v>
      </c>
      <c r="V322" s="1">
        <v>167</v>
      </c>
      <c r="W322" s="1">
        <v>163.4</v>
      </c>
      <c r="X322" s="1">
        <v>164.1</v>
      </c>
      <c r="Y322" s="1">
        <v>160.19999999999999</v>
      </c>
      <c r="Z322" s="1">
        <v>170.6</v>
      </c>
      <c r="AA322" s="1">
        <v>155.69999999999999</v>
      </c>
      <c r="AB322" s="1">
        <v>160.6</v>
      </c>
      <c r="AC322" s="1">
        <v>164.4</v>
      </c>
      <c r="AD322" s="1">
        <v>162.6</v>
      </c>
      <c r="AE322" s="1">
        <v>162</v>
      </c>
      <c r="AF322" s="1">
        <v>166.2</v>
      </c>
      <c r="AG322" s="1">
        <v>1993.3000000000002</v>
      </c>
      <c r="AH322" s="1">
        <v>163.4</v>
      </c>
      <c r="AI322" s="1">
        <v>1295.8</v>
      </c>
      <c r="AJ322" s="1">
        <v>187.6</v>
      </c>
      <c r="AK322" s="1">
        <v>192.4</v>
      </c>
      <c r="AL322" s="1">
        <v>494.2</v>
      </c>
      <c r="AM322" s="1">
        <f>VLOOKUP(E322,CRUIDdata!C:D,2,FALSE)</f>
        <v>75</v>
      </c>
      <c r="AN322" s="1" t="s">
        <v>73</v>
      </c>
      <c r="AO322" s="1" t="str">
        <f t="shared" ref="AO322:AO373" si="26">IF(AND(K322&gt;150,L322&gt;150),"no")</f>
        <v>no</v>
      </c>
      <c r="AP322" s="1">
        <f t="shared" ref="AP322:AP373" si="27">COUNTIF(AO:AO,"no")</f>
        <v>91</v>
      </c>
      <c r="AQ322" s="2">
        <f t="shared" ref="AQ322:AQ373" si="28">DATE(B322,MONTH(1&amp;TRIM(C322)),1)</f>
        <v>44531</v>
      </c>
      <c r="AR322" s="1" t="str">
        <f t="shared" ref="AR322:AR373" si="29">IF(E322&lt;DATE(2020,3,1),"Pre-COVID","Post-COVID")</f>
        <v>Post-COVID</v>
      </c>
      <c r="AS322" s="1">
        <f t="shared" ref="AS322:AS373" si="30">MONTH(DATEVALUE("1 "&amp; C322))</f>
        <v>12</v>
      </c>
    </row>
    <row r="323" spans="1:45" x14ac:dyDescent="0.25">
      <c r="A323" s="1" t="s">
        <v>36</v>
      </c>
      <c r="B323" s="9">
        <v>2022</v>
      </c>
      <c r="C323" s="1" t="s">
        <v>42</v>
      </c>
      <c r="D323" s="1">
        <v>1</v>
      </c>
      <c r="E323" s="2">
        <v>44562</v>
      </c>
      <c r="F323" s="1">
        <v>148.30000000000001</v>
      </c>
      <c r="G323" s="1">
        <v>196.9</v>
      </c>
      <c r="H323" s="1">
        <v>178</v>
      </c>
      <c r="I323" s="1">
        <v>160.5</v>
      </c>
      <c r="J323" s="1">
        <v>192.6</v>
      </c>
      <c r="K323" s="1">
        <v>151.19999999999999</v>
      </c>
      <c r="L323" s="1">
        <v>159.19999999999999</v>
      </c>
      <c r="M323" s="1">
        <v>164</v>
      </c>
      <c r="N323" s="1">
        <v>119.3</v>
      </c>
      <c r="O323" s="1">
        <v>173.3</v>
      </c>
      <c r="P323" s="1">
        <v>169.8</v>
      </c>
      <c r="Q323" s="1">
        <v>175.8</v>
      </c>
      <c r="R323" s="1">
        <v>164.1</v>
      </c>
      <c r="S323" s="1">
        <v>190.7</v>
      </c>
      <c r="T323" s="1">
        <v>173.2</v>
      </c>
      <c r="U323" s="1">
        <v>169.3</v>
      </c>
      <c r="V323" s="1">
        <v>172.7</v>
      </c>
      <c r="W323" s="1">
        <v>0</v>
      </c>
      <c r="X323" s="1">
        <v>165.8</v>
      </c>
      <c r="Y323" s="1">
        <v>164.9</v>
      </c>
      <c r="Z323" s="1">
        <v>174.7</v>
      </c>
      <c r="AA323" s="1">
        <v>160.80000000000001</v>
      </c>
      <c r="AB323" s="1">
        <v>164.9</v>
      </c>
      <c r="AC323" s="1">
        <v>169.9</v>
      </c>
      <c r="AD323" s="1">
        <v>163.19999999999999</v>
      </c>
      <c r="AE323" s="1">
        <v>166.6</v>
      </c>
      <c r="AF323" s="1">
        <v>166.4</v>
      </c>
      <c r="AG323" s="1">
        <v>1960.3999999999999</v>
      </c>
      <c r="AH323" s="1">
        <v>0</v>
      </c>
      <c r="AI323" s="1">
        <v>1322.5</v>
      </c>
      <c r="AJ323" s="1">
        <v>192.6</v>
      </c>
      <c r="AK323" s="1">
        <v>190.7</v>
      </c>
      <c r="AL323" s="1">
        <v>515.20000000000005</v>
      </c>
      <c r="AM323" s="1">
        <f>VLOOKUP(E323,CRUIDdata!C:D,2,FALSE)</f>
        <v>83</v>
      </c>
      <c r="AN323" s="1" t="s">
        <v>73</v>
      </c>
      <c r="AO323" s="1" t="str">
        <f t="shared" si="26"/>
        <v>no</v>
      </c>
      <c r="AP323" s="1">
        <f t="shared" si="27"/>
        <v>91</v>
      </c>
      <c r="AQ323" s="2">
        <f t="shared" si="28"/>
        <v>44562</v>
      </c>
      <c r="AR323" s="1" t="str">
        <f t="shared" si="29"/>
        <v>Post-COVID</v>
      </c>
      <c r="AS323" s="1">
        <f t="shared" si="30"/>
        <v>1</v>
      </c>
    </row>
    <row r="324" spans="1:45" x14ac:dyDescent="0.25">
      <c r="A324" s="1" t="s">
        <v>37</v>
      </c>
      <c r="B324" s="9">
        <v>2022</v>
      </c>
      <c r="C324" s="1" t="s">
        <v>42</v>
      </c>
      <c r="D324" s="1">
        <v>1</v>
      </c>
      <c r="E324" s="2">
        <v>44562</v>
      </c>
      <c r="F324" s="1">
        <v>152.19999999999999</v>
      </c>
      <c r="G324" s="1">
        <v>202.1</v>
      </c>
      <c r="H324" s="1">
        <v>180.1</v>
      </c>
      <c r="I324" s="1">
        <v>160.4</v>
      </c>
      <c r="J324" s="1">
        <v>171</v>
      </c>
      <c r="K324" s="1">
        <v>156.5</v>
      </c>
      <c r="L324" s="1">
        <v>203.6</v>
      </c>
      <c r="M324" s="1">
        <v>163.80000000000001</v>
      </c>
      <c r="N324" s="1">
        <v>121.3</v>
      </c>
      <c r="O324" s="1">
        <v>169.8</v>
      </c>
      <c r="P324" s="1">
        <v>156.6</v>
      </c>
      <c r="Q324" s="1">
        <v>179</v>
      </c>
      <c r="R324" s="1">
        <v>170.3</v>
      </c>
      <c r="S324" s="1">
        <v>196.4</v>
      </c>
      <c r="T324" s="1">
        <v>164.7</v>
      </c>
      <c r="U324" s="1">
        <v>148.5</v>
      </c>
      <c r="V324" s="1">
        <v>162.19999999999999</v>
      </c>
      <c r="W324" s="1">
        <v>164.5</v>
      </c>
      <c r="X324" s="1">
        <v>161.6</v>
      </c>
      <c r="Y324" s="1">
        <v>156.80000000000001</v>
      </c>
      <c r="Z324" s="1">
        <v>166.1</v>
      </c>
      <c r="AA324" s="1">
        <v>152.69999999999999</v>
      </c>
      <c r="AB324" s="1">
        <v>158.4</v>
      </c>
      <c r="AC324" s="1">
        <v>161</v>
      </c>
      <c r="AD324" s="1">
        <v>162.80000000000001</v>
      </c>
      <c r="AE324" s="1">
        <v>158.6</v>
      </c>
      <c r="AF324" s="1">
        <v>165</v>
      </c>
      <c r="AG324" s="1">
        <v>2015.6999999999996</v>
      </c>
      <c r="AH324" s="1">
        <v>164.5</v>
      </c>
      <c r="AI324" s="1">
        <v>1276.8999999999999</v>
      </c>
      <c r="AJ324" s="1">
        <v>171</v>
      </c>
      <c r="AK324" s="1">
        <v>196.4</v>
      </c>
      <c r="AL324" s="1">
        <v>475.4</v>
      </c>
      <c r="AM324" s="1">
        <f>VLOOKUP(E324,CRUIDdata!C:D,2,FALSE)</f>
        <v>83</v>
      </c>
      <c r="AN324" s="1" t="s">
        <v>73</v>
      </c>
      <c r="AO324" s="1" t="str">
        <f t="shared" si="26"/>
        <v>no</v>
      </c>
      <c r="AP324" s="1">
        <f t="shared" si="27"/>
        <v>91</v>
      </c>
      <c r="AQ324" s="2">
        <f t="shared" si="28"/>
        <v>44562</v>
      </c>
      <c r="AR324" s="1" t="str">
        <f t="shared" si="29"/>
        <v>Post-COVID</v>
      </c>
      <c r="AS324" s="1">
        <f t="shared" si="30"/>
        <v>1</v>
      </c>
    </row>
    <row r="325" spans="1:45" x14ac:dyDescent="0.25">
      <c r="A325" s="1" t="s">
        <v>38</v>
      </c>
      <c r="B325" s="9">
        <v>2022</v>
      </c>
      <c r="C325" s="1" t="s">
        <v>42</v>
      </c>
      <c r="D325" s="1">
        <v>1</v>
      </c>
      <c r="E325" s="2">
        <v>44562</v>
      </c>
      <c r="F325" s="1">
        <v>149.5</v>
      </c>
      <c r="G325" s="1">
        <v>198.7</v>
      </c>
      <c r="H325" s="1">
        <v>178.8</v>
      </c>
      <c r="I325" s="1">
        <v>160.5</v>
      </c>
      <c r="J325" s="1">
        <v>184.7</v>
      </c>
      <c r="K325" s="1">
        <v>153.69999999999999</v>
      </c>
      <c r="L325" s="1">
        <v>174.3</v>
      </c>
      <c r="M325" s="1">
        <v>163.9</v>
      </c>
      <c r="N325" s="1">
        <v>120</v>
      </c>
      <c r="O325" s="1">
        <v>172.1</v>
      </c>
      <c r="P325" s="1">
        <v>164.3</v>
      </c>
      <c r="Q325" s="1">
        <v>177.3</v>
      </c>
      <c r="R325" s="1">
        <v>166.4</v>
      </c>
      <c r="S325" s="1">
        <v>192.2</v>
      </c>
      <c r="T325" s="1">
        <v>169.9</v>
      </c>
      <c r="U325" s="1">
        <v>160.69999999999999</v>
      </c>
      <c r="V325" s="1">
        <v>168.5</v>
      </c>
      <c r="W325" s="1">
        <v>164.5</v>
      </c>
      <c r="X325" s="1">
        <v>164.2</v>
      </c>
      <c r="Y325" s="1">
        <v>161.1</v>
      </c>
      <c r="Z325" s="1">
        <v>171.4</v>
      </c>
      <c r="AA325" s="1">
        <v>156.5</v>
      </c>
      <c r="AB325" s="1">
        <v>161.19999999999999</v>
      </c>
      <c r="AC325" s="1">
        <v>164.7</v>
      </c>
      <c r="AD325" s="1">
        <v>163</v>
      </c>
      <c r="AE325" s="1">
        <v>162.69999999999999</v>
      </c>
      <c r="AF325" s="1">
        <v>165.7</v>
      </c>
      <c r="AG325" s="1">
        <v>1979.5</v>
      </c>
      <c r="AH325" s="1">
        <v>164.5</v>
      </c>
      <c r="AI325" s="1">
        <v>1299.1000000000001</v>
      </c>
      <c r="AJ325" s="1">
        <v>184.7</v>
      </c>
      <c r="AK325" s="1">
        <v>192.2</v>
      </c>
      <c r="AL325" s="1">
        <v>499.1</v>
      </c>
      <c r="AM325" s="1">
        <f>VLOOKUP(E325,CRUIDdata!C:D,2,FALSE)</f>
        <v>83</v>
      </c>
      <c r="AN325" s="1" t="s">
        <v>73</v>
      </c>
      <c r="AO325" s="1" t="str">
        <f t="shared" si="26"/>
        <v>no</v>
      </c>
      <c r="AP325" s="1">
        <f t="shared" si="27"/>
        <v>91</v>
      </c>
      <c r="AQ325" s="2">
        <f t="shared" si="28"/>
        <v>44562</v>
      </c>
      <c r="AR325" s="1" t="str">
        <f t="shared" si="29"/>
        <v>Post-COVID</v>
      </c>
      <c r="AS325" s="1">
        <f t="shared" si="30"/>
        <v>1</v>
      </c>
    </row>
    <row r="326" spans="1:45" x14ac:dyDescent="0.25">
      <c r="A326" s="1" t="s">
        <v>36</v>
      </c>
      <c r="B326" s="9">
        <v>2022</v>
      </c>
      <c r="C326" s="1" t="s">
        <v>43</v>
      </c>
      <c r="D326" s="1">
        <v>2</v>
      </c>
      <c r="E326" s="2">
        <v>44593</v>
      </c>
      <c r="F326" s="1">
        <v>148.80000000000001</v>
      </c>
      <c r="G326" s="1">
        <v>198.1</v>
      </c>
      <c r="H326" s="1">
        <v>175.5</v>
      </c>
      <c r="I326" s="1">
        <v>160.69999999999999</v>
      </c>
      <c r="J326" s="1">
        <v>192.6</v>
      </c>
      <c r="K326" s="1">
        <v>151.4</v>
      </c>
      <c r="L326" s="1">
        <v>155.19999999999999</v>
      </c>
      <c r="M326" s="1">
        <v>163.9</v>
      </c>
      <c r="N326" s="1">
        <v>118.1</v>
      </c>
      <c r="O326" s="1">
        <v>175.4</v>
      </c>
      <c r="P326" s="1">
        <v>170.5</v>
      </c>
      <c r="Q326" s="1">
        <v>176.3</v>
      </c>
      <c r="R326" s="1">
        <v>163.9</v>
      </c>
      <c r="S326" s="1">
        <v>191.5</v>
      </c>
      <c r="T326" s="1">
        <v>174.1</v>
      </c>
      <c r="U326" s="1">
        <v>171</v>
      </c>
      <c r="V326" s="1">
        <v>173.7</v>
      </c>
      <c r="W326" s="1">
        <v>0</v>
      </c>
      <c r="X326" s="1">
        <v>167.4</v>
      </c>
      <c r="Y326" s="1">
        <v>165.7</v>
      </c>
      <c r="Z326" s="1">
        <v>175.3</v>
      </c>
      <c r="AA326" s="1">
        <v>161.19999999999999</v>
      </c>
      <c r="AB326" s="1">
        <v>165.5</v>
      </c>
      <c r="AC326" s="1">
        <v>170.3</v>
      </c>
      <c r="AD326" s="1">
        <v>164.5</v>
      </c>
      <c r="AE326" s="1">
        <v>167.3</v>
      </c>
      <c r="AF326" s="1">
        <v>166.7</v>
      </c>
      <c r="AG326" s="1">
        <v>1957.8</v>
      </c>
      <c r="AH326" s="1">
        <v>0</v>
      </c>
      <c r="AI326" s="1">
        <v>1328.6</v>
      </c>
      <c r="AJ326" s="1">
        <v>192.6</v>
      </c>
      <c r="AK326" s="1">
        <v>191.5</v>
      </c>
      <c r="AL326" s="1">
        <v>518.79999999999995</v>
      </c>
      <c r="AM326" s="1">
        <f>VLOOKUP(E326,CRUIDdata!C:D,2,FALSE)</f>
        <v>90</v>
      </c>
      <c r="AN326" s="1" t="s">
        <v>73</v>
      </c>
      <c r="AO326" s="1" t="str">
        <f t="shared" si="26"/>
        <v>no</v>
      </c>
      <c r="AP326" s="1">
        <f t="shared" si="27"/>
        <v>91</v>
      </c>
      <c r="AQ326" s="2">
        <f t="shared" si="28"/>
        <v>44593</v>
      </c>
      <c r="AR326" s="1" t="str">
        <f t="shared" si="29"/>
        <v>Post-COVID</v>
      </c>
      <c r="AS326" s="1">
        <f t="shared" si="30"/>
        <v>2</v>
      </c>
    </row>
    <row r="327" spans="1:45" x14ac:dyDescent="0.25">
      <c r="A327" s="1" t="s">
        <v>37</v>
      </c>
      <c r="B327" s="9">
        <v>2022</v>
      </c>
      <c r="C327" s="1" t="s">
        <v>43</v>
      </c>
      <c r="D327" s="1">
        <v>2</v>
      </c>
      <c r="E327" s="2">
        <v>44593</v>
      </c>
      <c r="F327" s="1">
        <v>152.5</v>
      </c>
      <c r="G327" s="1">
        <v>205.2</v>
      </c>
      <c r="H327" s="1">
        <v>176.4</v>
      </c>
      <c r="I327" s="1">
        <v>160.6</v>
      </c>
      <c r="J327" s="1">
        <v>171.5</v>
      </c>
      <c r="K327" s="1">
        <v>156.4</v>
      </c>
      <c r="L327" s="1">
        <v>198</v>
      </c>
      <c r="M327" s="1">
        <v>163.19999999999999</v>
      </c>
      <c r="N327" s="1">
        <v>120.6</v>
      </c>
      <c r="O327" s="1">
        <v>172.2</v>
      </c>
      <c r="P327" s="1">
        <v>156.69999999999999</v>
      </c>
      <c r="Q327" s="1">
        <v>180</v>
      </c>
      <c r="R327" s="1">
        <v>170.2</v>
      </c>
      <c r="S327" s="1">
        <v>196.5</v>
      </c>
      <c r="T327" s="1">
        <v>165.7</v>
      </c>
      <c r="U327" s="1">
        <v>150.4</v>
      </c>
      <c r="V327" s="1">
        <v>163.4</v>
      </c>
      <c r="W327" s="1">
        <v>165.5</v>
      </c>
      <c r="X327" s="1">
        <v>163</v>
      </c>
      <c r="Y327" s="1">
        <v>157.4</v>
      </c>
      <c r="Z327" s="1">
        <v>167.2</v>
      </c>
      <c r="AA327" s="1">
        <v>153.1</v>
      </c>
      <c r="AB327" s="1">
        <v>159.5</v>
      </c>
      <c r="AC327" s="1">
        <v>162</v>
      </c>
      <c r="AD327" s="1">
        <v>164.2</v>
      </c>
      <c r="AE327" s="1">
        <v>159.4</v>
      </c>
      <c r="AF327" s="1">
        <v>165.5</v>
      </c>
      <c r="AG327" s="1">
        <v>2012</v>
      </c>
      <c r="AH327" s="1">
        <v>165.5</v>
      </c>
      <c r="AI327" s="1">
        <v>1284.1000000000001</v>
      </c>
      <c r="AJ327" s="1">
        <v>171.5</v>
      </c>
      <c r="AK327" s="1">
        <v>196.5</v>
      </c>
      <c r="AL327" s="1">
        <v>479.5</v>
      </c>
      <c r="AM327" s="1">
        <f>VLOOKUP(E327,CRUIDdata!C:D,2,FALSE)</f>
        <v>90</v>
      </c>
      <c r="AN327" s="1" t="s">
        <v>73</v>
      </c>
      <c r="AO327" s="1" t="str">
        <f t="shared" si="26"/>
        <v>no</v>
      </c>
      <c r="AP327" s="1">
        <f t="shared" si="27"/>
        <v>91</v>
      </c>
      <c r="AQ327" s="2">
        <f t="shared" si="28"/>
        <v>44593</v>
      </c>
      <c r="AR327" s="1" t="str">
        <f t="shared" si="29"/>
        <v>Post-COVID</v>
      </c>
      <c r="AS327" s="1">
        <f t="shared" si="30"/>
        <v>2</v>
      </c>
    </row>
    <row r="328" spans="1:45" x14ac:dyDescent="0.25">
      <c r="A328" s="1" t="s">
        <v>38</v>
      </c>
      <c r="B328" s="9">
        <v>2022</v>
      </c>
      <c r="C328" s="1" t="s">
        <v>43</v>
      </c>
      <c r="D328" s="1">
        <v>2</v>
      </c>
      <c r="E328" s="2">
        <v>44593</v>
      </c>
      <c r="F328" s="1">
        <v>150</v>
      </c>
      <c r="G328" s="1">
        <v>200.6</v>
      </c>
      <c r="H328" s="1">
        <v>175.8</v>
      </c>
      <c r="I328" s="1">
        <v>160.69999999999999</v>
      </c>
      <c r="J328" s="1">
        <v>184.9</v>
      </c>
      <c r="K328" s="1">
        <v>153.69999999999999</v>
      </c>
      <c r="L328" s="1">
        <v>169.7</v>
      </c>
      <c r="M328" s="1">
        <v>163.69999999999999</v>
      </c>
      <c r="N328" s="1">
        <v>118.9</v>
      </c>
      <c r="O328" s="1">
        <v>174.3</v>
      </c>
      <c r="P328" s="1">
        <v>164.7</v>
      </c>
      <c r="Q328" s="1">
        <v>178</v>
      </c>
      <c r="R328" s="1">
        <v>166.2</v>
      </c>
      <c r="S328" s="1">
        <v>192.8</v>
      </c>
      <c r="T328" s="1">
        <v>170.8</v>
      </c>
      <c r="U328" s="1">
        <v>162.4</v>
      </c>
      <c r="V328" s="1">
        <v>169.6</v>
      </c>
      <c r="W328" s="1">
        <v>165.5</v>
      </c>
      <c r="X328" s="1">
        <v>165.7</v>
      </c>
      <c r="Y328" s="1">
        <v>161.80000000000001</v>
      </c>
      <c r="Z328" s="1">
        <v>172.2</v>
      </c>
      <c r="AA328" s="1">
        <v>156.9</v>
      </c>
      <c r="AB328" s="1">
        <v>162.1</v>
      </c>
      <c r="AC328" s="1">
        <v>165.4</v>
      </c>
      <c r="AD328" s="1">
        <v>164.4</v>
      </c>
      <c r="AE328" s="1">
        <v>163.5</v>
      </c>
      <c r="AF328" s="1">
        <v>166.1</v>
      </c>
      <c r="AG328" s="1">
        <v>1976.3000000000004</v>
      </c>
      <c r="AH328" s="1">
        <v>165.5</v>
      </c>
      <c r="AI328" s="1">
        <v>1305.8999999999999</v>
      </c>
      <c r="AJ328" s="1">
        <v>184.9</v>
      </c>
      <c r="AK328" s="1">
        <v>192.8</v>
      </c>
      <c r="AL328" s="1">
        <v>502.80000000000007</v>
      </c>
      <c r="AM328" s="1">
        <f>VLOOKUP(E328,CRUIDdata!C:D,2,FALSE)</f>
        <v>90</v>
      </c>
      <c r="AN328" s="1" t="s">
        <v>73</v>
      </c>
      <c r="AO328" s="1" t="str">
        <f t="shared" si="26"/>
        <v>no</v>
      </c>
      <c r="AP328" s="1">
        <f t="shared" si="27"/>
        <v>91</v>
      </c>
      <c r="AQ328" s="2">
        <f t="shared" si="28"/>
        <v>44593</v>
      </c>
      <c r="AR328" s="1" t="str">
        <f t="shared" si="29"/>
        <v>Post-COVID</v>
      </c>
      <c r="AS328" s="1">
        <f t="shared" si="30"/>
        <v>2</v>
      </c>
    </row>
    <row r="329" spans="1:45" x14ac:dyDescent="0.25">
      <c r="A329" s="1" t="s">
        <v>36</v>
      </c>
      <c r="B329" s="9">
        <v>2022</v>
      </c>
      <c r="C329" s="1" t="s">
        <v>44</v>
      </c>
      <c r="D329" s="1">
        <v>3</v>
      </c>
      <c r="E329" s="2">
        <v>44621</v>
      </c>
      <c r="F329" s="1">
        <v>150.19999999999999</v>
      </c>
      <c r="G329" s="1">
        <v>208</v>
      </c>
      <c r="H329" s="1">
        <v>167.9</v>
      </c>
      <c r="I329" s="1">
        <v>162</v>
      </c>
      <c r="J329" s="1">
        <v>203.1</v>
      </c>
      <c r="K329" s="1">
        <v>155.9</v>
      </c>
      <c r="L329" s="1">
        <v>155.80000000000001</v>
      </c>
      <c r="M329" s="1">
        <v>164.2</v>
      </c>
      <c r="N329" s="1">
        <v>118.1</v>
      </c>
      <c r="O329" s="1">
        <v>178.7</v>
      </c>
      <c r="P329" s="1">
        <v>171.2</v>
      </c>
      <c r="Q329" s="1">
        <v>177.4</v>
      </c>
      <c r="R329" s="1">
        <v>166.6</v>
      </c>
      <c r="S329" s="1">
        <v>192.3</v>
      </c>
      <c r="T329" s="1">
        <v>175.4</v>
      </c>
      <c r="U329" s="1">
        <v>173.2</v>
      </c>
      <c r="V329" s="1">
        <v>175.1</v>
      </c>
      <c r="W329" s="1">
        <v>0</v>
      </c>
      <c r="X329" s="1">
        <v>168.9</v>
      </c>
      <c r="Y329" s="1">
        <v>166.5</v>
      </c>
      <c r="Z329" s="1">
        <v>176</v>
      </c>
      <c r="AA329" s="1">
        <v>162</v>
      </c>
      <c r="AB329" s="1">
        <v>166.6</v>
      </c>
      <c r="AC329" s="1">
        <v>170.6</v>
      </c>
      <c r="AD329" s="1">
        <v>167.4</v>
      </c>
      <c r="AE329" s="1">
        <v>168.3</v>
      </c>
      <c r="AF329" s="1">
        <v>168.7</v>
      </c>
      <c r="AG329" s="1">
        <v>1976</v>
      </c>
      <c r="AH329" s="1">
        <v>0</v>
      </c>
      <c r="AI329" s="1">
        <v>1339</v>
      </c>
      <c r="AJ329" s="1">
        <v>203.1</v>
      </c>
      <c r="AK329" s="1">
        <v>192.3</v>
      </c>
      <c r="AL329" s="1">
        <v>523.70000000000005</v>
      </c>
      <c r="AM329" s="1">
        <f>VLOOKUP(E329,CRUIDdata!C:D,2,FALSE)</f>
        <v>110</v>
      </c>
      <c r="AN329" s="1" t="s">
        <v>73</v>
      </c>
      <c r="AO329" s="1" t="str">
        <f t="shared" si="26"/>
        <v>no</v>
      </c>
      <c r="AP329" s="1">
        <f t="shared" si="27"/>
        <v>91</v>
      </c>
      <c r="AQ329" s="2">
        <f t="shared" si="28"/>
        <v>44621</v>
      </c>
      <c r="AR329" s="1" t="str">
        <f t="shared" si="29"/>
        <v>Post-COVID</v>
      </c>
      <c r="AS329" s="1">
        <f t="shared" si="30"/>
        <v>3</v>
      </c>
    </row>
    <row r="330" spans="1:45" x14ac:dyDescent="0.25">
      <c r="A330" s="1" t="s">
        <v>37</v>
      </c>
      <c r="B330" s="9">
        <v>2022</v>
      </c>
      <c r="C330" s="1" t="s">
        <v>44</v>
      </c>
      <c r="D330" s="1">
        <v>3</v>
      </c>
      <c r="E330" s="2">
        <v>44621</v>
      </c>
      <c r="F330" s="1">
        <v>153.69999999999999</v>
      </c>
      <c r="G330" s="1">
        <v>215.8</v>
      </c>
      <c r="H330" s="1">
        <v>167.7</v>
      </c>
      <c r="I330" s="1">
        <v>162.6</v>
      </c>
      <c r="J330" s="1">
        <v>180</v>
      </c>
      <c r="K330" s="1">
        <v>159.6</v>
      </c>
      <c r="L330" s="1">
        <v>188.4</v>
      </c>
      <c r="M330" s="1">
        <v>163.4</v>
      </c>
      <c r="N330" s="1">
        <v>120.3</v>
      </c>
      <c r="O330" s="1">
        <v>174.7</v>
      </c>
      <c r="P330" s="1">
        <v>157.1</v>
      </c>
      <c r="Q330" s="1">
        <v>181.5</v>
      </c>
      <c r="R330" s="1">
        <v>171.5</v>
      </c>
      <c r="S330" s="1">
        <v>197.5</v>
      </c>
      <c r="T330" s="1">
        <v>167.1</v>
      </c>
      <c r="U330" s="1">
        <v>152.6</v>
      </c>
      <c r="V330" s="1">
        <v>164.9</v>
      </c>
      <c r="W330" s="1">
        <v>165.3</v>
      </c>
      <c r="X330" s="1">
        <v>164.5</v>
      </c>
      <c r="Y330" s="1">
        <v>158.6</v>
      </c>
      <c r="Z330" s="1">
        <v>168.2</v>
      </c>
      <c r="AA330" s="1">
        <v>154.19999999999999</v>
      </c>
      <c r="AB330" s="1">
        <v>160.80000000000001</v>
      </c>
      <c r="AC330" s="1">
        <v>162.69999999999999</v>
      </c>
      <c r="AD330" s="1">
        <v>166.8</v>
      </c>
      <c r="AE330" s="1">
        <v>160.6</v>
      </c>
      <c r="AF330" s="1">
        <v>166.5</v>
      </c>
      <c r="AG330" s="1">
        <v>2016.3000000000002</v>
      </c>
      <c r="AH330" s="1">
        <v>165.3</v>
      </c>
      <c r="AI330" s="1">
        <v>1294.6999999999998</v>
      </c>
      <c r="AJ330" s="1">
        <v>180</v>
      </c>
      <c r="AK330" s="1">
        <v>197.5</v>
      </c>
      <c r="AL330" s="1">
        <v>484.6</v>
      </c>
      <c r="AM330" s="1">
        <f>VLOOKUP(E330,CRUIDdata!C:D,2,FALSE)</f>
        <v>110</v>
      </c>
      <c r="AN330" s="1" t="s">
        <v>73</v>
      </c>
      <c r="AO330" s="1" t="str">
        <f t="shared" si="26"/>
        <v>no</v>
      </c>
      <c r="AP330" s="1">
        <f t="shared" si="27"/>
        <v>91</v>
      </c>
      <c r="AQ330" s="2">
        <f t="shared" si="28"/>
        <v>44621</v>
      </c>
      <c r="AR330" s="1" t="str">
        <f t="shared" si="29"/>
        <v>Post-COVID</v>
      </c>
      <c r="AS330" s="1">
        <f t="shared" si="30"/>
        <v>3</v>
      </c>
    </row>
    <row r="331" spans="1:45" x14ac:dyDescent="0.25">
      <c r="A331" s="1" t="s">
        <v>38</v>
      </c>
      <c r="B331" s="9">
        <v>2022</v>
      </c>
      <c r="C331" s="1" t="s">
        <v>44</v>
      </c>
      <c r="D331" s="1">
        <v>3</v>
      </c>
      <c r="E331" s="2">
        <v>44621</v>
      </c>
      <c r="F331" s="1">
        <v>151.30000000000001</v>
      </c>
      <c r="G331" s="1">
        <v>210.7</v>
      </c>
      <c r="H331" s="1">
        <v>167.8</v>
      </c>
      <c r="I331" s="1">
        <v>162.19999999999999</v>
      </c>
      <c r="J331" s="1">
        <v>194.6</v>
      </c>
      <c r="K331" s="1">
        <v>157.6</v>
      </c>
      <c r="L331" s="1">
        <v>166.9</v>
      </c>
      <c r="M331" s="1">
        <v>163.9</v>
      </c>
      <c r="N331" s="1">
        <v>118.8</v>
      </c>
      <c r="O331" s="1">
        <v>177.4</v>
      </c>
      <c r="P331" s="1">
        <v>165.3</v>
      </c>
      <c r="Q331" s="1">
        <v>179.3</v>
      </c>
      <c r="R331" s="1">
        <v>168.4</v>
      </c>
      <c r="S331" s="1">
        <v>193.7</v>
      </c>
      <c r="T331" s="1">
        <v>172.1</v>
      </c>
      <c r="U331" s="1">
        <v>164.6</v>
      </c>
      <c r="V331" s="1">
        <v>171.1</v>
      </c>
      <c r="W331" s="1">
        <v>165.3</v>
      </c>
      <c r="X331" s="1">
        <v>167.2</v>
      </c>
      <c r="Y331" s="1">
        <v>162.80000000000001</v>
      </c>
      <c r="Z331" s="1">
        <v>173</v>
      </c>
      <c r="AA331" s="1">
        <v>157.9</v>
      </c>
      <c r="AB331" s="1">
        <v>163.30000000000001</v>
      </c>
      <c r="AC331" s="1">
        <v>166</v>
      </c>
      <c r="AD331" s="1">
        <v>167.2</v>
      </c>
      <c r="AE331" s="1">
        <v>164.6</v>
      </c>
      <c r="AF331" s="1">
        <v>167.7</v>
      </c>
      <c r="AG331" s="1">
        <v>1989.6000000000001</v>
      </c>
      <c r="AH331" s="1">
        <v>165.3</v>
      </c>
      <c r="AI331" s="1">
        <v>1316.7</v>
      </c>
      <c r="AJ331" s="1">
        <v>194.6</v>
      </c>
      <c r="AK331" s="1">
        <v>193.7</v>
      </c>
      <c r="AL331" s="1">
        <v>507.79999999999995</v>
      </c>
      <c r="AM331" s="1">
        <f>VLOOKUP(E331,CRUIDdata!C:D,2,FALSE)</f>
        <v>110</v>
      </c>
      <c r="AN331" s="1" t="s">
        <v>73</v>
      </c>
      <c r="AO331" s="1" t="str">
        <f t="shared" si="26"/>
        <v>no</v>
      </c>
      <c r="AP331" s="1">
        <f t="shared" si="27"/>
        <v>91</v>
      </c>
      <c r="AQ331" s="2">
        <f t="shared" si="28"/>
        <v>44621</v>
      </c>
      <c r="AR331" s="1" t="str">
        <f t="shared" si="29"/>
        <v>Post-COVID</v>
      </c>
      <c r="AS331" s="1">
        <f t="shared" si="30"/>
        <v>3</v>
      </c>
    </row>
    <row r="332" spans="1:45" x14ac:dyDescent="0.25">
      <c r="A332" s="1" t="s">
        <v>36</v>
      </c>
      <c r="B332" s="9">
        <v>2022</v>
      </c>
      <c r="C332" s="1" t="s">
        <v>45</v>
      </c>
      <c r="D332" s="1">
        <v>4</v>
      </c>
      <c r="E332" s="2">
        <v>44652</v>
      </c>
      <c r="F332" s="1">
        <v>151.80000000000001</v>
      </c>
      <c r="G332" s="1">
        <v>209.7</v>
      </c>
      <c r="H332" s="1">
        <v>164.5</v>
      </c>
      <c r="I332" s="1">
        <v>163.80000000000001</v>
      </c>
      <c r="J332" s="1">
        <v>207.4</v>
      </c>
      <c r="K332" s="1">
        <v>169.7</v>
      </c>
      <c r="L332" s="1">
        <v>153.6</v>
      </c>
      <c r="M332" s="1">
        <v>165.1</v>
      </c>
      <c r="N332" s="1">
        <v>118.2</v>
      </c>
      <c r="O332" s="1">
        <v>182.9</v>
      </c>
      <c r="P332" s="1">
        <v>172.4</v>
      </c>
      <c r="Q332" s="1">
        <v>178.9</v>
      </c>
      <c r="R332" s="1">
        <v>168.6</v>
      </c>
      <c r="S332" s="1">
        <v>192.8</v>
      </c>
      <c r="T332" s="1">
        <v>177.5</v>
      </c>
      <c r="U332" s="1">
        <v>175.1</v>
      </c>
      <c r="V332" s="1">
        <v>177.1</v>
      </c>
      <c r="W332" s="1">
        <v>0</v>
      </c>
      <c r="X332" s="1">
        <v>173.3</v>
      </c>
      <c r="Y332" s="1">
        <v>167.7</v>
      </c>
      <c r="Z332" s="1">
        <v>177</v>
      </c>
      <c r="AA332" s="1">
        <v>166.2</v>
      </c>
      <c r="AB332" s="1">
        <v>167.2</v>
      </c>
      <c r="AC332" s="1">
        <v>170.9</v>
      </c>
      <c r="AD332" s="1">
        <v>169</v>
      </c>
      <c r="AE332" s="1">
        <v>170.2</v>
      </c>
      <c r="AF332" s="1">
        <v>170.8</v>
      </c>
      <c r="AG332" s="1">
        <v>1999.2000000000003</v>
      </c>
      <c r="AH332" s="1">
        <v>0</v>
      </c>
      <c r="AI332" s="1">
        <v>1355.3</v>
      </c>
      <c r="AJ332" s="1">
        <v>207.4</v>
      </c>
      <c r="AK332" s="1">
        <v>192.8</v>
      </c>
      <c r="AL332" s="1">
        <v>529.70000000000005</v>
      </c>
      <c r="AM332" s="1">
        <f>VLOOKUP(E332,CRUIDdata!C:D,2,FALSE)</f>
        <v>115</v>
      </c>
      <c r="AN332" s="1" t="s">
        <v>73</v>
      </c>
      <c r="AO332" s="1" t="str">
        <f t="shared" si="26"/>
        <v>no</v>
      </c>
      <c r="AP332" s="1">
        <f t="shared" si="27"/>
        <v>91</v>
      </c>
      <c r="AQ332" s="2">
        <f t="shared" si="28"/>
        <v>44652</v>
      </c>
      <c r="AR332" s="1" t="str">
        <f t="shared" si="29"/>
        <v>Post-COVID</v>
      </c>
      <c r="AS332" s="1">
        <f t="shared" si="30"/>
        <v>4</v>
      </c>
    </row>
    <row r="333" spans="1:45" x14ac:dyDescent="0.25">
      <c r="A333" s="1" t="s">
        <v>37</v>
      </c>
      <c r="B333" s="9">
        <v>2022</v>
      </c>
      <c r="C333" s="1" t="s">
        <v>45</v>
      </c>
      <c r="D333" s="1">
        <v>4</v>
      </c>
      <c r="E333" s="2">
        <v>44652</v>
      </c>
      <c r="F333" s="1">
        <v>155.4</v>
      </c>
      <c r="G333" s="1">
        <v>215.8</v>
      </c>
      <c r="H333" s="1">
        <v>164.6</v>
      </c>
      <c r="I333" s="1">
        <v>164.2</v>
      </c>
      <c r="J333" s="1">
        <v>186</v>
      </c>
      <c r="K333" s="1">
        <v>175.9</v>
      </c>
      <c r="L333" s="1">
        <v>190.7</v>
      </c>
      <c r="M333" s="1">
        <v>164</v>
      </c>
      <c r="N333" s="1">
        <v>120.5</v>
      </c>
      <c r="O333" s="1">
        <v>178</v>
      </c>
      <c r="P333" s="1">
        <v>157.5</v>
      </c>
      <c r="Q333" s="1">
        <v>183.3</v>
      </c>
      <c r="R333" s="1">
        <v>174.5</v>
      </c>
      <c r="S333" s="1">
        <v>197.1</v>
      </c>
      <c r="T333" s="1">
        <v>168.4</v>
      </c>
      <c r="U333" s="1">
        <v>154.5</v>
      </c>
      <c r="V333" s="1">
        <v>166.3</v>
      </c>
      <c r="W333" s="1">
        <v>167</v>
      </c>
      <c r="X333" s="1">
        <v>170.5</v>
      </c>
      <c r="Y333" s="1">
        <v>159.80000000000001</v>
      </c>
      <c r="Z333" s="1">
        <v>169</v>
      </c>
      <c r="AA333" s="1">
        <v>159.30000000000001</v>
      </c>
      <c r="AB333" s="1">
        <v>162.19999999999999</v>
      </c>
      <c r="AC333" s="1">
        <v>164</v>
      </c>
      <c r="AD333" s="1">
        <v>168.4</v>
      </c>
      <c r="AE333" s="1">
        <v>163.1</v>
      </c>
      <c r="AF333" s="1">
        <v>169.2</v>
      </c>
      <c r="AG333" s="1">
        <v>2044.3999999999999</v>
      </c>
      <c r="AH333" s="1">
        <v>167</v>
      </c>
      <c r="AI333" s="1">
        <v>1316.5</v>
      </c>
      <c r="AJ333" s="1">
        <v>186</v>
      </c>
      <c r="AK333" s="1">
        <v>197.1</v>
      </c>
      <c r="AL333" s="1">
        <v>489.2</v>
      </c>
      <c r="AM333" s="1">
        <f>VLOOKUP(E333,CRUIDdata!C:D,2,FALSE)</f>
        <v>115</v>
      </c>
      <c r="AN333" s="1" t="s">
        <v>73</v>
      </c>
      <c r="AO333" s="1" t="str">
        <f t="shared" si="26"/>
        <v>no</v>
      </c>
      <c r="AP333" s="1">
        <f t="shared" si="27"/>
        <v>91</v>
      </c>
      <c r="AQ333" s="2">
        <f t="shared" si="28"/>
        <v>44652</v>
      </c>
      <c r="AR333" s="1" t="str">
        <f t="shared" si="29"/>
        <v>Post-COVID</v>
      </c>
      <c r="AS333" s="1">
        <f t="shared" si="30"/>
        <v>4</v>
      </c>
    </row>
    <row r="334" spans="1:45" x14ac:dyDescent="0.25">
      <c r="A334" s="1" t="s">
        <v>38</v>
      </c>
      <c r="B334" s="9">
        <v>2022</v>
      </c>
      <c r="C334" s="1" t="s">
        <v>45</v>
      </c>
      <c r="D334" s="1">
        <v>4</v>
      </c>
      <c r="E334" s="2">
        <v>44652</v>
      </c>
      <c r="F334" s="1">
        <v>152.9</v>
      </c>
      <c r="G334" s="1">
        <v>211.8</v>
      </c>
      <c r="H334" s="1">
        <v>164.5</v>
      </c>
      <c r="I334" s="1">
        <v>163.9</v>
      </c>
      <c r="J334" s="1">
        <v>199.5</v>
      </c>
      <c r="K334" s="1">
        <v>172.6</v>
      </c>
      <c r="L334" s="1">
        <v>166.2</v>
      </c>
      <c r="M334" s="1">
        <v>164.7</v>
      </c>
      <c r="N334" s="1">
        <v>119</v>
      </c>
      <c r="O334" s="1">
        <v>181.3</v>
      </c>
      <c r="P334" s="1">
        <v>166.2</v>
      </c>
      <c r="Q334" s="1">
        <v>180.9</v>
      </c>
      <c r="R334" s="1">
        <v>170.8</v>
      </c>
      <c r="S334" s="1">
        <v>193.9</v>
      </c>
      <c r="T334" s="1">
        <v>173.9</v>
      </c>
      <c r="U334" s="1">
        <v>166.5</v>
      </c>
      <c r="V334" s="1">
        <v>172.8</v>
      </c>
      <c r="W334" s="1">
        <v>167</v>
      </c>
      <c r="X334" s="1">
        <v>172.2</v>
      </c>
      <c r="Y334" s="1">
        <v>164</v>
      </c>
      <c r="Z334" s="1">
        <v>174</v>
      </c>
      <c r="AA334" s="1">
        <v>162.6</v>
      </c>
      <c r="AB334" s="1">
        <v>164.4</v>
      </c>
      <c r="AC334" s="1">
        <v>166.9</v>
      </c>
      <c r="AD334" s="1">
        <v>168.8</v>
      </c>
      <c r="AE334" s="1">
        <v>166.8</v>
      </c>
      <c r="AF334" s="1">
        <v>170.1</v>
      </c>
      <c r="AG334" s="1">
        <v>2014.8000000000002</v>
      </c>
      <c r="AH334" s="1">
        <v>167</v>
      </c>
      <c r="AI334" s="1">
        <v>1335.7999999999997</v>
      </c>
      <c r="AJ334" s="1">
        <v>199.5</v>
      </c>
      <c r="AK334" s="1">
        <v>193.9</v>
      </c>
      <c r="AL334" s="1">
        <v>513.20000000000005</v>
      </c>
      <c r="AM334" s="1">
        <f>VLOOKUP(E334,CRUIDdata!C:D,2,FALSE)</f>
        <v>115</v>
      </c>
      <c r="AN334" s="1" t="s">
        <v>73</v>
      </c>
      <c r="AO334" s="1" t="str">
        <f t="shared" si="26"/>
        <v>no</v>
      </c>
      <c r="AP334" s="1">
        <f t="shared" si="27"/>
        <v>91</v>
      </c>
      <c r="AQ334" s="2">
        <f t="shared" si="28"/>
        <v>44652</v>
      </c>
      <c r="AR334" s="1" t="str">
        <f t="shared" si="29"/>
        <v>Post-COVID</v>
      </c>
      <c r="AS334" s="1">
        <f t="shared" si="30"/>
        <v>4</v>
      </c>
    </row>
    <row r="335" spans="1:45" x14ac:dyDescent="0.25">
      <c r="A335" s="1" t="s">
        <v>36</v>
      </c>
      <c r="B335" s="9">
        <v>2022</v>
      </c>
      <c r="C335" s="1" t="s">
        <v>46</v>
      </c>
      <c r="D335" s="1">
        <v>5</v>
      </c>
      <c r="E335" s="2">
        <v>44682</v>
      </c>
      <c r="F335" s="1">
        <v>152.9</v>
      </c>
      <c r="G335" s="1">
        <v>214.7</v>
      </c>
      <c r="H335" s="1">
        <v>161.4</v>
      </c>
      <c r="I335" s="1">
        <v>164.6</v>
      </c>
      <c r="J335" s="1">
        <v>209.9</v>
      </c>
      <c r="K335" s="1">
        <v>168</v>
      </c>
      <c r="L335" s="1">
        <v>160.4</v>
      </c>
      <c r="M335" s="1">
        <v>165</v>
      </c>
      <c r="N335" s="1">
        <v>118.9</v>
      </c>
      <c r="O335" s="1">
        <v>186.6</v>
      </c>
      <c r="P335" s="1">
        <v>173.2</v>
      </c>
      <c r="Q335" s="1">
        <v>180.4</v>
      </c>
      <c r="R335" s="1">
        <v>170.8</v>
      </c>
      <c r="S335" s="1">
        <v>192.9</v>
      </c>
      <c r="T335" s="1">
        <v>179.3</v>
      </c>
      <c r="U335" s="1">
        <v>177.2</v>
      </c>
      <c r="V335" s="1">
        <v>179</v>
      </c>
      <c r="W335" s="1">
        <v>0</v>
      </c>
      <c r="X335" s="1">
        <v>175.3</v>
      </c>
      <c r="Y335" s="1">
        <v>168.9</v>
      </c>
      <c r="Z335" s="1">
        <v>177.7</v>
      </c>
      <c r="AA335" s="1">
        <v>167.1</v>
      </c>
      <c r="AB335" s="1">
        <v>167.6</v>
      </c>
      <c r="AC335" s="1">
        <v>171.8</v>
      </c>
      <c r="AD335" s="1">
        <v>168.5</v>
      </c>
      <c r="AE335" s="1">
        <v>170.9</v>
      </c>
      <c r="AF335" s="1">
        <v>172.5</v>
      </c>
      <c r="AG335" s="1">
        <v>2016.9</v>
      </c>
      <c r="AH335" s="1">
        <v>0</v>
      </c>
      <c r="AI335" s="1">
        <v>1362.6000000000001</v>
      </c>
      <c r="AJ335" s="1">
        <v>209.9</v>
      </c>
      <c r="AK335" s="1">
        <v>192.9</v>
      </c>
      <c r="AL335" s="1">
        <v>535.5</v>
      </c>
      <c r="AM335" s="1">
        <f>VLOOKUP(E335,CRUIDdata!C:D,2,FALSE)</f>
        <v>108</v>
      </c>
      <c r="AN335" s="1" t="s">
        <v>73</v>
      </c>
      <c r="AO335" s="1" t="str">
        <f t="shared" si="26"/>
        <v>no</v>
      </c>
      <c r="AP335" s="1">
        <f t="shared" si="27"/>
        <v>91</v>
      </c>
      <c r="AQ335" s="2">
        <f t="shared" si="28"/>
        <v>44682</v>
      </c>
      <c r="AR335" s="1" t="str">
        <f t="shared" si="29"/>
        <v>Post-COVID</v>
      </c>
      <c r="AS335" s="1">
        <f t="shared" si="30"/>
        <v>5</v>
      </c>
    </row>
    <row r="336" spans="1:45" x14ac:dyDescent="0.25">
      <c r="A336" s="1" t="s">
        <v>37</v>
      </c>
      <c r="B336" s="9">
        <v>2022</v>
      </c>
      <c r="C336" s="1" t="s">
        <v>46</v>
      </c>
      <c r="D336" s="1">
        <v>5</v>
      </c>
      <c r="E336" s="2">
        <v>44682</v>
      </c>
      <c r="F336" s="1">
        <v>156.69999999999999</v>
      </c>
      <c r="G336" s="1">
        <v>221.2</v>
      </c>
      <c r="H336" s="1">
        <v>164.1</v>
      </c>
      <c r="I336" s="1">
        <v>165.4</v>
      </c>
      <c r="J336" s="1">
        <v>189.5</v>
      </c>
      <c r="K336" s="1">
        <v>174.5</v>
      </c>
      <c r="L336" s="1">
        <v>203.2</v>
      </c>
      <c r="M336" s="1">
        <v>164.1</v>
      </c>
      <c r="N336" s="1">
        <v>121.2</v>
      </c>
      <c r="O336" s="1">
        <v>181.4</v>
      </c>
      <c r="P336" s="1">
        <v>158.5</v>
      </c>
      <c r="Q336" s="1">
        <v>184.9</v>
      </c>
      <c r="R336" s="1">
        <v>177.5</v>
      </c>
      <c r="S336" s="1">
        <v>197.5</v>
      </c>
      <c r="T336" s="1">
        <v>170</v>
      </c>
      <c r="U336" s="1">
        <v>155.9</v>
      </c>
      <c r="V336" s="1">
        <v>167.8</v>
      </c>
      <c r="W336" s="1">
        <v>167.5</v>
      </c>
      <c r="X336" s="1">
        <v>173.5</v>
      </c>
      <c r="Y336" s="1">
        <v>161.1</v>
      </c>
      <c r="Z336" s="1">
        <v>170.1</v>
      </c>
      <c r="AA336" s="1">
        <v>159.4</v>
      </c>
      <c r="AB336" s="1">
        <v>163.19999999999999</v>
      </c>
      <c r="AC336" s="1">
        <v>165.2</v>
      </c>
      <c r="AD336" s="1">
        <v>168.2</v>
      </c>
      <c r="AE336" s="1">
        <v>163.80000000000001</v>
      </c>
      <c r="AF336" s="1">
        <v>170.8</v>
      </c>
      <c r="AG336" s="1">
        <v>2072.6999999999998</v>
      </c>
      <c r="AH336" s="1">
        <v>167.5</v>
      </c>
      <c r="AI336" s="1">
        <v>1325.2</v>
      </c>
      <c r="AJ336" s="1">
        <v>189.5</v>
      </c>
      <c r="AK336" s="1">
        <v>197.5</v>
      </c>
      <c r="AL336" s="1">
        <v>493.7</v>
      </c>
      <c r="AM336" s="1">
        <f>VLOOKUP(E336,CRUIDdata!C:D,2,FALSE)</f>
        <v>108</v>
      </c>
      <c r="AN336" s="1" t="s">
        <v>73</v>
      </c>
      <c r="AO336" s="1" t="str">
        <f t="shared" si="26"/>
        <v>no</v>
      </c>
      <c r="AP336" s="1">
        <f t="shared" si="27"/>
        <v>91</v>
      </c>
      <c r="AQ336" s="2">
        <f t="shared" si="28"/>
        <v>44682</v>
      </c>
      <c r="AR336" s="1" t="str">
        <f t="shared" si="29"/>
        <v>Post-COVID</v>
      </c>
      <c r="AS336" s="1">
        <f t="shared" si="30"/>
        <v>5</v>
      </c>
    </row>
    <row r="337" spans="1:45" x14ac:dyDescent="0.25">
      <c r="A337" s="1" t="s">
        <v>38</v>
      </c>
      <c r="B337" s="9">
        <v>2022</v>
      </c>
      <c r="C337" s="1" t="s">
        <v>46</v>
      </c>
      <c r="D337" s="1">
        <v>5</v>
      </c>
      <c r="E337" s="2">
        <v>44682</v>
      </c>
      <c r="F337" s="1">
        <v>154.1</v>
      </c>
      <c r="G337" s="1">
        <v>217</v>
      </c>
      <c r="H337" s="1">
        <v>162.4</v>
      </c>
      <c r="I337" s="1">
        <v>164.9</v>
      </c>
      <c r="J337" s="1">
        <v>202.4</v>
      </c>
      <c r="K337" s="1">
        <v>171</v>
      </c>
      <c r="L337" s="1">
        <v>174.9</v>
      </c>
      <c r="M337" s="1">
        <v>164.7</v>
      </c>
      <c r="N337" s="1">
        <v>119.7</v>
      </c>
      <c r="O337" s="1">
        <v>184.9</v>
      </c>
      <c r="P337" s="1">
        <v>167.1</v>
      </c>
      <c r="Q337" s="1">
        <v>182.5</v>
      </c>
      <c r="R337" s="1">
        <v>173.3</v>
      </c>
      <c r="S337" s="1">
        <v>194.1</v>
      </c>
      <c r="T337" s="1">
        <v>175.6</v>
      </c>
      <c r="U337" s="1">
        <v>168.4</v>
      </c>
      <c r="V337" s="1">
        <v>174.6</v>
      </c>
      <c r="W337" s="1">
        <v>167.5</v>
      </c>
      <c r="X337" s="1">
        <v>174.6</v>
      </c>
      <c r="Y337" s="1">
        <v>165.2</v>
      </c>
      <c r="Z337" s="1">
        <v>174.8</v>
      </c>
      <c r="AA337" s="1">
        <v>163</v>
      </c>
      <c r="AB337" s="1">
        <v>165.1</v>
      </c>
      <c r="AC337" s="1">
        <v>167.9</v>
      </c>
      <c r="AD337" s="1">
        <v>168.4</v>
      </c>
      <c r="AE337" s="1">
        <v>167.5</v>
      </c>
      <c r="AF337" s="1">
        <v>171.7</v>
      </c>
      <c r="AG337" s="1">
        <v>2036.5</v>
      </c>
      <c r="AH337" s="1">
        <v>167.5</v>
      </c>
      <c r="AI337" s="1">
        <v>1343.3999999999999</v>
      </c>
      <c r="AJ337" s="1">
        <v>202.4</v>
      </c>
      <c r="AK337" s="1">
        <v>194.1</v>
      </c>
      <c r="AL337" s="1">
        <v>518.6</v>
      </c>
      <c r="AM337" s="1">
        <f>VLOOKUP(E337,CRUIDdata!C:D,2,FALSE)</f>
        <v>108</v>
      </c>
      <c r="AN337" s="1" t="s">
        <v>73</v>
      </c>
      <c r="AO337" s="1" t="str">
        <f t="shared" si="26"/>
        <v>no</v>
      </c>
      <c r="AP337" s="1">
        <f t="shared" si="27"/>
        <v>91</v>
      </c>
      <c r="AQ337" s="2">
        <f t="shared" si="28"/>
        <v>44682</v>
      </c>
      <c r="AR337" s="1" t="str">
        <f t="shared" si="29"/>
        <v>Post-COVID</v>
      </c>
      <c r="AS337" s="1">
        <f t="shared" si="30"/>
        <v>5</v>
      </c>
    </row>
    <row r="338" spans="1:45" x14ac:dyDescent="0.25">
      <c r="A338" s="1" t="s">
        <v>36</v>
      </c>
      <c r="B338" s="9">
        <v>2022</v>
      </c>
      <c r="C338" s="1" t="s">
        <v>47</v>
      </c>
      <c r="D338" s="1">
        <v>6</v>
      </c>
      <c r="E338" s="2">
        <v>44713</v>
      </c>
      <c r="F338" s="1">
        <v>153.80000000000001</v>
      </c>
      <c r="G338" s="1">
        <v>217.2</v>
      </c>
      <c r="H338" s="1">
        <v>169.6</v>
      </c>
      <c r="I338" s="1">
        <v>165.4</v>
      </c>
      <c r="J338" s="1">
        <v>208.1</v>
      </c>
      <c r="K338" s="1">
        <v>165.8</v>
      </c>
      <c r="L338" s="1">
        <v>167.3</v>
      </c>
      <c r="M338" s="1">
        <v>164.6</v>
      </c>
      <c r="N338" s="1">
        <v>119.1</v>
      </c>
      <c r="O338" s="1">
        <v>188.9</v>
      </c>
      <c r="P338" s="1">
        <v>174.2</v>
      </c>
      <c r="Q338" s="1">
        <v>181.9</v>
      </c>
      <c r="R338" s="1">
        <v>172.4</v>
      </c>
      <c r="S338" s="1">
        <v>192.9</v>
      </c>
      <c r="T338" s="1">
        <v>180.7</v>
      </c>
      <c r="U338" s="1">
        <v>178.7</v>
      </c>
      <c r="V338" s="1">
        <v>180.4</v>
      </c>
      <c r="W338" s="1">
        <v>0</v>
      </c>
      <c r="X338" s="1">
        <v>176.7</v>
      </c>
      <c r="Y338" s="1">
        <v>170.3</v>
      </c>
      <c r="Z338" s="1">
        <v>178.2</v>
      </c>
      <c r="AA338" s="1">
        <v>165.5</v>
      </c>
      <c r="AB338" s="1">
        <v>168</v>
      </c>
      <c r="AC338" s="1">
        <v>172.6</v>
      </c>
      <c r="AD338" s="1">
        <v>169.5</v>
      </c>
      <c r="AE338" s="1">
        <v>171</v>
      </c>
      <c r="AF338" s="1">
        <v>173.6</v>
      </c>
      <c r="AG338" s="1">
        <v>2040.2</v>
      </c>
      <c r="AH338" s="1">
        <v>0</v>
      </c>
      <c r="AI338" s="1">
        <v>1367.1999999999998</v>
      </c>
      <c r="AJ338" s="1">
        <v>208.1</v>
      </c>
      <c r="AK338" s="1">
        <v>192.9</v>
      </c>
      <c r="AL338" s="1">
        <v>539.79999999999995</v>
      </c>
      <c r="AM338" s="1">
        <f>VLOOKUP(E338,CRUIDdata!C:D,2,FALSE)</f>
        <v>101</v>
      </c>
      <c r="AN338" s="1" t="s">
        <v>73</v>
      </c>
      <c r="AO338" s="1" t="str">
        <f t="shared" si="26"/>
        <v>no</v>
      </c>
      <c r="AP338" s="1">
        <f t="shared" si="27"/>
        <v>91</v>
      </c>
      <c r="AQ338" s="2">
        <f t="shared" si="28"/>
        <v>44713</v>
      </c>
      <c r="AR338" s="1" t="str">
        <f t="shared" si="29"/>
        <v>Post-COVID</v>
      </c>
      <c r="AS338" s="1">
        <f t="shared" si="30"/>
        <v>6</v>
      </c>
    </row>
    <row r="339" spans="1:45" x14ac:dyDescent="0.25">
      <c r="A339" s="1" t="s">
        <v>37</v>
      </c>
      <c r="B339" s="9">
        <v>2022</v>
      </c>
      <c r="C339" s="1" t="s">
        <v>47</v>
      </c>
      <c r="D339" s="1">
        <v>6</v>
      </c>
      <c r="E339" s="2">
        <v>44713</v>
      </c>
      <c r="F339" s="1">
        <v>157.5</v>
      </c>
      <c r="G339" s="1">
        <v>223.4</v>
      </c>
      <c r="H339" s="1">
        <v>172.8</v>
      </c>
      <c r="I339" s="1">
        <v>166.4</v>
      </c>
      <c r="J339" s="1">
        <v>188.6</v>
      </c>
      <c r="K339" s="1">
        <v>174.1</v>
      </c>
      <c r="L339" s="1">
        <v>211.5</v>
      </c>
      <c r="M339" s="1">
        <v>163.6</v>
      </c>
      <c r="N339" s="1">
        <v>121.4</v>
      </c>
      <c r="O339" s="1">
        <v>183.5</v>
      </c>
      <c r="P339" s="1">
        <v>159.1</v>
      </c>
      <c r="Q339" s="1">
        <v>186.3</v>
      </c>
      <c r="R339" s="1">
        <v>179.3</v>
      </c>
      <c r="S339" s="1">
        <v>198.3</v>
      </c>
      <c r="T339" s="1">
        <v>171.6</v>
      </c>
      <c r="U339" s="1">
        <v>157.4</v>
      </c>
      <c r="V339" s="1">
        <v>169.4</v>
      </c>
      <c r="W339" s="1">
        <v>166.8</v>
      </c>
      <c r="X339" s="1">
        <v>174.9</v>
      </c>
      <c r="Y339" s="1">
        <v>162.1</v>
      </c>
      <c r="Z339" s="1">
        <v>170.9</v>
      </c>
      <c r="AA339" s="1">
        <v>157.19999999999999</v>
      </c>
      <c r="AB339" s="1">
        <v>164.1</v>
      </c>
      <c r="AC339" s="1">
        <v>166.5</v>
      </c>
      <c r="AD339" s="1">
        <v>169.2</v>
      </c>
      <c r="AE339" s="1">
        <v>163.80000000000001</v>
      </c>
      <c r="AF339" s="1">
        <v>171.4</v>
      </c>
      <c r="AG339" s="1">
        <v>2098.9</v>
      </c>
      <c r="AH339" s="1">
        <v>166.8</v>
      </c>
      <c r="AI339" s="1">
        <v>1329.2</v>
      </c>
      <c r="AJ339" s="1">
        <v>188.6</v>
      </c>
      <c r="AK339" s="1">
        <v>198.3</v>
      </c>
      <c r="AL339" s="1">
        <v>498.4</v>
      </c>
      <c r="AM339" s="1">
        <f>VLOOKUP(E339,CRUIDdata!C:D,2,FALSE)</f>
        <v>101</v>
      </c>
      <c r="AN339" s="1" t="s">
        <v>73</v>
      </c>
      <c r="AO339" s="1" t="str">
        <f t="shared" si="26"/>
        <v>no</v>
      </c>
      <c r="AP339" s="1">
        <f t="shared" si="27"/>
        <v>91</v>
      </c>
      <c r="AQ339" s="2">
        <f t="shared" si="28"/>
        <v>44713</v>
      </c>
      <c r="AR339" s="1" t="str">
        <f t="shared" si="29"/>
        <v>Post-COVID</v>
      </c>
      <c r="AS339" s="1">
        <f t="shared" si="30"/>
        <v>6</v>
      </c>
    </row>
    <row r="340" spans="1:45" x14ac:dyDescent="0.25">
      <c r="A340" s="1" t="s">
        <v>38</v>
      </c>
      <c r="B340" s="9">
        <v>2022</v>
      </c>
      <c r="C340" s="1" t="s">
        <v>47</v>
      </c>
      <c r="D340" s="1">
        <v>6</v>
      </c>
      <c r="E340" s="2">
        <v>44713</v>
      </c>
      <c r="F340" s="1">
        <v>155</v>
      </c>
      <c r="G340" s="1">
        <v>219.4</v>
      </c>
      <c r="H340" s="1">
        <v>170.8</v>
      </c>
      <c r="I340" s="1">
        <v>165.8</v>
      </c>
      <c r="J340" s="1">
        <v>200.9</v>
      </c>
      <c r="K340" s="1">
        <v>169.7</v>
      </c>
      <c r="L340" s="1">
        <v>182.3</v>
      </c>
      <c r="M340" s="1">
        <v>164.3</v>
      </c>
      <c r="N340" s="1">
        <v>119.9</v>
      </c>
      <c r="O340" s="1">
        <v>187.1</v>
      </c>
      <c r="P340" s="1">
        <v>167.9</v>
      </c>
      <c r="Q340" s="1">
        <v>183.9</v>
      </c>
      <c r="R340" s="1">
        <v>174.9</v>
      </c>
      <c r="S340" s="1">
        <v>194.3</v>
      </c>
      <c r="T340" s="1">
        <v>177.1</v>
      </c>
      <c r="U340" s="1">
        <v>169.9</v>
      </c>
      <c r="V340" s="1">
        <v>176</v>
      </c>
      <c r="W340" s="1">
        <v>166.8</v>
      </c>
      <c r="X340" s="1">
        <v>176</v>
      </c>
      <c r="Y340" s="1">
        <v>166.4</v>
      </c>
      <c r="Z340" s="1">
        <v>175.4</v>
      </c>
      <c r="AA340" s="1">
        <v>161.1</v>
      </c>
      <c r="AB340" s="1">
        <v>165.8</v>
      </c>
      <c r="AC340" s="1">
        <v>169</v>
      </c>
      <c r="AD340" s="1">
        <v>169.4</v>
      </c>
      <c r="AE340" s="1">
        <v>167.5</v>
      </c>
      <c r="AF340" s="1">
        <v>172.6</v>
      </c>
      <c r="AG340" s="1">
        <v>2061</v>
      </c>
      <c r="AH340" s="1">
        <v>166.8</v>
      </c>
      <c r="AI340" s="1">
        <v>1347.7999999999997</v>
      </c>
      <c r="AJ340" s="1">
        <v>200.9</v>
      </c>
      <c r="AK340" s="1">
        <v>194.3</v>
      </c>
      <c r="AL340" s="1">
        <v>523</v>
      </c>
      <c r="AM340" s="1">
        <f>VLOOKUP(E340,CRUIDdata!C:D,2,FALSE)</f>
        <v>101</v>
      </c>
      <c r="AN340" s="1" t="s">
        <v>73</v>
      </c>
      <c r="AO340" s="1" t="str">
        <f t="shared" si="26"/>
        <v>no</v>
      </c>
      <c r="AP340" s="1">
        <f t="shared" si="27"/>
        <v>91</v>
      </c>
      <c r="AQ340" s="2">
        <f t="shared" si="28"/>
        <v>44713</v>
      </c>
      <c r="AR340" s="1" t="str">
        <f t="shared" si="29"/>
        <v>Post-COVID</v>
      </c>
      <c r="AS340" s="1">
        <f t="shared" si="30"/>
        <v>6</v>
      </c>
    </row>
    <row r="341" spans="1:45" x14ac:dyDescent="0.25">
      <c r="A341" s="1" t="s">
        <v>36</v>
      </c>
      <c r="B341" s="9">
        <v>2022</v>
      </c>
      <c r="C341" s="1" t="s">
        <v>48</v>
      </c>
      <c r="D341" s="1">
        <v>7</v>
      </c>
      <c r="E341" s="2">
        <v>44743</v>
      </c>
      <c r="F341" s="1">
        <v>155.19999999999999</v>
      </c>
      <c r="G341" s="1">
        <v>210.8</v>
      </c>
      <c r="H341" s="1">
        <v>174.3</v>
      </c>
      <c r="I341" s="1">
        <v>166.3</v>
      </c>
      <c r="J341" s="1">
        <v>202.2</v>
      </c>
      <c r="K341" s="1">
        <v>169.6</v>
      </c>
      <c r="L341" s="1">
        <v>168.6</v>
      </c>
      <c r="M341" s="1">
        <v>164.4</v>
      </c>
      <c r="N341" s="1">
        <v>119.2</v>
      </c>
      <c r="O341" s="1">
        <v>191.8</v>
      </c>
      <c r="P341" s="1">
        <v>174.5</v>
      </c>
      <c r="Q341" s="1">
        <v>183.1</v>
      </c>
      <c r="R341" s="1">
        <v>172.5</v>
      </c>
      <c r="S341" s="1">
        <v>193.2</v>
      </c>
      <c r="T341" s="1">
        <v>182</v>
      </c>
      <c r="U341" s="1">
        <v>180.3</v>
      </c>
      <c r="V341" s="1">
        <v>181.7</v>
      </c>
      <c r="W341" s="1">
        <v>0</v>
      </c>
      <c r="X341" s="1">
        <v>179.6</v>
      </c>
      <c r="Y341" s="1">
        <v>171.3</v>
      </c>
      <c r="Z341" s="1">
        <v>178.8</v>
      </c>
      <c r="AA341" s="1">
        <v>166.3</v>
      </c>
      <c r="AB341" s="1">
        <v>168.6</v>
      </c>
      <c r="AC341" s="1">
        <v>174.7</v>
      </c>
      <c r="AD341" s="1">
        <v>169.7</v>
      </c>
      <c r="AE341" s="1">
        <v>171.8</v>
      </c>
      <c r="AF341" s="1">
        <v>174.3</v>
      </c>
      <c r="AG341" s="1">
        <v>2050.3000000000002</v>
      </c>
      <c r="AH341" s="1">
        <v>0</v>
      </c>
      <c r="AI341" s="1">
        <v>1376.3</v>
      </c>
      <c r="AJ341" s="1">
        <v>202.2</v>
      </c>
      <c r="AK341" s="1">
        <v>193.2</v>
      </c>
      <c r="AL341" s="1">
        <v>544</v>
      </c>
      <c r="AM341" s="1">
        <f>VLOOKUP(E341,CRUIDdata!C:D,2,FALSE)</f>
        <v>96</v>
      </c>
      <c r="AN341" s="1" t="s">
        <v>73</v>
      </c>
      <c r="AO341" s="1" t="str">
        <f t="shared" si="26"/>
        <v>no</v>
      </c>
      <c r="AP341" s="1">
        <f t="shared" si="27"/>
        <v>91</v>
      </c>
      <c r="AQ341" s="2">
        <f t="shared" si="28"/>
        <v>44743</v>
      </c>
      <c r="AR341" s="1" t="str">
        <f t="shared" si="29"/>
        <v>Post-COVID</v>
      </c>
      <c r="AS341" s="1">
        <f t="shared" si="30"/>
        <v>7</v>
      </c>
    </row>
    <row r="342" spans="1:45" x14ac:dyDescent="0.25">
      <c r="A342" s="1" t="s">
        <v>37</v>
      </c>
      <c r="B342" s="9">
        <v>2022</v>
      </c>
      <c r="C342" s="1" t="s">
        <v>48</v>
      </c>
      <c r="D342" s="1">
        <v>7</v>
      </c>
      <c r="E342" s="2">
        <v>44743</v>
      </c>
      <c r="F342" s="1">
        <v>159.30000000000001</v>
      </c>
      <c r="G342" s="1">
        <v>217.1</v>
      </c>
      <c r="H342" s="1">
        <v>176.6</v>
      </c>
      <c r="I342" s="1">
        <v>167.1</v>
      </c>
      <c r="J342" s="1">
        <v>184.8</v>
      </c>
      <c r="K342" s="1">
        <v>179.5</v>
      </c>
      <c r="L342" s="1">
        <v>208.5</v>
      </c>
      <c r="M342" s="1">
        <v>164</v>
      </c>
      <c r="N342" s="1">
        <v>121.5</v>
      </c>
      <c r="O342" s="1">
        <v>186.3</v>
      </c>
      <c r="P342" s="1">
        <v>159.80000000000001</v>
      </c>
      <c r="Q342" s="1">
        <v>187.7</v>
      </c>
      <c r="R342" s="1">
        <v>179.4</v>
      </c>
      <c r="S342" s="1">
        <v>198.6</v>
      </c>
      <c r="T342" s="1">
        <v>172.7</v>
      </c>
      <c r="U342" s="1">
        <v>158.69999999999999</v>
      </c>
      <c r="V342" s="1">
        <v>170.6</v>
      </c>
      <c r="W342" s="1">
        <v>167.8</v>
      </c>
      <c r="X342" s="1">
        <v>179.5</v>
      </c>
      <c r="Y342" s="1">
        <v>163.1</v>
      </c>
      <c r="Z342" s="1">
        <v>171.7</v>
      </c>
      <c r="AA342" s="1">
        <v>157.4</v>
      </c>
      <c r="AB342" s="1">
        <v>164.6</v>
      </c>
      <c r="AC342" s="1">
        <v>169.1</v>
      </c>
      <c r="AD342" s="1">
        <v>169.8</v>
      </c>
      <c r="AE342" s="1">
        <v>164.7</v>
      </c>
      <c r="AF342" s="1">
        <v>172.3</v>
      </c>
      <c r="AG342" s="1">
        <v>2106.7999999999997</v>
      </c>
      <c r="AH342" s="1">
        <v>167.8</v>
      </c>
      <c r="AI342" s="1">
        <v>1340.5</v>
      </c>
      <c r="AJ342" s="1">
        <v>184.8</v>
      </c>
      <c r="AK342" s="1">
        <v>198.6</v>
      </c>
      <c r="AL342" s="1">
        <v>502</v>
      </c>
      <c r="AM342" s="1">
        <f>VLOOKUP(E342,CRUIDdata!C:D,2,FALSE)</f>
        <v>96</v>
      </c>
      <c r="AN342" s="1" t="s">
        <v>73</v>
      </c>
      <c r="AO342" s="1" t="str">
        <f t="shared" si="26"/>
        <v>no</v>
      </c>
      <c r="AP342" s="1">
        <f t="shared" si="27"/>
        <v>91</v>
      </c>
      <c r="AQ342" s="2">
        <f t="shared" si="28"/>
        <v>44743</v>
      </c>
      <c r="AR342" s="1" t="str">
        <f t="shared" si="29"/>
        <v>Post-COVID</v>
      </c>
      <c r="AS342" s="1">
        <f t="shared" si="30"/>
        <v>7</v>
      </c>
    </row>
    <row r="343" spans="1:45" x14ac:dyDescent="0.25">
      <c r="A343" s="1" t="s">
        <v>38</v>
      </c>
      <c r="B343" s="9">
        <v>2022</v>
      </c>
      <c r="C343" s="1" t="s">
        <v>48</v>
      </c>
      <c r="D343" s="1">
        <v>7</v>
      </c>
      <c r="E343" s="2">
        <v>44743</v>
      </c>
      <c r="F343" s="1">
        <v>156.5</v>
      </c>
      <c r="G343" s="1">
        <v>213</v>
      </c>
      <c r="H343" s="1">
        <v>175.2</v>
      </c>
      <c r="I343" s="1">
        <v>166.6</v>
      </c>
      <c r="J343" s="1">
        <v>195.8</v>
      </c>
      <c r="K343" s="1">
        <v>174.2</v>
      </c>
      <c r="L343" s="1">
        <v>182.1</v>
      </c>
      <c r="M343" s="1">
        <v>164.3</v>
      </c>
      <c r="N343" s="1">
        <v>120</v>
      </c>
      <c r="O343" s="1">
        <v>190</v>
      </c>
      <c r="P343" s="1">
        <v>168.4</v>
      </c>
      <c r="Q343" s="1">
        <v>185.2</v>
      </c>
      <c r="R343" s="1">
        <v>175</v>
      </c>
      <c r="S343" s="1">
        <v>194.6</v>
      </c>
      <c r="T343" s="1">
        <v>178.3</v>
      </c>
      <c r="U343" s="1">
        <v>171.3</v>
      </c>
      <c r="V343" s="1">
        <v>177.3</v>
      </c>
      <c r="W343" s="1">
        <v>167.8</v>
      </c>
      <c r="X343" s="1">
        <v>179.6</v>
      </c>
      <c r="Y343" s="1">
        <v>167.4</v>
      </c>
      <c r="Z343" s="1">
        <v>176.1</v>
      </c>
      <c r="AA343" s="1">
        <v>161.6</v>
      </c>
      <c r="AB343" s="1">
        <v>166.3</v>
      </c>
      <c r="AC343" s="1">
        <v>171.4</v>
      </c>
      <c r="AD343" s="1">
        <v>169.7</v>
      </c>
      <c r="AE343" s="1">
        <v>168.4</v>
      </c>
      <c r="AF343" s="1">
        <v>173.4</v>
      </c>
      <c r="AG343" s="1">
        <v>2070.5</v>
      </c>
      <c r="AH343" s="1">
        <v>167.8</v>
      </c>
      <c r="AI343" s="1">
        <v>1357.8000000000002</v>
      </c>
      <c r="AJ343" s="1">
        <v>195.8</v>
      </c>
      <c r="AK343" s="1">
        <v>194.6</v>
      </c>
      <c r="AL343" s="1">
        <v>526.90000000000009</v>
      </c>
      <c r="AM343" s="1">
        <f>VLOOKUP(E343,CRUIDdata!C:D,2,FALSE)</f>
        <v>96</v>
      </c>
      <c r="AN343" s="1" t="s">
        <v>73</v>
      </c>
      <c r="AO343" s="1" t="str">
        <f t="shared" si="26"/>
        <v>no</v>
      </c>
      <c r="AP343" s="1">
        <f t="shared" si="27"/>
        <v>91</v>
      </c>
      <c r="AQ343" s="2">
        <f t="shared" si="28"/>
        <v>44743</v>
      </c>
      <c r="AR343" s="1" t="str">
        <f t="shared" si="29"/>
        <v>Post-COVID</v>
      </c>
      <c r="AS343" s="1">
        <f t="shared" si="30"/>
        <v>7</v>
      </c>
    </row>
    <row r="344" spans="1:45" x14ac:dyDescent="0.25">
      <c r="A344" s="1" t="s">
        <v>36</v>
      </c>
      <c r="B344" s="9">
        <v>2022</v>
      </c>
      <c r="C344" s="1" t="s">
        <v>49</v>
      </c>
      <c r="D344" s="1">
        <v>8</v>
      </c>
      <c r="E344" s="2">
        <v>44774</v>
      </c>
      <c r="F344" s="1">
        <v>159.5</v>
      </c>
      <c r="G344" s="1">
        <v>204.1</v>
      </c>
      <c r="H344" s="1">
        <v>168.3</v>
      </c>
      <c r="I344" s="1">
        <v>167.9</v>
      </c>
      <c r="J344" s="1">
        <v>198.1</v>
      </c>
      <c r="K344" s="1">
        <v>169.2</v>
      </c>
      <c r="L344" s="1">
        <v>173.1</v>
      </c>
      <c r="M344" s="1">
        <v>167.1</v>
      </c>
      <c r="N344" s="1">
        <v>120.2</v>
      </c>
      <c r="O344" s="1">
        <v>195.6</v>
      </c>
      <c r="P344" s="1">
        <v>174.8</v>
      </c>
      <c r="Q344" s="1">
        <v>184</v>
      </c>
      <c r="R344" s="1">
        <v>173.9</v>
      </c>
      <c r="S344" s="1">
        <v>193.7</v>
      </c>
      <c r="T344" s="1">
        <v>183.2</v>
      </c>
      <c r="U344" s="1">
        <v>181.7</v>
      </c>
      <c r="V344" s="1">
        <v>183</v>
      </c>
      <c r="W344" s="1">
        <v>0</v>
      </c>
      <c r="X344" s="1">
        <v>179.1</v>
      </c>
      <c r="Y344" s="1">
        <v>172.3</v>
      </c>
      <c r="Z344" s="1">
        <v>179.4</v>
      </c>
      <c r="AA344" s="1">
        <v>166.6</v>
      </c>
      <c r="AB344" s="1">
        <v>169.3</v>
      </c>
      <c r="AC344" s="1">
        <v>175.7</v>
      </c>
      <c r="AD344" s="1">
        <v>171.1</v>
      </c>
      <c r="AE344" s="1">
        <v>172.6</v>
      </c>
      <c r="AF344" s="1">
        <v>175.3</v>
      </c>
      <c r="AG344" s="1">
        <v>2057.6999999999998</v>
      </c>
      <c r="AH344" s="1">
        <v>0</v>
      </c>
      <c r="AI344" s="1">
        <v>1381.9999999999998</v>
      </c>
      <c r="AJ344" s="1">
        <v>198.1</v>
      </c>
      <c r="AK344" s="1">
        <v>193.7</v>
      </c>
      <c r="AL344" s="1">
        <v>547.9</v>
      </c>
      <c r="AM344" s="1">
        <f>VLOOKUP(E344,CRUIDdata!C:D,2,FALSE)</f>
        <v>94</v>
      </c>
      <c r="AN344" s="1" t="s">
        <v>73</v>
      </c>
      <c r="AO344" s="1" t="str">
        <f t="shared" si="26"/>
        <v>no</v>
      </c>
      <c r="AP344" s="1">
        <f t="shared" si="27"/>
        <v>91</v>
      </c>
      <c r="AQ344" s="2">
        <f t="shared" si="28"/>
        <v>44774</v>
      </c>
      <c r="AR344" s="1" t="str">
        <f t="shared" si="29"/>
        <v>Post-COVID</v>
      </c>
      <c r="AS344" s="1">
        <f t="shared" si="30"/>
        <v>8</v>
      </c>
    </row>
    <row r="345" spans="1:45" x14ac:dyDescent="0.25">
      <c r="A345" s="1" t="s">
        <v>37</v>
      </c>
      <c r="B345" s="9">
        <v>2022</v>
      </c>
      <c r="C345" s="1" t="s">
        <v>49</v>
      </c>
      <c r="D345" s="1">
        <v>8</v>
      </c>
      <c r="E345" s="2">
        <v>44774</v>
      </c>
      <c r="F345" s="1">
        <v>162.1</v>
      </c>
      <c r="G345" s="1">
        <v>210.9</v>
      </c>
      <c r="H345" s="1">
        <v>170.6</v>
      </c>
      <c r="I345" s="1">
        <v>168.4</v>
      </c>
      <c r="J345" s="1">
        <v>182.5</v>
      </c>
      <c r="K345" s="1">
        <v>177.1</v>
      </c>
      <c r="L345" s="1">
        <v>213.1</v>
      </c>
      <c r="M345" s="1">
        <v>167.3</v>
      </c>
      <c r="N345" s="1">
        <v>122.2</v>
      </c>
      <c r="O345" s="1">
        <v>189.7</v>
      </c>
      <c r="P345" s="1">
        <v>160.5</v>
      </c>
      <c r="Q345" s="1">
        <v>188.9</v>
      </c>
      <c r="R345" s="1">
        <v>180.4</v>
      </c>
      <c r="S345" s="1">
        <v>198.7</v>
      </c>
      <c r="T345" s="1">
        <v>173.7</v>
      </c>
      <c r="U345" s="1">
        <v>160</v>
      </c>
      <c r="V345" s="1">
        <v>171.6</v>
      </c>
      <c r="W345" s="1">
        <v>169</v>
      </c>
      <c r="X345" s="1">
        <v>178.4</v>
      </c>
      <c r="Y345" s="1">
        <v>164.2</v>
      </c>
      <c r="Z345" s="1">
        <v>172.6</v>
      </c>
      <c r="AA345" s="1">
        <v>157.69999999999999</v>
      </c>
      <c r="AB345" s="1">
        <v>165.1</v>
      </c>
      <c r="AC345" s="1">
        <v>169.9</v>
      </c>
      <c r="AD345" s="1">
        <v>171.4</v>
      </c>
      <c r="AE345" s="1">
        <v>165.4</v>
      </c>
      <c r="AF345" s="1">
        <v>173.1</v>
      </c>
      <c r="AG345" s="1">
        <v>2111.2000000000003</v>
      </c>
      <c r="AH345" s="1">
        <v>169</v>
      </c>
      <c r="AI345" s="1">
        <v>1345.1999999999998</v>
      </c>
      <c r="AJ345" s="1">
        <v>182.5</v>
      </c>
      <c r="AK345" s="1">
        <v>198.7</v>
      </c>
      <c r="AL345" s="1">
        <v>505.29999999999995</v>
      </c>
      <c r="AM345" s="1">
        <f>VLOOKUP(E345,CRUIDdata!C:D,2,FALSE)</f>
        <v>94</v>
      </c>
      <c r="AN345" s="1" t="s">
        <v>73</v>
      </c>
      <c r="AO345" s="1" t="str">
        <f t="shared" si="26"/>
        <v>no</v>
      </c>
      <c r="AP345" s="1">
        <f t="shared" si="27"/>
        <v>91</v>
      </c>
      <c r="AQ345" s="2">
        <f t="shared" si="28"/>
        <v>44774</v>
      </c>
      <c r="AR345" s="1" t="str">
        <f t="shared" si="29"/>
        <v>Post-COVID</v>
      </c>
      <c r="AS345" s="1">
        <f t="shared" si="30"/>
        <v>8</v>
      </c>
    </row>
    <row r="346" spans="1:45" x14ac:dyDescent="0.25">
      <c r="A346" s="1" t="s">
        <v>38</v>
      </c>
      <c r="B346" s="9">
        <v>2022</v>
      </c>
      <c r="C346" s="1" t="s">
        <v>49</v>
      </c>
      <c r="D346" s="1">
        <v>8</v>
      </c>
      <c r="E346" s="2">
        <v>44774</v>
      </c>
      <c r="F346" s="1">
        <v>160.30000000000001</v>
      </c>
      <c r="G346" s="1">
        <v>206.5</v>
      </c>
      <c r="H346" s="1">
        <v>169.2</v>
      </c>
      <c r="I346" s="1">
        <v>168.1</v>
      </c>
      <c r="J346" s="1">
        <v>192.4</v>
      </c>
      <c r="K346" s="1">
        <v>172.9</v>
      </c>
      <c r="L346" s="1">
        <v>186.7</v>
      </c>
      <c r="M346" s="1">
        <v>167.2</v>
      </c>
      <c r="N346" s="1">
        <v>120.9</v>
      </c>
      <c r="O346" s="1">
        <v>193.6</v>
      </c>
      <c r="P346" s="1">
        <v>168.8</v>
      </c>
      <c r="Q346" s="1">
        <v>186.3</v>
      </c>
      <c r="R346" s="1">
        <v>176.3</v>
      </c>
      <c r="S346" s="1">
        <v>195</v>
      </c>
      <c r="T346" s="1">
        <v>179.5</v>
      </c>
      <c r="U346" s="1">
        <v>172.7</v>
      </c>
      <c r="V346" s="1">
        <v>178.5</v>
      </c>
      <c r="W346" s="1">
        <v>169</v>
      </c>
      <c r="X346" s="1">
        <v>178.8</v>
      </c>
      <c r="Y346" s="1">
        <v>168.5</v>
      </c>
      <c r="Z346" s="1">
        <v>176.8</v>
      </c>
      <c r="AA346" s="1">
        <v>161.9</v>
      </c>
      <c r="AB346" s="1">
        <v>166.9</v>
      </c>
      <c r="AC346" s="1">
        <v>172.3</v>
      </c>
      <c r="AD346" s="1">
        <v>171.2</v>
      </c>
      <c r="AE346" s="1">
        <v>169.1</v>
      </c>
      <c r="AF346" s="1">
        <v>174.3</v>
      </c>
      <c r="AG346" s="1">
        <v>2076.8000000000002</v>
      </c>
      <c r="AH346" s="1">
        <v>169</v>
      </c>
      <c r="AI346" s="1">
        <v>1363</v>
      </c>
      <c r="AJ346" s="1">
        <v>192.4</v>
      </c>
      <c r="AK346" s="1">
        <v>195</v>
      </c>
      <c r="AL346" s="1">
        <v>530.70000000000005</v>
      </c>
      <c r="AM346" s="1">
        <f>VLOOKUP(E346,CRUIDdata!C:D,2,FALSE)</f>
        <v>94</v>
      </c>
      <c r="AN346" s="1" t="s">
        <v>73</v>
      </c>
      <c r="AO346" s="1" t="str">
        <f t="shared" si="26"/>
        <v>no</v>
      </c>
      <c r="AP346" s="1">
        <f t="shared" si="27"/>
        <v>91</v>
      </c>
      <c r="AQ346" s="2">
        <f t="shared" si="28"/>
        <v>44774</v>
      </c>
      <c r="AR346" s="1" t="str">
        <f t="shared" si="29"/>
        <v>Post-COVID</v>
      </c>
      <c r="AS346" s="1">
        <f t="shared" si="30"/>
        <v>8</v>
      </c>
    </row>
    <row r="347" spans="1:45" x14ac:dyDescent="0.25">
      <c r="A347" s="1" t="s">
        <v>36</v>
      </c>
      <c r="B347" s="9">
        <v>2022</v>
      </c>
      <c r="C347" s="1" t="s">
        <v>50</v>
      </c>
      <c r="D347" s="1">
        <v>9</v>
      </c>
      <c r="E347" s="2">
        <v>44805</v>
      </c>
      <c r="F347" s="1">
        <v>162.9</v>
      </c>
      <c r="G347" s="1">
        <v>206.7</v>
      </c>
      <c r="H347" s="1">
        <v>169</v>
      </c>
      <c r="I347" s="1">
        <v>169.5</v>
      </c>
      <c r="J347" s="1">
        <v>194.1</v>
      </c>
      <c r="K347" s="1">
        <v>164.1</v>
      </c>
      <c r="L347" s="1">
        <v>176.9</v>
      </c>
      <c r="M347" s="1">
        <v>169</v>
      </c>
      <c r="N347" s="1">
        <v>120.8</v>
      </c>
      <c r="O347" s="1">
        <v>199.1</v>
      </c>
      <c r="P347" s="1">
        <v>175.4</v>
      </c>
      <c r="Q347" s="1">
        <v>184.8</v>
      </c>
      <c r="R347" s="1">
        <v>175.5</v>
      </c>
      <c r="S347" s="1">
        <v>194.5</v>
      </c>
      <c r="T347" s="1">
        <v>184.7</v>
      </c>
      <c r="U347" s="1">
        <v>183.3</v>
      </c>
      <c r="V347" s="1">
        <v>184.5</v>
      </c>
      <c r="W347" s="1">
        <v>0</v>
      </c>
      <c r="X347" s="1">
        <v>179.7</v>
      </c>
      <c r="Y347" s="1">
        <v>173.6</v>
      </c>
      <c r="Z347" s="1">
        <v>180.2</v>
      </c>
      <c r="AA347" s="1">
        <v>166.9</v>
      </c>
      <c r="AB347" s="1">
        <v>170</v>
      </c>
      <c r="AC347" s="1">
        <v>176.2</v>
      </c>
      <c r="AD347" s="1">
        <v>170.8</v>
      </c>
      <c r="AE347" s="1">
        <v>173.1</v>
      </c>
      <c r="AF347" s="1">
        <v>176.4</v>
      </c>
      <c r="AG347" s="1">
        <v>2073.6999999999998</v>
      </c>
      <c r="AH347" s="1">
        <v>0</v>
      </c>
      <c r="AI347" s="1">
        <v>1386.6999999999998</v>
      </c>
      <c r="AJ347" s="1">
        <v>194.1</v>
      </c>
      <c r="AK347" s="1">
        <v>194.5</v>
      </c>
      <c r="AL347" s="1">
        <v>552.5</v>
      </c>
      <c r="AM347" s="1">
        <f>VLOOKUP(E347,CRUIDdata!C:D,2,FALSE)</f>
        <v>92</v>
      </c>
      <c r="AN347" s="1" t="s">
        <v>73</v>
      </c>
      <c r="AO347" s="1" t="str">
        <f t="shared" si="26"/>
        <v>no</v>
      </c>
      <c r="AP347" s="1">
        <f t="shared" si="27"/>
        <v>91</v>
      </c>
      <c r="AQ347" s="2">
        <f t="shared" si="28"/>
        <v>44805</v>
      </c>
      <c r="AR347" s="1" t="str">
        <f t="shared" si="29"/>
        <v>Post-COVID</v>
      </c>
      <c r="AS347" s="1">
        <f t="shared" si="30"/>
        <v>9</v>
      </c>
    </row>
    <row r="348" spans="1:45" x14ac:dyDescent="0.25">
      <c r="A348" s="1" t="s">
        <v>37</v>
      </c>
      <c r="B348" s="9">
        <v>2022</v>
      </c>
      <c r="C348" s="1" t="s">
        <v>50</v>
      </c>
      <c r="D348" s="1">
        <v>9</v>
      </c>
      <c r="E348" s="2">
        <v>44805</v>
      </c>
      <c r="F348" s="1">
        <v>164.9</v>
      </c>
      <c r="G348" s="1">
        <v>213.7</v>
      </c>
      <c r="H348" s="1">
        <v>170.9</v>
      </c>
      <c r="I348" s="1">
        <v>170.1</v>
      </c>
      <c r="J348" s="1">
        <v>179.3</v>
      </c>
      <c r="K348" s="1">
        <v>167.5</v>
      </c>
      <c r="L348" s="1">
        <v>220.8</v>
      </c>
      <c r="M348" s="1">
        <v>169.2</v>
      </c>
      <c r="N348" s="1">
        <v>123.1</v>
      </c>
      <c r="O348" s="1">
        <v>193.6</v>
      </c>
      <c r="P348" s="1">
        <v>161.1</v>
      </c>
      <c r="Q348" s="1">
        <v>190.4</v>
      </c>
      <c r="R348" s="1">
        <v>181.8</v>
      </c>
      <c r="S348" s="1">
        <v>199.7</v>
      </c>
      <c r="T348" s="1">
        <v>175</v>
      </c>
      <c r="U348" s="1">
        <v>161.69999999999999</v>
      </c>
      <c r="V348" s="1">
        <v>173</v>
      </c>
      <c r="W348" s="1">
        <v>169.5</v>
      </c>
      <c r="X348" s="1">
        <v>179.2</v>
      </c>
      <c r="Y348" s="1">
        <v>165</v>
      </c>
      <c r="Z348" s="1">
        <v>173.8</v>
      </c>
      <c r="AA348" s="1">
        <v>158.19999999999999</v>
      </c>
      <c r="AB348" s="1">
        <v>165.8</v>
      </c>
      <c r="AC348" s="1">
        <v>170.9</v>
      </c>
      <c r="AD348" s="1">
        <v>171.1</v>
      </c>
      <c r="AE348" s="1">
        <v>166.1</v>
      </c>
      <c r="AF348" s="1">
        <v>174.1</v>
      </c>
      <c r="AG348" s="1">
        <v>2127.1</v>
      </c>
      <c r="AH348" s="1">
        <v>169.5</v>
      </c>
      <c r="AI348" s="1">
        <v>1350.3999999999999</v>
      </c>
      <c r="AJ348" s="1">
        <v>179.3</v>
      </c>
      <c r="AK348" s="1">
        <v>199.7</v>
      </c>
      <c r="AL348" s="1">
        <v>509.7</v>
      </c>
      <c r="AM348" s="1">
        <f>VLOOKUP(E348,CRUIDdata!C:D,2,FALSE)</f>
        <v>92</v>
      </c>
      <c r="AN348" s="1" t="s">
        <v>73</v>
      </c>
      <c r="AO348" s="1" t="str">
        <f t="shared" si="26"/>
        <v>no</v>
      </c>
      <c r="AP348" s="1">
        <f t="shared" si="27"/>
        <v>91</v>
      </c>
      <c r="AQ348" s="2">
        <f t="shared" si="28"/>
        <v>44805</v>
      </c>
      <c r="AR348" s="1" t="str">
        <f t="shared" si="29"/>
        <v>Post-COVID</v>
      </c>
      <c r="AS348" s="1">
        <f t="shared" si="30"/>
        <v>9</v>
      </c>
    </row>
    <row r="349" spans="1:45" x14ac:dyDescent="0.25">
      <c r="A349" s="1" t="s">
        <v>38</v>
      </c>
      <c r="B349" s="9">
        <v>2022</v>
      </c>
      <c r="C349" s="1" t="s">
        <v>50</v>
      </c>
      <c r="D349" s="1">
        <v>9</v>
      </c>
      <c r="E349" s="2">
        <v>44805</v>
      </c>
      <c r="F349" s="1">
        <v>163.5</v>
      </c>
      <c r="G349" s="1">
        <v>209.2</v>
      </c>
      <c r="H349" s="1">
        <v>169.7</v>
      </c>
      <c r="I349" s="1">
        <v>169.7</v>
      </c>
      <c r="J349" s="1">
        <v>188.7</v>
      </c>
      <c r="K349" s="1">
        <v>165.7</v>
      </c>
      <c r="L349" s="1">
        <v>191.8</v>
      </c>
      <c r="M349" s="1">
        <v>169.1</v>
      </c>
      <c r="N349" s="1">
        <v>121.6</v>
      </c>
      <c r="O349" s="1">
        <v>197.3</v>
      </c>
      <c r="P349" s="1">
        <v>169.4</v>
      </c>
      <c r="Q349" s="1">
        <v>187.4</v>
      </c>
      <c r="R349" s="1">
        <v>177.8</v>
      </c>
      <c r="S349" s="1">
        <v>195.9</v>
      </c>
      <c r="T349" s="1">
        <v>180.9</v>
      </c>
      <c r="U349" s="1">
        <v>174.3</v>
      </c>
      <c r="V349" s="1">
        <v>179.9</v>
      </c>
      <c r="W349" s="1">
        <v>169.5</v>
      </c>
      <c r="X349" s="1">
        <v>179.5</v>
      </c>
      <c r="Y349" s="1">
        <v>169.5</v>
      </c>
      <c r="Z349" s="1">
        <v>177.8</v>
      </c>
      <c r="AA349" s="1">
        <v>162.30000000000001</v>
      </c>
      <c r="AB349" s="1">
        <v>167.6</v>
      </c>
      <c r="AC349" s="1">
        <v>173.1</v>
      </c>
      <c r="AD349" s="1">
        <v>170.9</v>
      </c>
      <c r="AE349" s="1">
        <v>169.7</v>
      </c>
      <c r="AF349" s="1">
        <v>175.3</v>
      </c>
      <c r="AG349" s="1">
        <v>2092.1999999999998</v>
      </c>
      <c r="AH349" s="1">
        <v>169.5</v>
      </c>
      <c r="AI349" s="1">
        <v>1367.8999999999999</v>
      </c>
      <c r="AJ349" s="1">
        <v>188.7</v>
      </c>
      <c r="AK349" s="1">
        <v>195.9</v>
      </c>
      <c r="AL349" s="1">
        <v>535.1</v>
      </c>
      <c r="AM349" s="1">
        <f>VLOOKUP(E349,CRUIDdata!C:D,2,FALSE)</f>
        <v>92</v>
      </c>
      <c r="AN349" s="1" t="s">
        <v>73</v>
      </c>
      <c r="AO349" s="1" t="str">
        <f t="shared" si="26"/>
        <v>no</v>
      </c>
      <c r="AP349" s="1">
        <f t="shared" si="27"/>
        <v>91</v>
      </c>
      <c r="AQ349" s="2">
        <f t="shared" si="28"/>
        <v>44805</v>
      </c>
      <c r="AR349" s="1" t="str">
        <f t="shared" si="29"/>
        <v>Post-COVID</v>
      </c>
      <c r="AS349" s="1">
        <f t="shared" si="30"/>
        <v>9</v>
      </c>
    </row>
    <row r="350" spans="1:45" x14ac:dyDescent="0.25">
      <c r="A350" s="1" t="s">
        <v>36</v>
      </c>
      <c r="B350" s="9">
        <v>2022</v>
      </c>
      <c r="C350" s="1" t="s">
        <v>51</v>
      </c>
      <c r="D350" s="1">
        <v>10</v>
      </c>
      <c r="E350" s="2">
        <v>44835</v>
      </c>
      <c r="F350" s="1">
        <v>164.7</v>
      </c>
      <c r="G350" s="1">
        <v>208.8</v>
      </c>
      <c r="H350" s="1">
        <v>170.3</v>
      </c>
      <c r="I350" s="1">
        <v>170.9</v>
      </c>
      <c r="J350" s="1">
        <v>191.6</v>
      </c>
      <c r="K350" s="1">
        <v>162.19999999999999</v>
      </c>
      <c r="L350" s="1">
        <v>184.8</v>
      </c>
      <c r="M350" s="1">
        <v>169.7</v>
      </c>
      <c r="N350" s="1">
        <v>121.1</v>
      </c>
      <c r="O350" s="1">
        <v>201.6</v>
      </c>
      <c r="P350" s="1">
        <v>175.8</v>
      </c>
      <c r="Q350" s="1">
        <v>185.6</v>
      </c>
      <c r="R350" s="1">
        <v>177.4</v>
      </c>
      <c r="S350" s="1">
        <v>194.9</v>
      </c>
      <c r="T350" s="1">
        <v>186.1</v>
      </c>
      <c r="U350" s="1">
        <v>184.4</v>
      </c>
      <c r="V350" s="1">
        <v>185.9</v>
      </c>
      <c r="W350" s="1">
        <v>0</v>
      </c>
      <c r="X350" s="1">
        <v>180.8</v>
      </c>
      <c r="Y350" s="1">
        <v>174.4</v>
      </c>
      <c r="Z350" s="1">
        <v>181.2</v>
      </c>
      <c r="AA350" s="1">
        <v>167.4</v>
      </c>
      <c r="AB350" s="1">
        <v>170.6</v>
      </c>
      <c r="AC350" s="1">
        <v>176.5</v>
      </c>
      <c r="AD350" s="1">
        <v>172</v>
      </c>
      <c r="AE350" s="1">
        <v>173.9</v>
      </c>
      <c r="AF350" s="1">
        <v>177.9</v>
      </c>
      <c r="AG350" s="1">
        <v>2092.8999999999996</v>
      </c>
      <c r="AH350" s="1">
        <v>0</v>
      </c>
      <c r="AI350" s="1">
        <v>1393.5000000000002</v>
      </c>
      <c r="AJ350" s="1">
        <v>191.6</v>
      </c>
      <c r="AK350" s="1">
        <v>194.9</v>
      </c>
      <c r="AL350" s="1">
        <v>556.4</v>
      </c>
      <c r="AM350" s="1">
        <f>VLOOKUP(E350,CRUIDdata!C:D,2,FALSE)</f>
        <v>88</v>
      </c>
      <c r="AN350" s="1" t="s">
        <v>73</v>
      </c>
      <c r="AO350" s="1" t="str">
        <f t="shared" si="26"/>
        <v>no</v>
      </c>
      <c r="AP350" s="1">
        <f t="shared" si="27"/>
        <v>91</v>
      </c>
      <c r="AQ350" s="2">
        <f t="shared" si="28"/>
        <v>44835</v>
      </c>
      <c r="AR350" s="1" t="str">
        <f t="shared" si="29"/>
        <v>Post-COVID</v>
      </c>
      <c r="AS350" s="1">
        <f t="shared" si="30"/>
        <v>10</v>
      </c>
    </row>
    <row r="351" spans="1:45" x14ac:dyDescent="0.25">
      <c r="A351" s="1" t="s">
        <v>37</v>
      </c>
      <c r="B351" s="9">
        <v>2022</v>
      </c>
      <c r="C351" s="1" t="s">
        <v>51</v>
      </c>
      <c r="D351" s="1">
        <v>10</v>
      </c>
      <c r="E351" s="2">
        <v>44835</v>
      </c>
      <c r="F351" s="1">
        <v>166.4</v>
      </c>
      <c r="G351" s="1">
        <v>214.9</v>
      </c>
      <c r="H351" s="1">
        <v>171.9</v>
      </c>
      <c r="I351" s="1">
        <v>171</v>
      </c>
      <c r="J351" s="1">
        <v>177.7</v>
      </c>
      <c r="K351" s="1">
        <v>165.7</v>
      </c>
      <c r="L351" s="1">
        <v>228.6</v>
      </c>
      <c r="M351" s="1">
        <v>169.9</v>
      </c>
      <c r="N351" s="1">
        <v>123.4</v>
      </c>
      <c r="O351" s="1">
        <v>196.4</v>
      </c>
      <c r="P351" s="1">
        <v>161.6</v>
      </c>
      <c r="Q351" s="1">
        <v>191.5</v>
      </c>
      <c r="R351" s="1">
        <v>183.3</v>
      </c>
      <c r="S351" s="1">
        <v>200.1</v>
      </c>
      <c r="T351" s="1">
        <v>175.5</v>
      </c>
      <c r="U351" s="1">
        <v>162.6</v>
      </c>
      <c r="V351" s="1">
        <v>173.6</v>
      </c>
      <c r="W351" s="1">
        <v>171.2</v>
      </c>
      <c r="X351" s="1">
        <v>180</v>
      </c>
      <c r="Y351" s="1">
        <v>166</v>
      </c>
      <c r="Z351" s="1">
        <v>174.7</v>
      </c>
      <c r="AA351" s="1">
        <v>158.80000000000001</v>
      </c>
      <c r="AB351" s="1">
        <v>166.3</v>
      </c>
      <c r="AC351" s="1">
        <v>171.2</v>
      </c>
      <c r="AD351" s="1">
        <v>172.3</v>
      </c>
      <c r="AE351" s="1">
        <v>166.8</v>
      </c>
      <c r="AF351" s="1">
        <v>175.3</v>
      </c>
      <c r="AG351" s="1">
        <v>2144.6000000000004</v>
      </c>
      <c r="AH351" s="1">
        <v>171.2</v>
      </c>
      <c r="AI351" s="1">
        <v>1356.6999999999998</v>
      </c>
      <c r="AJ351" s="1">
        <v>177.7</v>
      </c>
      <c r="AK351" s="1">
        <v>200.1</v>
      </c>
      <c r="AL351" s="1">
        <v>511.70000000000005</v>
      </c>
      <c r="AM351" s="1">
        <f>VLOOKUP(E351,CRUIDdata!C:D,2,FALSE)</f>
        <v>88</v>
      </c>
      <c r="AN351" s="1" t="s">
        <v>73</v>
      </c>
      <c r="AO351" s="1" t="str">
        <f t="shared" si="26"/>
        <v>no</v>
      </c>
      <c r="AP351" s="1">
        <f t="shared" si="27"/>
        <v>91</v>
      </c>
      <c r="AQ351" s="2">
        <f t="shared" si="28"/>
        <v>44835</v>
      </c>
      <c r="AR351" s="1" t="str">
        <f t="shared" si="29"/>
        <v>Post-COVID</v>
      </c>
      <c r="AS351" s="1">
        <f t="shared" si="30"/>
        <v>10</v>
      </c>
    </row>
    <row r="352" spans="1:45" x14ac:dyDescent="0.25">
      <c r="A352" s="1" t="s">
        <v>38</v>
      </c>
      <c r="B352" s="9">
        <v>2022</v>
      </c>
      <c r="C352" s="1" t="s">
        <v>51</v>
      </c>
      <c r="D352" s="1">
        <v>10</v>
      </c>
      <c r="E352" s="2">
        <v>44835</v>
      </c>
      <c r="F352" s="1">
        <v>165.2</v>
      </c>
      <c r="G352" s="1">
        <v>210.9</v>
      </c>
      <c r="H352" s="1">
        <v>170.9</v>
      </c>
      <c r="I352" s="1">
        <v>170.9</v>
      </c>
      <c r="J352" s="1">
        <v>186.5</v>
      </c>
      <c r="K352" s="1">
        <v>163.80000000000001</v>
      </c>
      <c r="L352" s="1">
        <v>199.7</v>
      </c>
      <c r="M352" s="1">
        <v>169.8</v>
      </c>
      <c r="N352" s="1">
        <v>121.9</v>
      </c>
      <c r="O352" s="1">
        <v>199.9</v>
      </c>
      <c r="P352" s="1">
        <v>169.9</v>
      </c>
      <c r="Q352" s="1">
        <v>188.3</v>
      </c>
      <c r="R352" s="1">
        <v>179.6</v>
      </c>
      <c r="S352" s="1">
        <v>196.3</v>
      </c>
      <c r="T352" s="1">
        <v>181.9</v>
      </c>
      <c r="U352" s="1">
        <v>175.3</v>
      </c>
      <c r="V352" s="1">
        <v>181</v>
      </c>
      <c r="W352" s="1">
        <v>171.2</v>
      </c>
      <c r="X352" s="1">
        <v>180.5</v>
      </c>
      <c r="Y352" s="1">
        <v>170.4</v>
      </c>
      <c r="Z352" s="1">
        <v>178.7</v>
      </c>
      <c r="AA352" s="1">
        <v>162.9</v>
      </c>
      <c r="AB352" s="1">
        <v>168.2</v>
      </c>
      <c r="AC352" s="1">
        <v>173.4</v>
      </c>
      <c r="AD352" s="1">
        <v>172.1</v>
      </c>
      <c r="AE352" s="1">
        <v>170.5</v>
      </c>
      <c r="AF352" s="1">
        <v>176.7</v>
      </c>
      <c r="AG352" s="1">
        <v>2110.8000000000002</v>
      </c>
      <c r="AH352" s="1">
        <v>171.2</v>
      </c>
      <c r="AI352" s="1">
        <v>1374.7</v>
      </c>
      <c r="AJ352" s="1">
        <v>186.5</v>
      </c>
      <c r="AK352" s="1">
        <v>196.3</v>
      </c>
      <c r="AL352" s="1">
        <v>538.20000000000005</v>
      </c>
      <c r="AM352" s="1">
        <f>VLOOKUP(E352,CRUIDdata!C:D,2,FALSE)</f>
        <v>88</v>
      </c>
      <c r="AN352" s="1" t="s">
        <v>73</v>
      </c>
      <c r="AO352" s="1" t="str">
        <f t="shared" si="26"/>
        <v>no</v>
      </c>
      <c r="AP352" s="1">
        <f t="shared" si="27"/>
        <v>91</v>
      </c>
      <c r="AQ352" s="2">
        <f t="shared" si="28"/>
        <v>44835</v>
      </c>
      <c r="AR352" s="1" t="str">
        <f t="shared" si="29"/>
        <v>Post-COVID</v>
      </c>
      <c r="AS352" s="1">
        <f t="shared" si="30"/>
        <v>10</v>
      </c>
    </row>
    <row r="353" spans="1:45" x14ac:dyDescent="0.25">
      <c r="A353" s="1" t="s">
        <v>36</v>
      </c>
      <c r="B353" s="9">
        <v>2022</v>
      </c>
      <c r="C353" s="1" t="s">
        <v>52</v>
      </c>
      <c r="D353" s="1">
        <v>11</v>
      </c>
      <c r="E353" s="2">
        <v>44866</v>
      </c>
      <c r="F353" s="1">
        <v>166.9</v>
      </c>
      <c r="G353" s="1">
        <v>207.2</v>
      </c>
      <c r="H353" s="1">
        <v>180.2</v>
      </c>
      <c r="I353" s="1">
        <v>172.3</v>
      </c>
      <c r="J353" s="1">
        <v>194</v>
      </c>
      <c r="K353" s="1">
        <v>159.1</v>
      </c>
      <c r="L353" s="1">
        <v>171.6</v>
      </c>
      <c r="M353" s="1">
        <v>170.2</v>
      </c>
      <c r="N353" s="1">
        <v>121.5</v>
      </c>
      <c r="O353" s="1">
        <v>204.8</v>
      </c>
      <c r="P353" s="1">
        <v>176.4</v>
      </c>
      <c r="Q353" s="1">
        <v>186.9</v>
      </c>
      <c r="R353" s="1">
        <v>176.6</v>
      </c>
      <c r="S353" s="1">
        <v>195.5</v>
      </c>
      <c r="T353" s="1">
        <v>187.2</v>
      </c>
      <c r="U353" s="1">
        <v>185.2</v>
      </c>
      <c r="V353" s="1">
        <v>186.9</v>
      </c>
      <c r="W353" s="1">
        <v>0</v>
      </c>
      <c r="X353" s="1">
        <v>181.9</v>
      </c>
      <c r="Y353" s="1">
        <v>175.5</v>
      </c>
      <c r="Z353" s="1">
        <v>182.3</v>
      </c>
      <c r="AA353" s="1">
        <v>167.5</v>
      </c>
      <c r="AB353" s="1">
        <v>170.8</v>
      </c>
      <c r="AC353" s="1">
        <v>176.9</v>
      </c>
      <c r="AD353" s="1">
        <v>173.4</v>
      </c>
      <c r="AE353" s="1">
        <v>174.6</v>
      </c>
      <c r="AF353" s="1">
        <v>177.8</v>
      </c>
      <c r="AG353" s="1">
        <v>2093.7000000000003</v>
      </c>
      <c r="AH353" s="1">
        <v>0</v>
      </c>
      <c r="AI353" s="1">
        <v>1398.3999999999999</v>
      </c>
      <c r="AJ353" s="1">
        <v>194</v>
      </c>
      <c r="AK353" s="1">
        <v>195.5</v>
      </c>
      <c r="AL353" s="1">
        <v>559.29999999999995</v>
      </c>
      <c r="AM353" s="1">
        <f>VLOOKUP(E353,CRUIDdata!C:D,2,FALSE)</f>
        <v>85</v>
      </c>
      <c r="AN353" s="1" t="s">
        <v>73</v>
      </c>
      <c r="AO353" s="1" t="str">
        <f t="shared" si="26"/>
        <v>no</v>
      </c>
      <c r="AP353" s="1">
        <f t="shared" si="27"/>
        <v>91</v>
      </c>
      <c r="AQ353" s="2">
        <f t="shared" si="28"/>
        <v>44866</v>
      </c>
      <c r="AR353" s="1" t="str">
        <f t="shared" si="29"/>
        <v>Post-COVID</v>
      </c>
      <c r="AS353" s="1">
        <f t="shared" si="30"/>
        <v>11</v>
      </c>
    </row>
    <row r="354" spans="1:45" x14ac:dyDescent="0.25">
      <c r="A354" s="1" t="s">
        <v>37</v>
      </c>
      <c r="B354" s="9">
        <v>2022</v>
      </c>
      <c r="C354" s="1" t="s">
        <v>52</v>
      </c>
      <c r="D354" s="1">
        <v>11</v>
      </c>
      <c r="E354" s="2">
        <v>44866</v>
      </c>
      <c r="F354" s="1">
        <v>168.4</v>
      </c>
      <c r="G354" s="1">
        <v>213.4</v>
      </c>
      <c r="H354" s="1">
        <v>183.2</v>
      </c>
      <c r="I354" s="1">
        <v>172.3</v>
      </c>
      <c r="J354" s="1">
        <v>180</v>
      </c>
      <c r="K354" s="1">
        <v>162.6</v>
      </c>
      <c r="L354" s="1">
        <v>205.5</v>
      </c>
      <c r="M354" s="1">
        <v>171</v>
      </c>
      <c r="N354" s="1">
        <v>123.4</v>
      </c>
      <c r="O354" s="1">
        <v>198.8</v>
      </c>
      <c r="P354" s="1">
        <v>162.1</v>
      </c>
      <c r="Q354" s="1">
        <v>192.4</v>
      </c>
      <c r="R354" s="1">
        <v>181.3</v>
      </c>
      <c r="S354" s="1">
        <v>200.6</v>
      </c>
      <c r="T354" s="1">
        <v>176.7</v>
      </c>
      <c r="U354" s="1">
        <v>163.5</v>
      </c>
      <c r="V354" s="1">
        <v>174.7</v>
      </c>
      <c r="W354" s="1">
        <v>171.8</v>
      </c>
      <c r="X354" s="1">
        <v>180.3</v>
      </c>
      <c r="Y354" s="1">
        <v>166.9</v>
      </c>
      <c r="Z354" s="1">
        <v>175.8</v>
      </c>
      <c r="AA354" s="1">
        <v>158.9</v>
      </c>
      <c r="AB354" s="1">
        <v>166.7</v>
      </c>
      <c r="AC354" s="1">
        <v>171.5</v>
      </c>
      <c r="AD354" s="1">
        <v>173.8</v>
      </c>
      <c r="AE354" s="1">
        <v>167.4</v>
      </c>
      <c r="AF354" s="1">
        <v>174.1</v>
      </c>
      <c r="AG354" s="1">
        <v>2134.4</v>
      </c>
      <c r="AH354" s="1">
        <v>171.8</v>
      </c>
      <c r="AI354" s="1">
        <v>1359.6</v>
      </c>
      <c r="AJ354" s="1">
        <v>180</v>
      </c>
      <c r="AK354" s="1">
        <v>200.6</v>
      </c>
      <c r="AL354" s="1">
        <v>514.9</v>
      </c>
      <c r="AM354" s="1">
        <f>VLOOKUP(E354,CRUIDdata!C:D,2,FALSE)</f>
        <v>85</v>
      </c>
      <c r="AN354" s="1" t="s">
        <v>73</v>
      </c>
      <c r="AO354" s="1" t="str">
        <f t="shared" si="26"/>
        <v>no</v>
      </c>
      <c r="AP354" s="1">
        <f t="shared" si="27"/>
        <v>91</v>
      </c>
      <c r="AQ354" s="2">
        <f t="shared" si="28"/>
        <v>44866</v>
      </c>
      <c r="AR354" s="1" t="str">
        <f t="shared" si="29"/>
        <v>Post-COVID</v>
      </c>
      <c r="AS354" s="1">
        <f t="shared" si="30"/>
        <v>11</v>
      </c>
    </row>
    <row r="355" spans="1:45" x14ac:dyDescent="0.25">
      <c r="A355" s="1" t="s">
        <v>38</v>
      </c>
      <c r="B355" s="9">
        <v>2022</v>
      </c>
      <c r="C355" s="1" t="s">
        <v>52</v>
      </c>
      <c r="D355" s="1">
        <v>11</v>
      </c>
      <c r="E355" s="2">
        <v>44866</v>
      </c>
      <c r="F355" s="1">
        <v>167.4</v>
      </c>
      <c r="G355" s="1">
        <v>209.4</v>
      </c>
      <c r="H355" s="1">
        <v>181.4</v>
      </c>
      <c r="I355" s="1">
        <v>172.3</v>
      </c>
      <c r="J355" s="1">
        <v>188.9</v>
      </c>
      <c r="K355" s="1">
        <v>160.69999999999999</v>
      </c>
      <c r="L355" s="1">
        <v>183.1</v>
      </c>
      <c r="M355" s="1">
        <v>170.5</v>
      </c>
      <c r="N355" s="1">
        <v>122.1</v>
      </c>
      <c r="O355" s="1">
        <v>202.8</v>
      </c>
      <c r="P355" s="1">
        <v>170.4</v>
      </c>
      <c r="Q355" s="1">
        <v>189.5</v>
      </c>
      <c r="R355" s="1">
        <v>178.3</v>
      </c>
      <c r="S355" s="1">
        <v>196.9</v>
      </c>
      <c r="T355" s="1">
        <v>183.1</v>
      </c>
      <c r="U355" s="1">
        <v>176.2</v>
      </c>
      <c r="V355" s="1">
        <v>182.1</v>
      </c>
      <c r="W355" s="1">
        <v>171.8</v>
      </c>
      <c r="X355" s="1">
        <v>181.3</v>
      </c>
      <c r="Y355" s="1">
        <v>171.4</v>
      </c>
      <c r="Z355" s="1">
        <v>179.8</v>
      </c>
      <c r="AA355" s="1">
        <v>163</v>
      </c>
      <c r="AB355" s="1">
        <v>168.5</v>
      </c>
      <c r="AC355" s="1">
        <v>173.7</v>
      </c>
      <c r="AD355" s="1">
        <v>173.6</v>
      </c>
      <c r="AE355" s="1">
        <v>171.1</v>
      </c>
      <c r="AF355" s="1">
        <v>176.5</v>
      </c>
      <c r="AG355" s="1">
        <v>2107.9</v>
      </c>
      <c r="AH355" s="1">
        <v>171.8</v>
      </c>
      <c r="AI355" s="1">
        <v>1379.1</v>
      </c>
      <c r="AJ355" s="1">
        <v>188.9</v>
      </c>
      <c r="AK355" s="1">
        <v>196.9</v>
      </c>
      <c r="AL355" s="1">
        <v>541.4</v>
      </c>
      <c r="AM355" s="1">
        <f>VLOOKUP(E355,CRUIDdata!C:D,2,FALSE)</f>
        <v>85</v>
      </c>
      <c r="AN355" s="1" t="s">
        <v>73</v>
      </c>
      <c r="AO355" s="1" t="str">
        <f t="shared" si="26"/>
        <v>no</v>
      </c>
      <c r="AP355" s="1">
        <f t="shared" si="27"/>
        <v>91</v>
      </c>
      <c r="AQ355" s="2">
        <f t="shared" si="28"/>
        <v>44866</v>
      </c>
      <c r="AR355" s="1" t="str">
        <f t="shared" si="29"/>
        <v>Post-COVID</v>
      </c>
      <c r="AS355" s="1">
        <f t="shared" si="30"/>
        <v>11</v>
      </c>
    </row>
    <row r="356" spans="1:45" x14ac:dyDescent="0.25">
      <c r="A356" s="1" t="s">
        <v>36</v>
      </c>
      <c r="B356" s="9">
        <v>2022</v>
      </c>
      <c r="C356" s="1" t="s">
        <v>53</v>
      </c>
      <c r="D356" s="1">
        <v>12</v>
      </c>
      <c r="E356" s="2">
        <v>44896</v>
      </c>
      <c r="F356" s="1">
        <v>168.8</v>
      </c>
      <c r="G356" s="1">
        <v>206.9</v>
      </c>
      <c r="H356" s="1">
        <v>189.1</v>
      </c>
      <c r="I356" s="1">
        <v>173.4</v>
      </c>
      <c r="J356" s="1">
        <v>193.9</v>
      </c>
      <c r="K356" s="1">
        <v>156.69999999999999</v>
      </c>
      <c r="L356" s="1">
        <v>150.19999999999999</v>
      </c>
      <c r="M356" s="1">
        <v>170.5</v>
      </c>
      <c r="N356" s="1">
        <v>121.2</v>
      </c>
      <c r="O356" s="1">
        <v>207.5</v>
      </c>
      <c r="P356" s="1">
        <v>176.8</v>
      </c>
      <c r="Q356" s="1">
        <v>187.7</v>
      </c>
      <c r="R356" s="1">
        <v>174.4</v>
      </c>
      <c r="S356" s="1">
        <v>195.9</v>
      </c>
      <c r="T356" s="1">
        <v>188.1</v>
      </c>
      <c r="U356" s="1">
        <v>185.9</v>
      </c>
      <c r="V356" s="1">
        <v>187.8</v>
      </c>
      <c r="W356" s="1">
        <v>0</v>
      </c>
      <c r="X356" s="1">
        <v>182.8</v>
      </c>
      <c r="Y356" s="1">
        <v>176.4</v>
      </c>
      <c r="Z356" s="1">
        <v>183.5</v>
      </c>
      <c r="AA356" s="1">
        <v>167.8</v>
      </c>
      <c r="AB356" s="1">
        <v>171.2</v>
      </c>
      <c r="AC356" s="1">
        <v>177.3</v>
      </c>
      <c r="AD356" s="1">
        <v>175.7</v>
      </c>
      <c r="AE356" s="1">
        <v>175.5</v>
      </c>
      <c r="AF356" s="1">
        <v>177.1</v>
      </c>
      <c r="AG356" s="1">
        <v>2083.2000000000003</v>
      </c>
      <c r="AH356" s="1">
        <v>0</v>
      </c>
      <c r="AI356" s="1">
        <v>1403.8</v>
      </c>
      <c r="AJ356" s="1">
        <v>193.9</v>
      </c>
      <c r="AK356" s="1">
        <v>195.9</v>
      </c>
      <c r="AL356" s="1">
        <v>561.79999999999995</v>
      </c>
      <c r="AM356" s="1">
        <f>VLOOKUP(E356,CRUIDdata!C:D,2,FALSE)</f>
        <v>82</v>
      </c>
      <c r="AN356" s="1" t="s">
        <v>73</v>
      </c>
      <c r="AO356" s="1" t="str">
        <f t="shared" si="26"/>
        <v>no</v>
      </c>
      <c r="AP356" s="1">
        <f t="shared" si="27"/>
        <v>91</v>
      </c>
      <c r="AQ356" s="2">
        <f t="shared" si="28"/>
        <v>44896</v>
      </c>
      <c r="AR356" s="1" t="str">
        <f t="shared" si="29"/>
        <v>Post-COVID</v>
      </c>
      <c r="AS356" s="1">
        <f t="shared" si="30"/>
        <v>12</v>
      </c>
    </row>
    <row r="357" spans="1:45" x14ac:dyDescent="0.25">
      <c r="A357" s="1" t="s">
        <v>37</v>
      </c>
      <c r="B357" s="9">
        <v>2022</v>
      </c>
      <c r="C357" s="1" t="s">
        <v>53</v>
      </c>
      <c r="D357" s="1">
        <v>12</v>
      </c>
      <c r="E357" s="2">
        <v>44896</v>
      </c>
      <c r="F357" s="1">
        <v>170.2</v>
      </c>
      <c r="G357" s="1">
        <v>212.9</v>
      </c>
      <c r="H357" s="1">
        <v>191.9</v>
      </c>
      <c r="I357" s="1">
        <v>173.9</v>
      </c>
      <c r="J357" s="1">
        <v>179.1</v>
      </c>
      <c r="K357" s="1">
        <v>159.5</v>
      </c>
      <c r="L357" s="1">
        <v>178.7</v>
      </c>
      <c r="M357" s="1">
        <v>171.3</v>
      </c>
      <c r="N357" s="1">
        <v>123.1</v>
      </c>
      <c r="O357" s="1">
        <v>200.5</v>
      </c>
      <c r="P357" s="1">
        <v>162.80000000000001</v>
      </c>
      <c r="Q357" s="1">
        <v>193.3</v>
      </c>
      <c r="R357" s="1">
        <v>178.6</v>
      </c>
      <c r="S357" s="1">
        <v>201.1</v>
      </c>
      <c r="T357" s="1">
        <v>177.7</v>
      </c>
      <c r="U357" s="1">
        <v>164.5</v>
      </c>
      <c r="V357" s="1">
        <v>175.7</v>
      </c>
      <c r="W357" s="1">
        <v>170.7</v>
      </c>
      <c r="X357" s="1">
        <v>180.6</v>
      </c>
      <c r="Y357" s="1">
        <v>167.3</v>
      </c>
      <c r="Z357" s="1">
        <v>177.2</v>
      </c>
      <c r="AA357" s="1">
        <v>159.4</v>
      </c>
      <c r="AB357" s="1">
        <v>167.1</v>
      </c>
      <c r="AC357" s="1">
        <v>171.8</v>
      </c>
      <c r="AD357" s="1">
        <v>176</v>
      </c>
      <c r="AE357" s="1">
        <v>168.2</v>
      </c>
      <c r="AF357" s="1">
        <v>174.1</v>
      </c>
      <c r="AG357" s="1">
        <v>2116.6999999999998</v>
      </c>
      <c r="AH357" s="1">
        <v>170.7</v>
      </c>
      <c r="AI357" s="1">
        <v>1364.5</v>
      </c>
      <c r="AJ357" s="1">
        <v>179.1</v>
      </c>
      <c r="AK357" s="1">
        <v>201.1</v>
      </c>
      <c r="AL357" s="1">
        <v>517.9</v>
      </c>
      <c r="AM357" s="1">
        <f>VLOOKUP(E357,CRUIDdata!C:D,2,FALSE)</f>
        <v>82</v>
      </c>
      <c r="AN357" s="1" t="s">
        <v>73</v>
      </c>
      <c r="AO357" s="1" t="str">
        <f t="shared" si="26"/>
        <v>no</v>
      </c>
      <c r="AP357" s="1">
        <f t="shared" si="27"/>
        <v>91</v>
      </c>
      <c r="AQ357" s="2">
        <f t="shared" si="28"/>
        <v>44896</v>
      </c>
      <c r="AR357" s="1" t="str">
        <f t="shared" si="29"/>
        <v>Post-COVID</v>
      </c>
      <c r="AS357" s="1">
        <f t="shared" si="30"/>
        <v>12</v>
      </c>
    </row>
    <row r="358" spans="1:45" x14ac:dyDescent="0.25">
      <c r="A358" s="1" t="s">
        <v>38</v>
      </c>
      <c r="B358" s="9">
        <v>2022</v>
      </c>
      <c r="C358" s="1" t="s">
        <v>53</v>
      </c>
      <c r="D358" s="1">
        <v>12</v>
      </c>
      <c r="E358" s="2">
        <v>44896</v>
      </c>
      <c r="F358" s="1">
        <v>169.2</v>
      </c>
      <c r="G358" s="1">
        <v>209</v>
      </c>
      <c r="H358" s="1">
        <v>190.2</v>
      </c>
      <c r="I358" s="1">
        <v>173.6</v>
      </c>
      <c r="J358" s="1">
        <v>188.5</v>
      </c>
      <c r="K358" s="1">
        <v>158</v>
      </c>
      <c r="L358" s="1">
        <v>159.9</v>
      </c>
      <c r="M358" s="1">
        <v>170.8</v>
      </c>
      <c r="N358" s="1">
        <v>121.8</v>
      </c>
      <c r="O358" s="1">
        <v>205.2</v>
      </c>
      <c r="P358" s="1">
        <v>171</v>
      </c>
      <c r="Q358" s="1">
        <v>190.3</v>
      </c>
      <c r="R358" s="1">
        <v>175.9</v>
      </c>
      <c r="S358" s="1">
        <v>197.3</v>
      </c>
      <c r="T358" s="1">
        <v>184</v>
      </c>
      <c r="U358" s="1">
        <v>177</v>
      </c>
      <c r="V358" s="1">
        <v>183</v>
      </c>
      <c r="W358" s="1">
        <v>170.7</v>
      </c>
      <c r="X358" s="1">
        <v>182</v>
      </c>
      <c r="Y358" s="1">
        <v>172.1</v>
      </c>
      <c r="Z358" s="1">
        <v>181.1</v>
      </c>
      <c r="AA358" s="1">
        <v>163.4</v>
      </c>
      <c r="AB358" s="1">
        <v>168.9</v>
      </c>
      <c r="AC358" s="1">
        <v>174.1</v>
      </c>
      <c r="AD358" s="1">
        <v>175.8</v>
      </c>
      <c r="AE358" s="1">
        <v>172</v>
      </c>
      <c r="AF358" s="1">
        <v>175.7</v>
      </c>
      <c r="AG358" s="1">
        <v>2094.9</v>
      </c>
      <c r="AH358" s="1">
        <v>170.7</v>
      </c>
      <c r="AI358" s="1">
        <v>1384</v>
      </c>
      <c r="AJ358" s="1">
        <v>188.5</v>
      </c>
      <c r="AK358" s="1">
        <v>197.3</v>
      </c>
      <c r="AL358" s="1">
        <v>544</v>
      </c>
      <c r="AM358" s="1">
        <f>VLOOKUP(E358,CRUIDdata!C:D,2,FALSE)</f>
        <v>82</v>
      </c>
      <c r="AN358" s="1" t="s">
        <v>73</v>
      </c>
      <c r="AO358" s="1" t="str">
        <f t="shared" si="26"/>
        <v>no</v>
      </c>
      <c r="AP358" s="1">
        <f t="shared" si="27"/>
        <v>91</v>
      </c>
      <c r="AQ358" s="2">
        <f t="shared" si="28"/>
        <v>44896</v>
      </c>
      <c r="AR358" s="1" t="str">
        <f t="shared" si="29"/>
        <v>Post-COVID</v>
      </c>
      <c r="AS358" s="1">
        <f t="shared" si="30"/>
        <v>12</v>
      </c>
    </row>
    <row r="359" spans="1:45" x14ac:dyDescent="0.25">
      <c r="A359" s="1" t="s">
        <v>36</v>
      </c>
      <c r="B359" s="9">
        <v>2023</v>
      </c>
      <c r="C359" s="1" t="s">
        <v>42</v>
      </c>
      <c r="D359" s="1">
        <v>1</v>
      </c>
      <c r="E359" s="2">
        <v>44927</v>
      </c>
      <c r="F359" s="1">
        <v>174</v>
      </c>
      <c r="G359" s="1">
        <v>208.3</v>
      </c>
      <c r="H359" s="1">
        <v>192.9</v>
      </c>
      <c r="I359" s="1">
        <v>174.3</v>
      </c>
      <c r="J359" s="1">
        <v>192.6</v>
      </c>
      <c r="K359" s="1">
        <v>156.30000000000001</v>
      </c>
      <c r="L359" s="1">
        <v>142.9</v>
      </c>
      <c r="M359" s="1">
        <v>170.7</v>
      </c>
      <c r="N359" s="1">
        <v>120.3</v>
      </c>
      <c r="O359" s="1">
        <v>210.5</v>
      </c>
      <c r="P359" s="1">
        <v>176.9</v>
      </c>
      <c r="Q359" s="1">
        <v>188.5</v>
      </c>
      <c r="R359" s="1">
        <v>175</v>
      </c>
      <c r="S359" s="1">
        <v>196.9</v>
      </c>
      <c r="T359" s="1">
        <v>189</v>
      </c>
      <c r="U359" s="1">
        <v>186.3</v>
      </c>
      <c r="V359" s="1">
        <v>188.6</v>
      </c>
      <c r="W359" s="1">
        <v>0</v>
      </c>
      <c r="X359" s="1">
        <v>183.2</v>
      </c>
      <c r="Y359" s="1">
        <v>177.2</v>
      </c>
      <c r="Z359" s="1">
        <v>184.7</v>
      </c>
      <c r="AA359" s="1">
        <v>168.2</v>
      </c>
      <c r="AB359" s="1">
        <v>171.8</v>
      </c>
      <c r="AC359" s="1">
        <v>177.8</v>
      </c>
      <c r="AD359" s="1">
        <v>178.4</v>
      </c>
      <c r="AE359" s="1">
        <v>176.5</v>
      </c>
      <c r="AF359" s="1">
        <v>177.8</v>
      </c>
      <c r="AG359" s="1">
        <v>2090.6000000000004</v>
      </c>
      <c r="AH359" s="1">
        <v>0</v>
      </c>
      <c r="AI359" s="1">
        <v>1410.8999999999999</v>
      </c>
      <c r="AJ359" s="1">
        <v>192.6</v>
      </c>
      <c r="AK359" s="1">
        <v>196.9</v>
      </c>
      <c r="AL359" s="1">
        <v>563.9</v>
      </c>
      <c r="AM359" s="1">
        <f>VLOOKUP(E359,CRUIDdata!C:D,2,FALSE)</f>
        <v>78</v>
      </c>
      <c r="AN359" s="1" t="s">
        <v>73</v>
      </c>
      <c r="AO359" s="1" t="b">
        <f t="shared" si="26"/>
        <v>0</v>
      </c>
      <c r="AP359" s="1">
        <f t="shared" si="27"/>
        <v>91</v>
      </c>
      <c r="AQ359" s="2">
        <f t="shared" si="28"/>
        <v>44927</v>
      </c>
      <c r="AR359" s="1" t="str">
        <f t="shared" si="29"/>
        <v>Post-COVID</v>
      </c>
      <c r="AS359" s="1">
        <f t="shared" si="30"/>
        <v>1</v>
      </c>
    </row>
    <row r="360" spans="1:45" x14ac:dyDescent="0.25">
      <c r="A360" s="1" t="s">
        <v>37</v>
      </c>
      <c r="B360" s="9">
        <v>2023</v>
      </c>
      <c r="C360" s="1" t="s">
        <v>42</v>
      </c>
      <c r="D360" s="1">
        <v>1</v>
      </c>
      <c r="E360" s="2">
        <v>44927</v>
      </c>
      <c r="F360" s="1">
        <v>173.3</v>
      </c>
      <c r="G360" s="1">
        <v>215.2</v>
      </c>
      <c r="H360" s="1">
        <v>197</v>
      </c>
      <c r="I360" s="1">
        <v>175.2</v>
      </c>
      <c r="J360" s="1">
        <v>178</v>
      </c>
      <c r="K360" s="1">
        <v>160.5</v>
      </c>
      <c r="L360" s="1">
        <v>175.3</v>
      </c>
      <c r="M360" s="1">
        <v>171.2</v>
      </c>
      <c r="N360" s="1">
        <v>122.7</v>
      </c>
      <c r="O360" s="1">
        <v>204.3</v>
      </c>
      <c r="P360" s="1">
        <v>163.69999999999999</v>
      </c>
      <c r="Q360" s="1">
        <v>194.3</v>
      </c>
      <c r="R360" s="1">
        <v>179.5</v>
      </c>
      <c r="S360" s="1">
        <v>201.6</v>
      </c>
      <c r="T360" s="1">
        <v>178.7</v>
      </c>
      <c r="U360" s="1">
        <v>165.3</v>
      </c>
      <c r="V360" s="1">
        <v>176.6</v>
      </c>
      <c r="W360" s="1">
        <v>172.1</v>
      </c>
      <c r="X360" s="1">
        <v>180.1</v>
      </c>
      <c r="Y360" s="1">
        <v>168</v>
      </c>
      <c r="Z360" s="1">
        <v>178.5</v>
      </c>
      <c r="AA360" s="1">
        <v>159.5</v>
      </c>
      <c r="AB360" s="1">
        <v>167.8</v>
      </c>
      <c r="AC360" s="1">
        <v>171.8</v>
      </c>
      <c r="AD360" s="1">
        <v>178.8</v>
      </c>
      <c r="AE360" s="1">
        <v>168.9</v>
      </c>
      <c r="AF360" s="1">
        <v>174.9</v>
      </c>
      <c r="AG360" s="1">
        <v>2132.1999999999998</v>
      </c>
      <c r="AH360" s="1">
        <v>172.1</v>
      </c>
      <c r="AI360" s="1">
        <v>1369.8000000000002</v>
      </c>
      <c r="AJ360" s="1">
        <v>178</v>
      </c>
      <c r="AK360" s="1">
        <v>201.6</v>
      </c>
      <c r="AL360" s="1">
        <v>520.6</v>
      </c>
      <c r="AM360" s="1">
        <f>VLOOKUP(E360,CRUIDdata!C:D,2,FALSE)</f>
        <v>78</v>
      </c>
      <c r="AN360" s="1" t="s">
        <v>73</v>
      </c>
      <c r="AO360" s="1" t="str">
        <f t="shared" si="26"/>
        <v>no</v>
      </c>
      <c r="AP360" s="1">
        <f t="shared" si="27"/>
        <v>91</v>
      </c>
      <c r="AQ360" s="2">
        <f t="shared" si="28"/>
        <v>44927</v>
      </c>
      <c r="AR360" s="1" t="str">
        <f t="shared" si="29"/>
        <v>Post-COVID</v>
      </c>
      <c r="AS360" s="1">
        <f t="shared" si="30"/>
        <v>1</v>
      </c>
    </row>
    <row r="361" spans="1:45" x14ac:dyDescent="0.25">
      <c r="A361" s="1" t="s">
        <v>38</v>
      </c>
      <c r="B361" s="9">
        <v>2023</v>
      </c>
      <c r="C361" s="1" t="s">
        <v>42</v>
      </c>
      <c r="D361" s="1">
        <v>1</v>
      </c>
      <c r="E361" s="2">
        <v>44927</v>
      </c>
      <c r="F361" s="1">
        <v>173.8</v>
      </c>
      <c r="G361" s="1">
        <v>210.7</v>
      </c>
      <c r="H361" s="1">
        <v>194.5</v>
      </c>
      <c r="I361" s="1">
        <v>174.6</v>
      </c>
      <c r="J361" s="1">
        <v>187.2</v>
      </c>
      <c r="K361" s="1">
        <v>158.30000000000001</v>
      </c>
      <c r="L361" s="1">
        <v>153.9</v>
      </c>
      <c r="M361" s="1">
        <v>170.9</v>
      </c>
      <c r="N361" s="1">
        <v>121.1</v>
      </c>
      <c r="O361" s="1">
        <v>208.4</v>
      </c>
      <c r="P361" s="1">
        <v>171.4</v>
      </c>
      <c r="Q361" s="1">
        <v>191.2</v>
      </c>
      <c r="R361" s="1">
        <v>176.7</v>
      </c>
      <c r="S361" s="1">
        <v>198.2</v>
      </c>
      <c r="T361" s="1">
        <v>184.9</v>
      </c>
      <c r="U361" s="1">
        <v>177.6</v>
      </c>
      <c r="V361" s="1">
        <v>183.8</v>
      </c>
      <c r="W361" s="1">
        <v>172.1</v>
      </c>
      <c r="X361" s="1">
        <v>182</v>
      </c>
      <c r="Y361" s="1">
        <v>172.9</v>
      </c>
      <c r="Z361" s="1">
        <v>182.3</v>
      </c>
      <c r="AA361" s="1">
        <v>163.6</v>
      </c>
      <c r="AB361" s="1">
        <v>169.5</v>
      </c>
      <c r="AC361" s="1">
        <v>174.3</v>
      </c>
      <c r="AD361" s="1">
        <v>178.6</v>
      </c>
      <c r="AE361" s="1">
        <v>172.8</v>
      </c>
      <c r="AF361" s="1">
        <v>176.5</v>
      </c>
      <c r="AG361" s="1">
        <v>2105.5000000000005</v>
      </c>
      <c r="AH361" s="1">
        <v>172.1</v>
      </c>
      <c r="AI361" s="1">
        <v>1390.1999999999998</v>
      </c>
      <c r="AJ361" s="1">
        <v>187.2</v>
      </c>
      <c r="AK361" s="1">
        <v>198.2</v>
      </c>
      <c r="AL361" s="1">
        <v>546.29999999999995</v>
      </c>
      <c r="AM361" s="1">
        <f>VLOOKUP(E361,CRUIDdata!C:D,2,FALSE)</f>
        <v>78</v>
      </c>
      <c r="AN361" s="1" t="s">
        <v>73</v>
      </c>
      <c r="AO361" s="1" t="str">
        <f t="shared" si="26"/>
        <v>no</v>
      </c>
      <c r="AP361" s="1">
        <f t="shared" si="27"/>
        <v>91</v>
      </c>
      <c r="AQ361" s="2">
        <f t="shared" si="28"/>
        <v>44927</v>
      </c>
      <c r="AR361" s="1" t="str">
        <f t="shared" si="29"/>
        <v>Post-COVID</v>
      </c>
      <c r="AS361" s="1">
        <f t="shared" si="30"/>
        <v>1</v>
      </c>
    </row>
    <row r="362" spans="1:45" x14ac:dyDescent="0.25">
      <c r="A362" s="1" t="s">
        <v>36</v>
      </c>
      <c r="B362" s="9">
        <v>2023</v>
      </c>
      <c r="C362" s="1" t="s">
        <v>43</v>
      </c>
      <c r="D362" s="1">
        <v>2</v>
      </c>
      <c r="E362" s="2">
        <v>44958</v>
      </c>
      <c r="F362" s="1">
        <v>174.2</v>
      </c>
      <c r="G362" s="1">
        <v>205.2</v>
      </c>
      <c r="H362" s="1">
        <v>173.9</v>
      </c>
      <c r="I362" s="1">
        <v>177</v>
      </c>
      <c r="J362" s="1">
        <v>183.4</v>
      </c>
      <c r="K362" s="1">
        <v>167.2</v>
      </c>
      <c r="L362" s="1">
        <v>140.9</v>
      </c>
      <c r="M362" s="1">
        <v>170.4</v>
      </c>
      <c r="N362" s="1">
        <v>119.1</v>
      </c>
      <c r="O362" s="1">
        <v>212.1</v>
      </c>
      <c r="P362" s="1">
        <v>177.6</v>
      </c>
      <c r="Q362" s="1">
        <v>189.9</v>
      </c>
      <c r="R362" s="1">
        <v>174.8</v>
      </c>
      <c r="S362" s="1">
        <v>198.3</v>
      </c>
      <c r="T362" s="1">
        <v>190</v>
      </c>
      <c r="U362" s="1">
        <v>187</v>
      </c>
      <c r="V362" s="1">
        <v>189.6</v>
      </c>
      <c r="W362" s="1">
        <v>0</v>
      </c>
      <c r="X362" s="1">
        <v>181.6</v>
      </c>
      <c r="Y362" s="1">
        <v>178.6</v>
      </c>
      <c r="Z362" s="1">
        <v>186.6</v>
      </c>
      <c r="AA362" s="1">
        <v>169</v>
      </c>
      <c r="AB362" s="1">
        <v>172.8</v>
      </c>
      <c r="AC362" s="1">
        <v>178.5</v>
      </c>
      <c r="AD362" s="1">
        <v>180.7</v>
      </c>
      <c r="AE362" s="1">
        <v>177.9</v>
      </c>
      <c r="AF362" s="1">
        <v>178</v>
      </c>
      <c r="AG362" s="1">
        <v>2082.3000000000002</v>
      </c>
      <c r="AH362" s="1">
        <v>0</v>
      </c>
      <c r="AI362" s="1">
        <v>1417.1000000000001</v>
      </c>
      <c r="AJ362" s="1">
        <v>183.4</v>
      </c>
      <c r="AK362" s="1">
        <v>198.3</v>
      </c>
      <c r="AL362" s="1">
        <v>566.6</v>
      </c>
      <c r="AM362" s="1">
        <f>VLOOKUP(E362,CRUIDdata!C:D,2,FALSE)</f>
        <v>76</v>
      </c>
      <c r="AN362" s="1" t="s">
        <v>73</v>
      </c>
      <c r="AO362" s="1" t="b">
        <f t="shared" si="26"/>
        <v>0</v>
      </c>
      <c r="AP362" s="1">
        <f t="shared" si="27"/>
        <v>91</v>
      </c>
      <c r="AQ362" s="2">
        <f t="shared" si="28"/>
        <v>44958</v>
      </c>
      <c r="AR362" s="1" t="str">
        <f t="shared" si="29"/>
        <v>Post-COVID</v>
      </c>
      <c r="AS362" s="1">
        <f t="shared" si="30"/>
        <v>2</v>
      </c>
    </row>
    <row r="363" spans="1:45" x14ac:dyDescent="0.25">
      <c r="A363" s="1" t="s">
        <v>37</v>
      </c>
      <c r="B363" s="9">
        <v>2023</v>
      </c>
      <c r="C363" s="1" t="s">
        <v>43</v>
      </c>
      <c r="D363" s="1">
        <v>2</v>
      </c>
      <c r="E363" s="2">
        <v>44958</v>
      </c>
      <c r="F363" s="1">
        <v>174.7</v>
      </c>
      <c r="G363" s="1">
        <v>212.2</v>
      </c>
      <c r="H363" s="1">
        <v>177.2</v>
      </c>
      <c r="I363" s="1">
        <v>177.9</v>
      </c>
      <c r="J363" s="1">
        <v>172.2</v>
      </c>
      <c r="K363" s="1">
        <v>172.1</v>
      </c>
      <c r="L363" s="1">
        <v>175.8</v>
      </c>
      <c r="M363" s="1">
        <v>172.2</v>
      </c>
      <c r="N363" s="1">
        <v>121.9</v>
      </c>
      <c r="O363" s="1">
        <v>204.8</v>
      </c>
      <c r="P363" s="1">
        <v>164.9</v>
      </c>
      <c r="Q363" s="1">
        <v>196.6</v>
      </c>
      <c r="R363" s="1">
        <v>180.7</v>
      </c>
      <c r="S363" s="1">
        <v>202.7</v>
      </c>
      <c r="T363" s="1">
        <v>180.3</v>
      </c>
      <c r="U363" s="1">
        <v>167</v>
      </c>
      <c r="V363" s="1">
        <v>178.2</v>
      </c>
      <c r="W363" s="1">
        <v>173.5</v>
      </c>
      <c r="X363" s="1">
        <v>182.8</v>
      </c>
      <c r="Y363" s="1">
        <v>169.2</v>
      </c>
      <c r="Z363" s="1">
        <v>180.8</v>
      </c>
      <c r="AA363" s="1">
        <v>159.80000000000001</v>
      </c>
      <c r="AB363" s="1">
        <v>168.4</v>
      </c>
      <c r="AC363" s="1">
        <v>172.5</v>
      </c>
      <c r="AD363" s="1">
        <v>181.4</v>
      </c>
      <c r="AE363" s="1">
        <v>170</v>
      </c>
      <c r="AF363" s="1">
        <v>176.3</v>
      </c>
      <c r="AG363" s="1">
        <v>2131</v>
      </c>
      <c r="AH363" s="1">
        <v>173.5</v>
      </c>
      <c r="AI363" s="1">
        <v>1380.4</v>
      </c>
      <c r="AJ363" s="1">
        <v>172.2</v>
      </c>
      <c r="AK363" s="1">
        <v>202.7</v>
      </c>
      <c r="AL363" s="1">
        <v>525.5</v>
      </c>
      <c r="AM363" s="1">
        <f>VLOOKUP(E363,CRUIDdata!C:D,2,FALSE)</f>
        <v>76</v>
      </c>
      <c r="AN363" s="1" t="s">
        <v>73</v>
      </c>
      <c r="AO363" s="1" t="str">
        <f t="shared" si="26"/>
        <v>no</v>
      </c>
      <c r="AP363" s="1">
        <f t="shared" si="27"/>
        <v>91</v>
      </c>
      <c r="AQ363" s="2">
        <f t="shared" si="28"/>
        <v>44958</v>
      </c>
      <c r="AR363" s="1" t="str">
        <f t="shared" si="29"/>
        <v>Post-COVID</v>
      </c>
      <c r="AS363" s="1">
        <f t="shared" si="30"/>
        <v>2</v>
      </c>
    </row>
    <row r="364" spans="1:45" x14ac:dyDescent="0.25">
      <c r="A364" s="1" t="s">
        <v>38</v>
      </c>
      <c r="B364" s="9">
        <v>2023</v>
      </c>
      <c r="C364" s="1" t="s">
        <v>43</v>
      </c>
      <c r="D364" s="1">
        <v>2</v>
      </c>
      <c r="E364" s="2">
        <v>44958</v>
      </c>
      <c r="F364" s="1">
        <v>174.4</v>
      </c>
      <c r="G364" s="1">
        <v>207.7</v>
      </c>
      <c r="H364" s="1">
        <v>175.2</v>
      </c>
      <c r="I364" s="1">
        <v>177.3</v>
      </c>
      <c r="J364" s="1">
        <v>179.3</v>
      </c>
      <c r="K364" s="1">
        <v>169.5</v>
      </c>
      <c r="L364" s="1">
        <v>152.69999999999999</v>
      </c>
      <c r="M364" s="1">
        <v>171</v>
      </c>
      <c r="N364" s="1">
        <v>120</v>
      </c>
      <c r="O364" s="1">
        <v>209.7</v>
      </c>
      <c r="P364" s="1">
        <v>172.3</v>
      </c>
      <c r="Q364" s="1">
        <v>193</v>
      </c>
      <c r="R364" s="1">
        <v>177</v>
      </c>
      <c r="S364" s="1">
        <v>199.5</v>
      </c>
      <c r="T364" s="1">
        <v>186.2</v>
      </c>
      <c r="U364" s="1">
        <v>178.7</v>
      </c>
      <c r="V364" s="1">
        <v>185.1</v>
      </c>
      <c r="W364" s="1">
        <v>173.5</v>
      </c>
      <c r="X364" s="1">
        <v>182.1</v>
      </c>
      <c r="Y364" s="1">
        <v>174.2</v>
      </c>
      <c r="Z364" s="1">
        <v>184.4</v>
      </c>
      <c r="AA364" s="1">
        <v>164.2</v>
      </c>
      <c r="AB364" s="1">
        <v>170.3</v>
      </c>
      <c r="AC364" s="1">
        <v>175</v>
      </c>
      <c r="AD364" s="1">
        <v>181</v>
      </c>
      <c r="AE364" s="1">
        <v>174.1</v>
      </c>
      <c r="AF364" s="1">
        <v>177.2</v>
      </c>
      <c r="AG364" s="1">
        <v>2099.8000000000002</v>
      </c>
      <c r="AH364" s="1">
        <v>173.5</v>
      </c>
      <c r="AI364" s="1">
        <v>1398.1</v>
      </c>
      <c r="AJ364" s="1">
        <v>179.3</v>
      </c>
      <c r="AK364" s="1">
        <v>199.5</v>
      </c>
      <c r="AL364" s="1">
        <v>550</v>
      </c>
      <c r="AM364" s="1">
        <f>VLOOKUP(E364,CRUIDdata!C:D,2,FALSE)</f>
        <v>76</v>
      </c>
      <c r="AN364" s="1" t="s">
        <v>73</v>
      </c>
      <c r="AO364" s="1" t="str">
        <f t="shared" si="26"/>
        <v>no</v>
      </c>
      <c r="AP364" s="1">
        <f t="shared" si="27"/>
        <v>91</v>
      </c>
      <c r="AQ364" s="2">
        <f t="shared" si="28"/>
        <v>44958</v>
      </c>
      <c r="AR364" s="1" t="str">
        <f t="shared" si="29"/>
        <v>Post-COVID</v>
      </c>
      <c r="AS364" s="1">
        <f t="shared" si="30"/>
        <v>2</v>
      </c>
    </row>
    <row r="365" spans="1:45" x14ac:dyDescent="0.25">
      <c r="A365" s="1" t="s">
        <v>36</v>
      </c>
      <c r="B365" s="9">
        <v>2023</v>
      </c>
      <c r="C365" s="1" t="s">
        <v>44</v>
      </c>
      <c r="D365" s="1">
        <v>3</v>
      </c>
      <c r="E365" s="2">
        <v>44986</v>
      </c>
      <c r="F365" s="1">
        <v>174.3</v>
      </c>
      <c r="G365" s="1">
        <v>205.2</v>
      </c>
      <c r="H365" s="1">
        <v>173.9</v>
      </c>
      <c r="I365" s="1">
        <v>177</v>
      </c>
      <c r="J365" s="1">
        <v>183.3</v>
      </c>
      <c r="K365" s="1">
        <v>167.2</v>
      </c>
      <c r="L365" s="1">
        <v>140.9</v>
      </c>
      <c r="M365" s="1">
        <v>170.5</v>
      </c>
      <c r="N365" s="1">
        <v>119.1</v>
      </c>
      <c r="O365" s="1">
        <v>212.1</v>
      </c>
      <c r="P365" s="1">
        <v>177.6</v>
      </c>
      <c r="Q365" s="1">
        <v>189.9</v>
      </c>
      <c r="R365" s="1">
        <v>174.8</v>
      </c>
      <c r="S365" s="1">
        <v>198.4</v>
      </c>
      <c r="T365" s="1">
        <v>190</v>
      </c>
      <c r="U365" s="1">
        <v>187</v>
      </c>
      <c r="V365" s="1">
        <v>189.6</v>
      </c>
      <c r="W365" s="1">
        <v>0</v>
      </c>
      <c r="X365" s="1">
        <v>181.4</v>
      </c>
      <c r="Y365" s="1">
        <v>178.6</v>
      </c>
      <c r="Z365" s="1">
        <v>186.6</v>
      </c>
      <c r="AA365" s="1">
        <v>169</v>
      </c>
      <c r="AB365" s="1">
        <v>172.8</v>
      </c>
      <c r="AC365" s="1">
        <v>178.5</v>
      </c>
      <c r="AD365" s="1">
        <v>180.7</v>
      </c>
      <c r="AE365" s="1">
        <v>177.9</v>
      </c>
      <c r="AF365" s="1">
        <v>178</v>
      </c>
      <c r="AG365" s="1">
        <v>2082.5</v>
      </c>
      <c r="AH365" s="1">
        <v>0</v>
      </c>
      <c r="AI365" s="1">
        <v>1416.9</v>
      </c>
      <c r="AJ365" s="1">
        <v>183.3</v>
      </c>
      <c r="AK365" s="1">
        <v>198.4</v>
      </c>
      <c r="AL365" s="1">
        <v>566.6</v>
      </c>
      <c r="AM365" s="1">
        <f>VLOOKUP(E365,CRUIDdata!C:D,2,FALSE)</f>
        <v>75</v>
      </c>
      <c r="AN365" s="1" t="s">
        <v>73</v>
      </c>
      <c r="AO365" s="1" t="b">
        <f t="shared" si="26"/>
        <v>0</v>
      </c>
      <c r="AP365" s="1">
        <f t="shared" si="27"/>
        <v>91</v>
      </c>
      <c r="AQ365" s="2">
        <f t="shared" si="28"/>
        <v>44986</v>
      </c>
      <c r="AR365" s="1" t="str">
        <f t="shared" si="29"/>
        <v>Post-COVID</v>
      </c>
      <c r="AS365" s="1">
        <f t="shared" si="30"/>
        <v>3</v>
      </c>
    </row>
    <row r="366" spans="1:45" x14ac:dyDescent="0.25">
      <c r="A366" s="1" t="s">
        <v>37</v>
      </c>
      <c r="B366" s="9">
        <v>2023</v>
      </c>
      <c r="C366" s="1" t="s">
        <v>44</v>
      </c>
      <c r="D366" s="1">
        <v>3</v>
      </c>
      <c r="E366" s="2">
        <v>44986</v>
      </c>
      <c r="F366" s="1">
        <v>174.7</v>
      </c>
      <c r="G366" s="1">
        <v>212.2</v>
      </c>
      <c r="H366" s="1">
        <v>177.2</v>
      </c>
      <c r="I366" s="1">
        <v>177.9</v>
      </c>
      <c r="J366" s="1">
        <v>172.2</v>
      </c>
      <c r="K366" s="1">
        <v>172.1</v>
      </c>
      <c r="L366" s="1">
        <v>175.9</v>
      </c>
      <c r="M366" s="1">
        <v>172.2</v>
      </c>
      <c r="N366" s="1">
        <v>121.9</v>
      </c>
      <c r="O366" s="1">
        <v>204.8</v>
      </c>
      <c r="P366" s="1">
        <v>164.9</v>
      </c>
      <c r="Q366" s="1">
        <v>196.6</v>
      </c>
      <c r="R366" s="1">
        <v>180.8</v>
      </c>
      <c r="S366" s="1">
        <v>202.7</v>
      </c>
      <c r="T366" s="1">
        <v>180.2</v>
      </c>
      <c r="U366" s="1">
        <v>167</v>
      </c>
      <c r="V366" s="1">
        <v>178.2</v>
      </c>
      <c r="W366" s="1">
        <v>173.5</v>
      </c>
      <c r="X366" s="1">
        <v>182.6</v>
      </c>
      <c r="Y366" s="1">
        <v>169.2</v>
      </c>
      <c r="Z366" s="1">
        <v>180.8</v>
      </c>
      <c r="AA366" s="1">
        <v>159.80000000000001</v>
      </c>
      <c r="AB366" s="1">
        <v>168.4</v>
      </c>
      <c r="AC366" s="1">
        <v>172.5</v>
      </c>
      <c r="AD366" s="1">
        <v>181.5</v>
      </c>
      <c r="AE366" s="1">
        <v>170</v>
      </c>
      <c r="AF366" s="1">
        <v>176.3</v>
      </c>
      <c r="AG366" s="1">
        <v>2131.2000000000003</v>
      </c>
      <c r="AH366" s="1">
        <v>173.5</v>
      </c>
      <c r="AI366" s="1">
        <v>1380.3</v>
      </c>
      <c r="AJ366" s="1">
        <v>172.2</v>
      </c>
      <c r="AK366" s="1">
        <v>202.7</v>
      </c>
      <c r="AL366" s="1">
        <v>525.4</v>
      </c>
      <c r="AM366" s="1">
        <f>VLOOKUP(E366,CRUIDdata!C:D,2,FALSE)</f>
        <v>75</v>
      </c>
      <c r="AN366" s="1" t="s">
        <v>73</v>
      </c>
      <c r="AO366" s="1" t="str">
        <f t="shared" si="26"/>
        <v>no</v>
      </c>
      <c r="AP366" s="1">
        <f t="shared" si="27"/>
        <v>91</v>
      </c>
      <c r="AQ366" s="2">
        <f t="shared" si="28"/>
        <v>44986</v>
      </c>
      <c r="AR366" s="1" t="str">
        <f t="shared" si="29"/>
        <v>Post-COVID</v>
      </c>
      <c r="AS366" s="1">
        <f t="shared" si="30"/>
        <v>3</v>
      </c>
    </row>
    <row r="367" spans="1:45" x14ac:dyDescent="0.25">
      <c r="A367" s="1" t="s">
        <v>38</v>
      </c>
      <c r="B367" s="9">
        <v>2023</v>
      </c>
      <c r="C367" s="1" t="s">
        <v>44</v>
      </c>
      <c r="D367" s="1">
        <v>3</v>
      </c>
      <c r="E367" s="2">
        <v>44986</v>
      </c>
      <c r="F367" s="1">
        <v>174.4</v>
      </c>
      <c r="G367" s="1">
        <v>207.7</v>
      </c>
      <c r="H367" s="1">
        <v>175.2</v>
      </c>
      <c r="I367" s="1">
        <v>177.3</v>
      </c>
      <c r="J367" s="1">
        <v>179.2</v>
      </c>
      <c r="K367" s="1">
        <v>169.5</v>
      </c>
      <c r="L367" s="1">
        <v>152.80000000000001</v>
      </c>
      <c r="M367" s="1">
        <v>171.1</v>
      </c>
      <c r="N367" s="1">
        <v>120</v>
      </c>
      <c r="O367" s="1">
        <v>209.7</v>
      </c>
      <c r="P367" s="1">
        <v>172.3</v>
      </c>
      <c r="Q367" s="1">
        <v>193</v>
      </c>
      <c r="R367" s="1">
        <v>177</v>
      </c>
      <c r="S367" s="1">
        <v>199.5</v>
      </c>
      <c r="T367" s="1">
        <v>186.1</v>
      </c>
      <c r="U367" s="1">
        <v>178.7</v>
      </c>
      <c r="V367" s="1">
        <v>185.1</v>
      </c>
      <c r="W367" s="1">
        <v>173.5</v>
      </c>
      <c r="X367" s="1">
        <v>181.9</v>
      </c>
      <c r="Y367" s="1">
        <v>174.2</v>
      </c>
      <c r="Z367" s="1">
        <v>184.4</v>
      </c>
      <c r="AA367" s="1">
        <v>164.2</v>
      </c>
      <c r="AB367" s="1">
        <v>170.3</v>
      </c>
      <c r="AC367" s="1">
        <v>175</v>
      </c>
      <c r="AD367" s="1">
        <v>181</v>
      </c>
      <c r="AE367" s="1">
        <v>174.1</v>
      </c>
      <c r="AF367" s="1">
        <v>177.2</v>
      </c>
      <c r="AG367" s="1">
        <v>2100</v>
      </c>
      <c r="AH367" s="1">
        <v>173.5</v>
      </c>
      <c r="AI367" s="1">
        <v>1397.8999999999999</v>
      </c>
      <c r="AJ367" s="1">
        <v>179.2</v>
      </c>
      <c r="AK367" s="1">
        <v>199.5</v>
      </c>
      <c r="AL367" s="1">
        <v>549.9</v>
      </c>
      <c r="AM367" s="1">
        <f>VLOOKUP(E367,CRUIDdata!C:D,2,FALSE)</f>
        <v>75</v>
      </c>
      <c r="AN367" s="1" t="s">
        <v>73</v>
      </c>
      <c r="AO367" s="1" t="str">
        <f t="shared" si="26"/>
        <v>no</v>
      </c>
      <c r="AP367" s="1">
        <f t="shared" si="27"/>
        <v>91</v>
      </c>
      <c r="AQ367" s="2">
        <f t="shared" si="28"/>
        <v>44986</v>
      </c>
      <c r="AR367" s="1" t="str">
        <f t="shared" si="29"/>
        <v>Post-COVID</v>
      </c>
      <c r="AS367" s="1">
        <f t="shared" si="30"/>
        <v>3</v>
      </c>
    </row>
    <row r="368" spans="1:45" x14ac:dyDescent="0.25">
      <c r="A368" s="1" t="s">
        <v>36</v>
      </c>
      <c r="B368" s="9">
        <v>2023</v>
      </c>
      <c r="C368" s="1" t="s">
        <v>45</v>
      </c>
      <c r="D368" s="1">
        <v>4</v>
      </c>
      <c r="E368" s="2">
        <v>45017</v>
      </c>
      <c r="F368" s="1">
        <v>173.3</v>
      </c>
      <c r="G368" s="1">
        <v>206.9</v>
      </c>
      <c r="H368" s="1">
        <v>167.9</v>
      </c>
      <c r="I368" s="1">
        <v>178.2</v>
      </c>
      <c r="J368" s="1">
        <v>178.5</v>
      </c>
      <c r="K368" s="1">
        <v>173.7</v>
      </c>
      <c r="L368" s="1">
        <v>142.80000000000001</v>
      </c>
      <c r="M368" s="1">
        <v>172.8</v>
      </c>
      <c r="N368" s="1">
        <v>120.4</v>
      </c>
      <c r="O368" s="1">
        <v>215.5</v>
      </c>
      <c r="P368" s="1">
        <v>178.2</v>
      </c>
      <c r="Q368" s="1">
        <v>190.5</v>
      </c>
      <c r="R368" s="1">
        <v>175.5</v>
      </c>
      <c r="S368" s="1">
        <v>199.5</v>
      </c>
      <c r="T368" s="1">
        <v>190.7</v>
      </c>
      <c r="U368" s="1">
        <v>187.3</v>
      </c>
      <c r="V368" s="1">
        <v>190.2</v>
      </c>
      <c r="W368" s="1">
        <v>0</v>
      </c>
      <c r="X368" s="1">
        <v>181.5</v>
      </c>
      <c r="Y368" s="1">
        <v>179.1</v>
      </c>
      <c r="Z368" s="1">
        <v>187.2</v>
      </c>
      <c r="AA368" s="1">
        <v>169.4</v>
      </c>
      <c r="AB368" s="1">
        <v>173.2</v>
      </c>
      <c r="AC368" s="1">
        <v>179.4</v>
      </c>
      <c r="AD368" s="1">
        <v>183.8</v>
      </c>
      <c r="AE368" s="1">
        <v>178.9</v>
      </c>
      <c r="AF368" s="1">
        <v>178.8</v>
      </c>
      <c r="AG368" s="1">
        <v>2095.6999999999998</v>
      </c>
      <c r="AH368" s="1">
        <v>0</v>
      </c>
      <c r="AI368" s="1">
        <v>1424.1000000000001</v>
      </c>
      <c r="AJ368" s="1">
        <v>178.5</v>
      </c>
      <c r="AK368" s="1">
        <v>199.5</v>
      </c>
      <c r="AL368" s="1">
        <v>568.20000000000005</v>
      </c>
      <c r="AM368" s="1">
        <f>VLOOKUP(E368,CRUIDdata!C:D,2,FALSE)</f>
        <v>74</v>
      </c>
      <c r="AN368" s="1" t="s">
        <v>73</v>
      </c>
      <c r="AO368" s="1" t="b">
        <f t="shared" si="26"/>
        <v>0</v>
      </c>
      <c r="AP368" s="1">
        <f t="shared" si="27"/>
        <v>91</v>
      </c>
      <c r="AQ368" s="2">
        <f t="shared" si="28"/>
        <v>45017</v>
      </c>
      <c r="AR368" s="1" t="str">
        <f t="shared" si="29"/>
        <v>Post-COVID</v>
      </c>
      <c r="AS368" s="1">
        <f t="shared" si="30"/>
        <v>4</v>
      </c>
    </row>
    <row r="369" spans="1:45" x14ac:dyDescent="0.25">
      <c r="A369" s="1" t="s">
        <v>37</v>
      </c>
      <c r="B369" s="9">
        <v>2023</v>
      </c>
      <c r="C369" s="1" t="s">
        <v>45</v>
      </c>
      <c r="D369" s="1">
        <v>4</v>
      </c>
      <c r="E369" s="2">
        <v>45017</v>
      </c>
      <c r="F369" s="1">
        <v>174.8</v>
      </c>
      <c r="G369" s="1">
        <v>213.7</v>
      </c>
      <c r="H369" s="1">
        <v>172.4</v>
      </c>
      <c r="I369" s="1">
        <v>178.8</v>
      </c>
      <c r="J369" s="1">
        <v>168.7</v>
      </c>
      <c r="K369" s="1">
        <v>179.2</v>
      </c>
      <c r="L369" s="1">
        <v>179.9</v>
      </c>
      <c r="M369" s="1">
        <v>174.7</v>
      </c>
      <c r="N369" s="1">
        <v>123.1</v>
      </c>
      <c r="O369" s="1">
        <v>207.8</v>
      </c>
      <c r="P369" s="1">
        <v>165.5</v>
      </c>
      <c r="Q369" s="1">
        <v>197</v>
      </c>
      <c r="R369" s="1">
        <v>182.1</v>
      </c>
      <c r="S369" s="1">
        <v>203.5</v>
      </c>
      <c r="T369" s="1">
        <v>181</v>
      </c>
      <c r="U369" s="1">
        <v>167.7</v>
      </c>
      <c r="V369" s="1">
        <v>178.9</v>
      </c>
      <c r="W369" s="1">
        <v>175.2</v>
      </c>
      <c r="X369" s="1">
        <v>182.1</v>
      </c>
      <c r="Y369" s="1">
        <v>169.6</v>
      </c>
      <c r="Z369" s="1">
        <v>181.5</v>
      </c>
      <c r="AA369" s="1">
        <v>160.1</v>
      </c>
      <c r="AB369" s="1">
        <v>168.8</v>
      </c>
      <c r="AC369" s="1">
        <v>174.2</v>
      </c>
      <c r="AD369" s="1">
        <v>184.4</v>
      </c>
      <c r="AE369" s="1">
        <v>170.9</v>
      </c>
      <c r="AF369" s="1">
        <v>177.4</v>
      </c>
      <c r="AG369" s="1">
        <v>2149</v>
      </c>
      <c r="AH369" s="1">
        <v>175.2</v>
      </c>
      <c r="AI369" s="1">
        <v>1387.5000000000002</v>
      </c>
      <c r="AJ369" s="1">
        <v>168.7</v>
      </c>
      <c r="AK369" s="1">
        <v>203.5</v>
      </c>
      <c r="AL369" s="1">
        <v>527.6</v>
      </c>
      <c r="AM369" s="1">
        <f>VLOOKUP(E369,CRUIDdata!C:D,2,FALSE)</f>
        <v>74</v>
      </c>
      <c r="AN369" s="1" t="s">
        <v>73</v>
      </c>
      <c r="AO369" s="1" t="str">
        <f t="shared" si="26"/>
        <v>no</v>
      </c>
      <c r="AP369" s="1">
        <f t="shared" si="27"/>
        <v>91</v>
      </c>
      <c r="AQ369" s="2">
        <f t="shared" si="28"/>
        <v>45017</v>
      </c>
      <c r="AR369" s="1" t="str">
        <f t="shared" si="29"/>
        <v>Post-COVID</v>
      </c>
      <c r="AS369" s="1">
        <f t="shared" si="30"/>
        <v>4</v>
      </c>
    </row>
    <row r="370" spans="1:45" x14ac:dyDescent="0.25">
      <c r="A370" s="1" t="s">
        <v>38</v>
      </c>
      <c r="B370" s="9">
        <v>2023</v>
      </c>
      <c r="C370" s="1" t="s">
        <v>45</v>
      </c>
      <c r="D370" s="1">
        <v>4</v>
      </c>
      <c r="E370" s="2">
        <v>45017</v>
      </c>
      <c r="F370" s="1">
        <v>173.8</v>
      </c>
      <c r="G370" s="1">
        <v>209.3</v>
      </c>
      <c r="H370" s="1">
        <v>169.6</v>
      </c>
      <c r="I370" s="1">
        <v>178.4</v>
      </c>
      <c r="J370" s="1">
        <v>174.9</v>
      </c>
      <c r="K370" s="1">
        <v>176.3</v>
      </c>
      <c r="L370" s="1">
        <v>155.4</v>
      </c>
      <c r="M370" s="1">
        <v>173.4</v>
      </c>
      <c r="N370" s="1">
        <v>121.3</v>
      </c>
      <c r="O370" s="1">
        <v>212.9</v>
      </c>
      <c r="P370" s="1">
        <v>172.9</v>
      </c>
      <c r="Q370" s="1">
        <v>193.5</v>
      </c>
      <c r="R370" s="1">
        <v>177.9</v>
      </c>
      <c r="S370" s="1">
        <v>200.6</v>
      </c>
      <c r="T370" s="1">
        <v>186.9</v>
      </c>
      <c r="U370" s="1">
        <v>179.2</v>
      </c>
      <c r="V370" s="1">
        <v>185.7</v>
      </c>
      <c r="W370" s="1">
        <v>175.2</v>
      </c>
      <c r="X370" s="1">
        <v>181.7</v>
      </c>
      <c r="Y370" s="1">
        <v>174.6</v>
      </c>
      <c r="Z370" s="1">
        <v>185</v>
      </c>
      <c r="AA370" s="1">
        <v>164.5</v>
      </c>
      <c r="AB370" s="1">
        <v>170.7</v>
      </c>
      <c r="AC370" s="1">
        <v>176.4</v>
      </c>
      <c r="AD370" s="1">
        <v>184</v>
      </c>
      <c r="AE370" s="1">
        <v>175</v>
      </c>
      <c r="AF370" s="1">
        <v>178.1</v>
      </c>
      <c r="AG370" s="1">
        <v>2114.7000000000003</v>
      </c>
      <c r="AH370" s="1">
        <v>175.2</v>
      </c>
      <c r="AI370" s="1">
        <v>1405</v>
      </c>
      <c r="AJ370" s="1">
        <v>174.9</v>
      </c>
      <c r="AK370" s="1">
        <v>200.6</v>
      </c>
      <c r="AL370" s="1">
        <v>551.79999999999995</v>
      </c>
      <c r="AM370" s="1">
        <f>VLOOKUP(E370,CRUIDdata!C:D,2,FALSE)</f>
        <v>74</v>
      </c>
      <c r="AN370" s="1" t="s">
        <v>73</v>
      </c>
      <c r="AO370" s="1" t="str">
        <f t="shared" si="26"/>
        <v>no</v>
      </c>
      <c r="AP370" s="1">
        <f t="shared" si="27"/>
        <v>91</v>
      </c>
      <c r="AQ370" s="2">
        <f t="shared" si="28"/>
        <v>45017</v>
      </c>
      <c r="AR370" s="1" t="str">
        <f t="shared" si="29"/>
        <v>Post-COVID</v>
      </c>
      <c r="AS370" s="1">
        <f t="shared" si="30"/>
        <v>4</v>
      </c>
    </row>
    <row r="371" spans="1:45" x14ac:dyDescent="0.25">
      <c r="A371" s="1" t="s">
        <v>36</v>
      </c>
      <c r="B371" s="9">
        <v>2023</v>
      </c>
      <c r="C371" s="1" t="s">
        <v>46</v>
      </c>
      <c r="D371" s="1">
        <v>5</v>
      </c>
      <c r="E371" s="2">
        <v>45047</v>
      </c>
      <c r="F371" s="1">
        <v>173.2</v>
      </c>
      <c r="G371" s="1">
        <v>211.5</v>
      </c>
      <c r="H371" s="1">
        <v>171</v>
      </c>
      <c r="I371" s="1">
        <v>179.6</v>
      </c>
      <c r="J371" s="1">
        <v>173.3</v>
      </c>
      <c r="K371" s="1">
        <v>169</v>
      </c>
      <c r="L371" s="1">
        <v>148.69999999999999</v>
      </c>
      <c r="M371" s="1">
        <v>174.9</v>
      </c>
      <c r="N371" s="1">
        <v>121.9</v>
      </c>
      <c r="O371" s="1">
        <v>221</v>
      </c>
      <c r="P371" s="1">
        <v>178.7</v>
      </c>
      <c r="Q371" s="1">
        <v>191.1</v>
      </c>
      <c r="R371" s="1">
        <v>176.8</v>
      </c>
      <c r="S371" s="1">
        <v>199.9</v>
      </c>
      <c r="T371" s="1">
        <v>191.2</v>
      </c>
      <c r="U371" s="1">
        <v>187.9</v>
      </c>
      <c r="V371" s="1">
        <v>190.8</v>
      </c>
      <c r="W371" s="1">
        <v>0</v>
      </c>
      <c r="X371" s="1">
        <v>182.5</v>
      </c>
      <c r="Y371" s="1">
        <v>179.8</v>
      </c>
      <c r="Z371" s="1">
        <v>187.8</v>
      </c>
      <c r="AA371" s="1">
        <v>169.7</v>
      </c>
      <c r="AB371" s="1">
        <v>173.8</v>
      </c>
      <c r="AC371" s="1">
        <v>180.3</v>
      </c>
      <c r="AD371" s="1">
        <v>184.9</v>
      </c>
      <c r="AE371" s="1">
        <v>179.5</v>
      </c>
      <c r="AF371" s="1">
        <v>179.8</v>
      </c>
      <c r="AG371" s="1">
        <v>2117.4</v>
      </c>
      <c r="AH371" s="1">
        <v>0</v>
      </c>
      <c r="AI371" s="1">
        <v>1430.3</v>
      </c>
      <c r="AJ371" s="1">
        <v>173.3</v>
      </c>
      <c r="AK371" s="1">
        <v>199.9</v>
      </c>
      <c r="AL371" s="1">
        <v>569.90000000000009</v>
      </c>
      <c r="AM371" s="1">
        <f>VLOOKUP(E371,CRUIDdata!C:D,2,FALSE)</f>
        <v>72</v>
      </c>
      <c r="AN371" s="1" t="s">
        <v>73</v>
      </c>
      <c r="AO371" s="1" t="b">
        <f t="shared" si="26"/>
        <v>0</v>
      </c>
      <c r="AP371" s="1">
        <f t="shared" si="27"/>
        <v>91</v>
      </c>
      <c r="AQ371" s="2">
        <f t="shared" si="28"/>
        <v>45047</v>
      </c>
      <c r="AR371" s="1" t="str">
        <f t="shared" si="29"/>
        <v>Post-COVID</v>
      </c>
      <c r="AS371" s="1">
        <f t="shared" si="30"/>
        <v>5</v>
      </c>
    </row>
    <row r="372" spans="1:45" x14ac:dyDescent="0.25">
      <c r="A372" s="1" t="s">
        <v>37</v>
      </c>
      <c r="B372" s="9">
        <v>2023</v>
      </c>
      <c r="C372" s="1" t="s">
        <v>46</v>
      </c>
      <c r="D372" s="1">
        <v>5</v>
      </c>
      <c r="E372" s="2">
        <v>45047</v>
      </c>
      <c r="F372" s="1">
        <v>174.7</v>
      </c>
      <c r="G372" s="1">
        <v>219.4</v>
      </c>
      <c r="H372" s="1">
        <v>176.7</v>
      </c>
      <c r="I372" s="1">
        <v>179.4</v>
      </c>
      <c r="J372" s="1">
        <v>164.4</v>
      </c>
      <c r="K372" s="1">
        <v>175.8</v>
      </c>
      <c r="L372" s="1">
        <v>185</v>
      </c>
      <c r="M372" s="1">
        <v>176.9</v>
      </c>
      <c r="N372" s="1">
        <v>124.2</v>
      </c>
      <c r="O372" s="1">
        <v>211.9</v>
      </c>
      <c r="P372" s="1">
        <v>165.9</v>
      </c>
      <c r="Q372" s="1">
        <v>197.7</v>
      </c>
      <c r="R372" s="1">
        <v>183.1</v>
      </c>
      <c r="S372" s="1">
        <v>204.2</v>
      </c>
      <c r="T372" s="1">
        <v>181.3</v>
      </c>
      <c r="U372" s="1">
        <v>168.1</v>
      </c>
      <c r="V372" s="1">
        <v>179.3</v>
      </c>
      <c r="W372" s="1">
        <v>175.6</v>
      </c>
      <c r="X372" s="1">
        <v>183.4</v>
      </c>
      <c r="Y372" s="1">
        <v>170.1</v>
      </c>
      <c r="Z372" s="1">
        <v>182.2</v>
      </c>
      <c r="AA372" s="1">
        <v>160.4</v>
      </c>
      <c r="AB372" s="1">
        <v>169.2</v>
      </c>
      <c r="AC372" s="1">
        <v>174.8</v>
      </c>
      <c r="AD372" s="1">
        <v>185.6</v>
      </c>
      <c r="AE372" s="1">
        <v>171.6</v>
      </c>
      <c r="AF372" s="1">
        <v>178.2</v>
      </c>
      <c r="AG372" s="1">
        <v>2170.7000000000003</v>
      </c>
      <c r="AH372" s="1">
        <v>175.6</v>
      </c>
      <c r="AI372" s="1">
        <v>1393.2999999999997</v>
      </c>
      <c r="AJ372" s="1">
        <v>164.4</v>
      </c>
      <c r="AK372" s="1">
        <v>204.2</v>
      </c>
      <c r="AL372" s="1">
        <v>528.70000000000005</v>
      </c>
      <c r="AM372" s="1">
        <f>VLOOKUP(E372,CRUIDdata!C:D,2,FALSE)</f>
        <v>72</v>
      </c>
      <c r="AN372" s="1" t="s">
        <v>73</v>
      </c>
      <c r="AO372" s="1" t="str">
        <f t="shared" si="26"/>
        <v>no</v>
      </c>
      <c r="AP372" s="1">
        <f t="shared" si="27"/>
        <v>91</v>
      </c>
      <c r="AQ372" s="2">
        <f t="shared" si="28"/>
        <v>45047</v>
      </c>
      <c r="AR372" s="1" t="str">
        <f t="shared" si="29"/>
        <v>Post-COVID</v>
      </c>
      <c r="AS372" s="1">
        <f t="shared" si="30"/>
        <v>5</v>
      </c>
    </row>
    <row r="373" spans="1:45" x14ac:dyDescent="0.25">
      <c r="A373" s="1" t="s">
        <v>38</v>
      </c>
      <c r="B373" s="9">
        <v>2023</v>
      </c>
      <c r="C373" s="1" t="s">
        <v>46</v>
      </c>
      <c r="D373" s="1">
        <v>5</v>
      </c>
      <c r="E373" s="2">
        <v>45047</v>
      </c>
      <c r="F373" s="1">
        <v>173.7</v>
      </c>
      <c r="G373" s="1">
        <v>214.3</v>
      </c>
      <c r="H373" s="1">
        <v>173.2</v>
      </c>
      <c r="I373" s="1">
        <v>179.5</v>
      </c>
      <c r="J373" s="1">
        <v>170</v>
      </c>
      <c r="K373" s="1">
        <v>172.2</v>
      </c>
      <c r="L373" s="1">
        <v>161</v>
      </c>
      <c r="M373" s="1">
        <v>175.6</v>
      </c>
      <c r="N373" s="1">
        <v>122.7</v>
      </c>
      <c r="O373" s="1">
        <v>218</v>
      </c>
      <c r="P373" s="1">
        <v>173.4</v>
      </c>
      <c r="Q373" s="1">
        <v>194.2</v>
      </c>
      <c r="R373" s="1">
        <v>179.1</v>
      </c>
      <c r="S373" s="1">
        <v>201</v>
      </c>
      <c r="T373" s="1">
        <v>187.3</v>
      </c>
      <c r="U373" s="1">
        <v>179.7</v>
      </c>
      <c r="V373" s="1">
        <v>186.2</v>
      </c>
      <c r="W373" s="1">
        <v>175.6</v>
      </c>
      <c r="X373" s="1">
        <v>182.8</v>
      </c>
      <c r="Y373" s="1">
        <v>175.2</v>
      </c>
      <c r="Z373" s="1">
        <v>185.7</v>
      </c>
      <c r="AA373" s="1">
        <v>164.8</v>
      </c>
      <c r="AB373" s="1">
        <v>171.2</v>
      </c>
      <c r="AC373" s="1">
        <v>177.1</v>
      </c>
      <c r="AD373" s="1">
        <v>185.2</v>
      </c>
      <c r="AE373" s="1">
        <v>175.7</v>
      </c>
      <c r="AF373" s="1">
        <v>179.1</v>
      </c>
      <c r="AG373" s="1">
        <v>2136.9</v>
      </c>
      <c r="AH373" s="1">
        <v>175.6</v>
      </c>
      <c r="AI373" s="1">
        <v>1411.1</v>
      </c>
      <c r="AJ373" s="1">
        <v>170</v>
      </c>
      <c r="AK373" s="1">
        <v>201</v>
      </c>
      <c r="AL373" s="1">
        <v>553.20000000000005</v>
      </c>
      <c r="AM373" s="1">
        <f>VLOOKUP(E373,CRUIDdata!C:D,2,FALSE)</f>
        <v>72</v>
      </c>
      <c r="AN373" s="1" t="s">
        <v>73</v>
      </c>
      <c r="AO373" s="1" t="str">
        <f t="shared" si="26"/>
        <v>no</v>
      </c>
      <c r="AP373" s="1">
        <f t="shared" si="27"/>
        <v>91</v>
      </c>
      <c r="AQ373" s="2">
        <f t="shared" si="28"/>
        <v>45047</v>
      </c>
      <c r="AR373" s="1" t="str">
        <f t="shared" si="29"/>
        <v>Post-COVID</v>
      </c>
      <c r="AS373" s="1">
        <f t="shared" si="30"/>
        <v>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selection activeCell="D12" sqref="D12"/>
    </sheetView>
  </sheetViews>
  <sheetFormatPr defaultRowHeight="15" x14ac:dyDescent="0.25"/>
  <cols>
    <col min="1" max="1" width="26.5703125" customWidth="1"/>
    <col min="2" max="2" width="19.5703125" customWidth="1"/>
    <col min="3" max="3" width="26.42578125" customWidth="1"/>
    <col min="4" max="4" width="59.140625" customWidth="1"/>
    <col min="5" max="5" width="39.85546875" customWidth="1"/>
    <col min="7" max="7" width="27.28515625" customWidth="1"/>
    <col min="8" max="8" width="27.7109375" customWidth="1"/>
  </cols>
  <sheetData>
    <row r="1" spans="1:8" x14ac:dyDescent="0.25">
      <c r="A1" s="31" t="s">
        <v>59</v>
      </c>
      <c r="B1" s="32"/>
      <c r="C1" s="32"/>
      <c r="D1" s="32"/>
    </row>
    <row r="2" spans="1:8" x14ac:dyDescent="0.25">
      <c r="A2" s="32"/>
      <c r="B2" s="32"/>
      <c r="C2" s="32"/>
      <c r="D2" s="32"/>
    </row>
    <row r="3" spans="1:8" ht="150" customHeight="1" x14ac:dyDescent="0.25">
      <c r="A3" s="32"/>
      <c r="B3" s="32"/>
      <c r="C3" s="32"/>
      <c r="D3" s="32"/>
    </row>
    <row r="4" spans="1:8" ht="15.75" x14ac:dyDescent="0.25">
      <c r="A4" s="6" t="s">
        <v>55</v>
      </c>
      <c r="B4" s="6" t="s">
        <v>58</v>
      </c>
      <c r="C4" s="6" t="s">
        <v>56</v>
      </c>
      <c r="E4" s="8"/>
    </row>
    <row r="5" spans="1:8" ht="15.75" x14ac:dyDescent="0.25">
      <c r="A5" t="s">
        <v>30</v>
      </c>
      <c r="B5">
        <f>SUMIF(cpiassignment!AG2:AG500, "&lt;&gt;#N/A")</f>
        <v>623887.49999999988</v>
      </c>
      <c r="C5" s="7">
        <f t="shared" ref="C5:C10" si="0">(B5/$B$12)*100</f>
        <v>47.471890469905034</v>
      </c>
      <c r="G5" s="28" t="s">
        <v>55</v>
      </c>
      <c r="H5" s="28" t="s">
        <v>56</v>
      </c>
    </row>
    <row r="6" spans="1:8" x14ac:dyDescent="0.25">
      <c r="A6" t="s">
        <v>32</v>
      </c>
      <c r="B6">
        <f>SUMIF(cpiassignment!AI2:AI500, "&lt;&gt;#N/A")</f>
        <v>396619.39999999985</v>
      </c>
      <c r="C6" s="7">
        <f t="shared" si="0"/>
        <v>30.178954883756209</v>
      </c>
      <c r="G6" s="29" t="s">
        <v>30</v>
      </c>
      <c r="H6" s="30">
        <f>(B6/$B$12)*100</f>
        <v>30.178954883756209</v>
      </c>
    </row>
    <row r="7" spans="1:8" x14ac:dyDescent="0.25">
      <c r="A7" t="s">
        <v>35</v>
      </c>
      <c r="B7">
        <f>SUMIF(cpiassignment!AL2:AL500, "&lt;&gt;#N/A")</f>
        <v>153835.40000000005</v>
      </c>
      <c r="C7" s="7">
        <f t="shared" si="0"/>
        <v>11.705407239596937</v>
      </c>
      <c r="G7" s="29" t="s">
        <v>32</v>
      </c>
      <c r="H7" s="30">
        <f t="shared" ref="H7:H11" si="1">(B7/$B$12)*100</f>
        <v>11.705407239596937</v>
      </c>
    </row>
    <row r="8" spans="1:8" x14ac:dyDescent="0.25">
      <c r="A8" t="s">
        <v>34</v>
      </c>
      <c r="B8">
        <f>SUMIF(cpiassignment!AK2:AK500, "&lt;&gt;#N/A")</f>
        <v>56871.200000000012</v>
      </c>
      <c r="C8" s="7">
        <f t="shared" si="0"/>
        <v>4.32735609752089</v>
      </c>
      <c r="G8" s="29" t="s">
        <v>35</v>
      </c>
      <c r="H8" s="30">
        <f t="shared" si="1"/>
        <v>4.32735609752089</v>
      </c>
    </row>
    <row r="9" spans="1:8" x14ac:dyDescent="0.25">
      <c r="A9" t="s">
        <v>33</v>
      </c>
      <c r="B9">
        <f>SUMIF(cpiassignment!AJ2:AJ500, "&lt;&gt;#N/A")</f>
        <v>48754.599999999991</v>
      </c>
      <c r="C9" s="7">
        <f t="shared" si="0"/>
        <v>3.7097602229633262</v>
      </c>
      <c r="G9" s="29" t="s">
        <v>34</v>
      </c>
      <c r="H9" s="30">
        <f t="shared" si="1"/>
        <v>3.7097602229633262</v>
      </c>
    </row>
    <row r="10" spans="1:8" x14ac:dyDescent="0.25">
      <c r="A10" t="s">
        <v>31</v>
      </c>
      <c r="B10">
        <f>SUMIF(cpiassignment!AH2:AH500, "&lt;&gt;#N/A")</f>
        <v>34256.999999999985</v>
      </c>
      <c r="C10" s="7">
        <f t="shared" si="0"/>
        <v>2.6066310862575968</v>
      </c>
      <c r="D10" t="s">
        <v>130</v>
      </c>
      <c r="E10">
        <f>VLOOKUP("Housingbucket",A5:C10,3,FALSE)</f>
        <v>2.6066310862575968</v>
      </c>
      <c r="G10" s="29" t="s">
        <v>33</v>
      </c>
      <c r="H10" s="30">
        <f t="shared" si="1"/>
        <v>2.6066310862575968</v>
      </c>
    </row>
    <row r="11" spans="1:8" x14ac:dyDescent="0.25">
      <c r="G11" s="29" t="s">
        <v>31</v>
      </c>
      <c r="H11" s="30">
        <f t="shared" si="1"/>
        <v>0</v>
      </c>
    </row>
    <row r="12" spans="1:8" x14ac:dyDescent="0.25">
      <c r="A12" t="s">
        <v>57</v>
      </c>
      <c r="B12">
        <f>SUM(B5:B10)</f>
        <v>1314225.0999999999</v>
      </c>
    </row>
    <row r="14" spans="1:8" x14ac:dyDescent="0.25">
      <c r="A14" s="33"/>
      <c r="B14" s="33"/>
      <c r="C14" s="33"/>
      <c r="D14" s="33"/>
      <c r="E14" s="33"/>
      <c r="F14" s="33"/>
      <c r="G14" s="3" t="s">
        <v>126</v>
      </c>
      <c r="H14" t="s">
        <v>125</v>
      </c>
    </row>
    <row r="15" spans="1:8" x14ac:dyDescent="0.25">
      <c r="A15" s="33"/>
      <c r="B15" s="33"/>
      <c r="C15" s="33"/>
      <c r="D15" s="33"/>
      <c r="E15" s="33"/>
      <c r="F15" s="33"/>
      <c r="G15" s="4" t="s">
        <v>31</v>
      </c>
      <c r="H15" s="7">
        <v>2.6066310862575968</v>
      </c>
    </row>
    <row r="16" spans="1:8" x14ac:dyDescent="0.25">
      <c r="A16" s="33"/>
      <c r="B16" s="33"/>
      <c r="C16" s="33"/>
      <c r="D16" s="33"/>
      <c r="E16" s="33"/>
      <c r="F16" s="33"/>
      <c r="G16" s="4" t="s">
        <v>33</v>
      </c>
      <c r="H16" s="7">
        <v>3.7097602229633262</v>
      </c>
    </row>
    <row r="17" spans="1:8" x14ac:dyDescent="0.25">
      <c r="A17" s="33"/>
      <c r="B17" s="33"/>
      <c r="C17" s="33"/>
      <c r="D17" s="33"/>
      <c r="E17" s="33"/>
      <c r="F17" s="33"/>
      <c r="G17" s="4" t="s">
        <v>34</v>
      </c>
      <c r="H17" s="7">
        <v>4.32735609752089</v>
      </c>
    </row>
    <row r="18" spans="1:8" x14ac:dyDescent="0.25">
      <c r="A18" s="33"/>
      <c r="B18" s="33"/>
      <c r="C18" s="33"/>
      <c r="D18" s="33"/>
      <c r="E18" s="33"/>
      <c r="F18" s="33"/>
      <c r="G18" s="4" t="s">
        <v>35</v>
      </c>
      <c r="H18" s="7">
        <v>11.705407239596937</v>
      </c>
    </row>
    <row r="19" spans="1:8" x14ac:dyDescent="0.25">
      <c r="A19" s="33"/>
      <c r="B19" s="33"/>
      <c r="C19" s="33"/>
      <c r="D19" s="33"/>
      <c r="E19" s="33"/>
      <c r="F19" s="33"/>
      <c r="G19" s="4" t="s">
        <v>32</v>
      </c>
      <c r="H19" s="7">
        <v>30.178954883756209</v>
      </c>
    </row>
    <row r="20" spans="1:8" x14ac:dyDescent="0.25">
      <c r="A20" s="33"/>
      <c r="B20" s="33"/>
      <c r="C20" s="33"/>
      <c r="D20" s="33"/>
      <c r="E20" s="33"/>
      <c r="F20" s="33"/>
      <c r="G20" s="4" t="s">
        <v>30</v>
      </c>
      <c r="H20" s="7">
        <v>47.471890469905034</v>
      </c>
    </row>
    <row r="21" spans="1:8" x14ac:dyDescent="0.25">
      <c r="A21" s="33"/>
      <c r="B21" s="33"/>
      <c r="C21" s="33"/>
      <c r="D21" s="33"/>
      <c r="E21" s="33"/>
      <c r="F21" s="33"/>
    </row>
    <row r="22" spans="1:8" x14ac:dyDescent="0.25">
      <c r="A22" s="33"/>
      <c r="B22" s="33"/>
      <c r="C22" s="33"/>
      <c r="D22" s="33"/>
      <c r="E22" s="33"/>
      <c r="F22" s="33"/>
    </row>
    <row r="23" spans="1:8" x14ac:dyDescent="0.25">
      <c r="A23" s="33"/>
      <c r="B23" s="33"/>
      <c r="C23" s="33"/>
      <c r="D23" s="33"/>
      <c r="E23" s="33"/>
      <c r="F23" s="33"/>
    </row>
    <row r="24" spans="1:8" x14ac:dyDescent="0.25">
      <c r="A24" s="33"/>
      <c r="B24" s="33"/>
      <c r="C24" s="33"/>
      <c r="D24" s="33"/>
      <c r="E24" s="33"/>
      <c r="F24" s="33"/>
    </row>
    <row r="25" spans="1:8" x14ac:dyDescent="0.25">
      <c r="A25" s="33"/>
      <c r="B25" s="33"/>
      <c r="C25" s="33"/>
      <c r="D25" s="33"/>
      <c r="E25" s="33"/>
      <c r="F25" s="33"/>
    </row>
    <row r="26" spans="1:8" x14ac:dyDescent="0.25">
      <c r="A26" s="33"/>
      <c r="B26" s="33"/>
      <c r="C26" s="33"/>
      <c r="D26" s="33"/>
      <c r="E26" s="33"/>
      <c r="F26" s="33"/>
    </row>
    <row r="27" spans="1:8" x14ac:dyDescent="0.25">
      <c r="A27" s="33"/>
      <c r="B27" s="33"/>
      <c r="C27" s="33"/>
      <c r="D27" s="33"/>
      <c r="E27" s="33"/>
      <c r="F27" s="33"/>
    </row>
    <row r="28" spans="1:8" x14ac:dyDescent="0.25">
      <c r="A28" s="33"/>
      <c r="B28" s="33"/>
      <c r="C28" s="33"/>
      <c r="D28" s="33"/>
      <c r="E28" s="33"/>
      <c r="F28" s="33"/>
    </row>
    <row r="29" spans="1:8" x14ac:dyDescent="0.25">
      <c r="A29" s="33"/>
      <c r="B29" s="33"/>
      <c r="C29" s="33"/>
      <c r="D29" s="33"/>
      <c r="E29" s="33"/>
      <c r="F29" s="33"/>
    </row>
    <row r="30" spans="1:8" x14ac:dyDescent="0.25">
      <c r="A30" s="33"/>
      <c r="B30" s="33"/>
      <c r="C30" s="33"/>
      <c r="D30" s="33"/>
      <c r="E30" s="33"/>
      <c r="F30" s="33"/>
    </row>
    <row r="31" spans="1:8" x14ac:dyDescent="0.25">
      <c r="A31" s="33"/>
      <c r="B31" s="33"/>
      <c r="C31" s="33"/>
      <c r="D31" s="33"/>
      <c r="E31" s="33"/>
      <c r="F31" s="33"/>
    </row>
    <row r="32" spans="1:8" x14ac:dyDescent="0.25">
      <c r="A32" s="33"/>
      <c r="B32" s="33"/>
      <c r="C32" s="33"/>
      <c r="D32" s="33"/>
      <c r="E32" s="33"/>
      <c r="F32" s="33"/>
    </row>
    <row r="33" spans="1:6" x14ac:dyDescent="0.25">
      <c r="A33" s="33"/>
      <c r="B33" s="33"/>
      <c r="C33" s="33"/>
      <c r="D33" s="33"/>
      <c r="E33" s="33"/>
      <c r="F33" s="33"/>
    </row>
    <row r="34" spans="1:6" x14ac:dyDescent="0.25">
      <c r="A34" s="33"/>
      <c r="B34" s="33"/>
      <c r="C34" s="33"/>
      <c r="D34" s="33"/>
      <c r="E34" s="33"/>
      <c r="F34" s="33"/>
    </row>
    <row r="35" spans="1:6" x14ac:dyDescent="0.25">
      <c r="A35" s="33"/>
      <c r="B35" s="33"/>
      <c r="C35" s="33"/>
      <c r="D35" s="33"/>
      <c r="E35" s="33"/>
      <c r="F35" s="33"/>
    </row>
    <row r="36" spans="1:6" x14ac:dyDescent="0.25">
      <c r="A36" s="33"/>
      <c r="B36" s="33"/>
      <c r="C36" s="33"/>
      <c r="D36" s="33"/>
      <c r="E36" s="33"/>
      <c r="F36" s="33"/>
    </row>
    <row r="37" spans="1:6" x14ac:dyDescent="0.25">
      <c r="A37" s="33"/>
      <c r="B37" s="33"/>
      <c r="C37" s="33"/>
      <c r="D37" s="33"/>
      <c r="E37" s="33"/>
      <c r="F37" s="33"/>
    </row>
    <row r="38" spans="1:6" x14ac:dyDescent="0.25">
      <c r="A38" s="33"/>
      <c r="B38" s="33"/>
      <c r="C38" s="33"/>
      <c r="D38" s="33"/>
      <c r="E38" s="33"/>
      <c r="F38" s="33"/>
    </row>
    <row r="39" spans="1:6" x14ac:dyDescent="0.25">
      <c r="A39" s="33"/>
      <c r="B39" s="33"/>
      <c r="C39" s="33"/>
      <c r="D39" s="33"/>
      <c r="E39" s="33"/>
      <c r="F39" s="33"/>
    </row>
  </sheetData>
  <mergeCells count="2">
    <mergeCell ref="A1:D3"/>
    <mergeCell ref="A14:F39"/>
  </mergeCells>
  <pageMargins left="0.7" right="0.7" top="0.75" bottom="0.75" header="0.3" footer="0.3"/>
  <pageSetup paperSize="9" orientation="portrait" horizontalDpi="300" verticalDpi="30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workbookViewId="0">
      <selection activeCell="H14" sqref="H14"/>
    </sheetView>
  </sheetViews>
  <sheetFormatPr defaultRowHeight="15" x14ac:dyDescent="0.25"/>
  <cols>
    <col min="3" max="3" width="17.7109375" customWidth="1"/>
    <col min="4" max="4" width="9.85546875" customWidth="1"/>
  </cols>
  <sheetData>
    <row r="1" spans="1:4" x14ac:dyDescent="0.25">
      <c r="A1" t="s">
        <v>1</v>
      </c>
      <c r="B1" t="s">
        <v>2</v>
      </c>
      <c r="C1" t="s">
        <v>102</v>
      </c>
      <c r="D1" t="s">
        <v>103</v>
      </c>
    </row>
    <row r="2" spans="1:4" x14ac:dyDescent="0.25">
      <c r="A2">
        <v>2013</v>
      </c>
      <c r="B2" t="s">
        <v>104</v>
      </c>
      <c r="C2" s="2">
        <f>DATE(A2,MONTH(1&amp;TRIM(B2)),1)</f>
        <v>41275</v>
      </c>
      <c r="D2">
        <v>94</v>
      </c>
    </row>
    <row r="3" spans="1:4" x14ac:dyDescent="0.25">
      <c r="A3">
        <v>2013</v>
      </c>
      <c r="B3" t="s">
        <v>105</v>
      </c>
      <c r="C3" s="2">
        <f t="shared" ref="C3:C66" si="0">DATE(A3,MONTH(1&amp;TRIM(B3)),1)</f>
        <v>41306</v>
      </c>
      <c r="D3">
        <v>95</v>
      </c>
    </row>
    <row r="4" spans="1:4" x14ac:dyDescent="0.25">
      <c r="A4">
        <v>2013</v>
      </c>
      <c r="B4" t="s">
        <v>106</v>
      </c>
      <c r="C4" s="2">
        <f t="shared" si="0"/>
        <v>41334</v>
      </c>
      <c r="D4">
        <v>92</v>
      </c>
    </row>
    <row r="5" spans="1:4" x14ac:dyDescent="0.25">
      <c r="A5">
        <v>2013</v>
      </c>
      <c r="B5" t="s">
        <v>107</v>
      </c>
      <c r="C5" s="2">
        <f t="shared" si="0"/>
        <v>41365</v>
      </c>
      <c r="D5">
        <v>91</v>
      </c>
    </row>
    <row r="6" spans="1:4" x14ac:dyDescent="0.25">
      <c r="A6">
        <v>2013</v>
      </c>
      <c r="B6" t="s">
        <v>108</v>
      </c>
      <c r="C6" s="2">
        <f t="shared" si="0"/>
        <v>41395</v>
      </c>
      <c r="D6">
        <v>93</v>
      </c>
    </row>
    <row r="7" spans="1:4" x14ac:dyDescent="0.25">
      <c r="A7">
        <v>2013</v>
      </c>
      <c r="B7" t="s">
        <v>109</v>
      </c>
      <c r="C7" s="2">
        <f t="shared" si="0"/>
        <v>41426</v>
      </c>
      <c r="D7">
        <v>95</v>
      </c>
    </row>
    <row r="8" spans="1:4" x14ac:dyDescent="0.25">
      <c r="A8">
        <v>2013</v>
      </c>
      <c r="B8" t="s">
        <v>110</v>
      </c>
      <c r="C8" s="2">
        <f t="shared" si="0"/>
        <v>41456</v>
      </c>
      <c r="D8">
        <v>104</v>
      </c>
    </row>
    <row r="9" spans="1:4" x14ac:dyDescent="0.25">
      <c r="A9">
        <v>2013</v>
      </c>
      <c r="B9" t="s">
        <v>111</v>
      </c>
      <c r="C9" s="2">
        <f t="shared" si="0"/>
        <v>41487</v>
      </c>
      <c r="D9">
        <v>107</v>
      </c>
    </row>
    <row r="10" spans="1:4" x14ac:dyDescent="0.25">
      <c r="A10">
        <v>2013</v>
      </c>
      <c r="B10" t="s">
        <v>112</v>
      </c>
      <c r="C10" s="2">
        <f t="shared" si="0"/>
        <v>41518</v>
      </c>
      <c r="D10">
        <v>102</v>
      </c>
    </row>
    <row r="11" spans="1:4" x14ac:dyDescent="0.25">
      <c r="A11">
        <v>2013</v>
      </c>
      <c r="B11" t="s">
        <v>113</v>
      </c>
      <c r="C11" s="2">
        <f t="shared" si="0"/>
        <v>41548</v>
      </c>
      <c r="D11">
        <v>97</v>
      </c>
    </row>
    <row r="12" spans="1:4" x14ac:dyDescent="0.25">
      <c r="A12">
        <v>2013</v>
      </c>
      <c r="B12" t="s">
        <v>114</v>
      </c>
      <c r="C12" s="2">
        <f t="shared" si="0"/>
        <v>41579</v>
      </c>
      <c r="D12">
        <v>94</v>
      </c>
    </row>
    <row r="13" spans="1:4" x14ac:dyDescent="0.25">
      <c r="A13">
        <v>2013</v>
      </c>
      <c r="B13" t="s">
        <v>115</v>
      </c>
      <c r="C13" s="2">
        <f t="shared" si="0"/>
        <v>41609</v>
      </c>
      <c r="D13">
        <v>98</v>
      </c>
    </row>
    <row r="14" spans="1:4" x14ac:dyDescent="0.25">
      <c r="A14">
        <v>2014</v>
      </c>
      <c r="B14" t="s">
        <v>104</v>
      </c>
      <c r="C14" s="2">
        <f t="shared" si="0"/>
        <v>41640</v>
      </c>
      <c r="D14">
        <v>98</v>
      </c>
    </row>
    <row r="15" spans="1:4" x14ac:dyDescent="0.25">
      <c r="A15">
        <v>2014</v>
      </c>
      <c r="B15" t="s">
        <v>105</v>
      </c>
      <c r="C15" s="2">
        <f t="shared" si="0"/>
        <v>41671</v>
      </c>
      <c r="D15">
        <v>100</v>
      </c>
    </row>
    <row r="16" spans="1:4" x14ac:dyDescent="0.25">
      <c r="A16">
        <v>2014</v>
      </c>
      <c r="B16" t="s">
        <v>106</v>
      </c>
      <c r="C16" s="2">
        <f t="shared" si="0"/>
        <v>41699</v>
      </c>
      <c r="D16">
        <v>102</v>
      </c>
    </row>
    <row r="17" spans="1:4" x14ac:dyDescent="0.25">
      <c r="A17">
        <v>2014</v>
      </c>
      <c r="B17" t="s">
        <v>107</v>
      </c>
      <c r="C17" s="2">
        <f t="shared" si="0"/>
        <v>41730</v>
      </c>
      <c r="D17">
        <v>104</v>
      </c>
    </row>
    <row r="18" spans="1:4" x14ac:dyDescent="0.25">
      <c r="A18">
        <v>2014</v>
      </c>
      <c r="B18" t="s">
        <v>108</v>
      </c>
      <c r="C18" s="2">
        <f t="shared" si="0"/>
        <v>41760</v>
      </c>
      <c r="D18">
        <v>106</v>
      </c>
    </row>
    <row r="19" spans="1:4" x14ac:dyDescent="0.25">
      <c r="A19">
        <v>2014</v>
      </c>
      <c r="B19" t="s">
        <v>109</v>
      </c>
      <c r="C19" s="2">
        <f t="shared" si="0"/>
        <v>41791</v>
      </c>
      <c r="D19">
        <v>108</v>
      </c>
    </row>
    <row r="20" spans="1:4" x14ac:dyDescent="0.25">
      <c r="A20">
        <v>2014</v>
      </c>
      <c r="B20" t="s">
        <v>110</v>
      </c>
      <c r="C20" s="2">
        <f t="shared" si="0"/>
        <v>41821</v>
      </c>
      <c r="D20">
        <v>104</v>
      </c>
    </row>
    <row r="21" spans="1:4" x14ac:dyDescent="0.25">
      <c r="A21">
        <v>2014</v>
      </c>
      <c r="B21" t="s">
        <v>111</v>
      </c>
      <c r="C21" s="2">
        <f t="shared" si="0"/>
        <v>41852</v>
      </c>
      <c r="D21">
        <v>98</v>
      </c>
    </row>
    <row r="22" spans="1:4" x14ac:dyDescent="0.25">
      <c r="A22">
        <v>2014</v>
      </c>
      <c r="B22" t="s">
        <v>112</v>
      </c>
      <c r="C22" s="2">
        <f t="shared" si="0"/>
        <v>41883</v>
      </c>
      <c r="D22">
        <v>94</v>
      </c>
    </row>
    <row r="23" spans="1:4" x14ac:dyDescent="0.25">
      <c r="A23">
        <v>2014</v>
      </c>
      <c r="B23" t="s">
        <v>113</v>
      </c>
      <c r="C23" s="2">
        <f t="shared" si="0"/>
        <v>41913</v>
      </c>
      <c r="D23">
        <v>85</v>
      </c>
    </row>
    <row r="24" spans="1:4" x14ac:dyDescent="0.25">
      <c r="A24">
        <v>2014</v>
      </c>
      <c r="B24" t="s">
        <v>114</v>
      </c>
      <c r="C24" s="2">
        <f t="shared" si="0"/>
        <v>41944</v>
      </c>
      <c r="D24">
        <v>75</v>
      </c>
    </row>
    <row r="25" spans="1:4" x14ac:dyDescent="0.25">
      <c r="A25">
        <v>2014</v>
      </c>
      <c r="B25" t="s">
        <v>115</v>
      </c>
      <c r="C25" s="2">
        <f t="shared" si="0"/>
        <v>41974</v>
      </c>
      <c r="D25">
        <v>60</v>
      </c>
    </row>
    <row r="26" spans="1:4" x14ac:dyDescent="0.25">
      <c r="A26">
        <v>2015</v>
      </c>
      <c r="B26" t="s">
        <v>104</v>
      </c>
      <c r="C26" s="2">
        <f t="shared" si="0"/>
        <v>42005</v>
      </c>
      <c r="D26">
        <v>48</v>
      </c>
    </row>
    <row r="27" spans="1:4" x14ac:dyDescent="0.25">
      <c r="A27">
        <v>2015</v>
      </c>
      <c r="B27" t="s">
        <v>105</v>
      </c>
      <c r="C27" s="2">
        <f t="shared" si="0"/>
        <v>42036</v>
      </c>
      <c r="D27">
        <v>50</v>
      </c>
    </row>
    <row r="28" spans="1:4" x14ac:dyDescent="0.25">
      <c r="A28">
        <v>2015</v>
      </c>
      <c r="B28" t="s">
        <v>106</v>
      </c>
      <c r="C28" s="2">
        <f t="shared" si="0"/>
        <v>42064</v>
      </c>
      <c r="D28">
        <v>52</v>
      </c>
    </row>
    <row r="29" spans="1:4" x14ac:dyDescent="0.25">
      <c r="A29">
        <v>2015</v>
      </c>
      <c r="B29" t="s">
        <v>107</v>
      </c>
      <c r="C29" s="2">
        <f t="shared" si="0"/>
        <v>42095</v>
      </c>
      <c r="D29">
        <v>54</v>
      </c>
    </row>
    <row r="30" spans="1:4" x14ac:dyDescent="0.25">
      <c r="A30">
        <v>2015</v>
      </c>
      <c r="B30" t="s">
        <v>108</v>
      </c>
      <c r="C30" s="2">
        <f t="shared" si="0"/>
        <v>42125</v>
      </c>
      <c r="D30">
        <v>60</v>
      </c>
    </row>
    <row r="31" spans="1:4" x14ac:dyDescent="0.25">
      <c r="A31">
        <v>2015</v>
      </c>
      <c r="B31" t="s">
        <v>109</v>
      </c>
      <c r="C31" s="2">
        <f t="shared" si="0"/>
        <v>42156</v>
      </c>
      <c r="D31">
        <v>58</v>
      </c>
    </row>
    <row r="32" spans="1:4" x14ac:dyDescent="0.25">
      <c r="A32">
        <v>2015</v>
      </c>
      <c r="B32" t="s">
        <v>110</v>
      </c>
      <c r="C32" s="2">
        <f t="shared" si="0"/>
        <v>42186</v>
      </c>
      <c r="D32">
        <v>50</v>
      </c>
    </row>
    <row r="33" spans="1:4" x14ac:dyDescent="0.25">
      <c r="A33">
        <v>2015</v>
      </c>
      <c r="B33" t="s">
        <v>111</v>
      </c>
      <c r="C33" s="2">
        <f t="shared" si="0"/>
        <v>42217</v>
      </c>
      <c r="D33">
        <v>45</v>
      </c>
    </row>
    <row r="34" spans="1:4" x14ac:dyDescent="0.25">
      <c r="A34">
        <v>2015</v>
      </c>
      <c r="B34" t="s">
        <v>112</v>
      </c>
      <c r="C34" s="2">
        <f t="shared" si="0"/>
        <v>42248</v>
      </c>
      <c r="D34">
        <v>46</v>
      </c>
    </row>
    <row r="35" spans="1:4" x14ac:dyDescent="0.25">
      <c r="A35">
        <v>2015</v>
      </c>
      <c r="B35" t="s">
        <v>113</v>
      </c>
      <c r="C35" s="2">
        <f t="shared" si="0"/>
        <v>42278</v>
      </c>
      <c r="D35">
        <v>47</v>
      </c>
    </row>
    <row r="36" spans="1:4" x14ac:dyDescent="0.25">
      <c r="A36">
        <v>2015</v>
      </c>
      <c r="B36" t="s">
        <v>114</v>
      </c>
      <c r="C36" s="2">
        <f t="shared" si="0"/>
        <v>42309</v>
      </c>
      <c r="D36">
        <v>43</v>
      </c>
    </row>
    <row r="37" spans="1:4" x14ac:dyDescent="0.25">
      <c r="A37">
        <v>2015</v>
      </c>
      <c r="B37" t="s">
        <v>115</v>
      </c>
      <c r="C37" s="2">
        <f t="shared" si="0"/>
        <v>42339</v>
      </c>
      <c r="D37">
        <v>37</v>
      </c>
    </row>
    <row r="38" spans="1:4" x14ac:dyDescent="0.25">
      <c r="A38">
        <v>2016</v>
      </c>
      <c r="B38" t="s">
        <v>104</v>
      </c>
      <c r="C38" s="2">
        <f t="shared" si="0"/>
        <v>42370</v>
      </c>
      <c r="D38">
        <v>33</v>
      </c>
    </row>
    <row r="39" spans="1:4" x14ac:dyDescent="0.25">
      <c r="A39">
        <v>2016</v>
      </c>
      <c r="B39" t="s">
        <v>105</v>
      </c>
      <c r="C39" s="2">
        <f t="shared" si="0"/>
        <v>42401</v>
      </c>
      <c r="D39">
        <v>35</v>
      </c>
    </row>
    <row r="40" spans="1:4" x14ac:dyDescent="0.25">
      <c r="A40">
        <v>2016</v>
      </c>
      <c r="B40" t="s">
        <v>106</v>
      </c>
      <c r="C40" s="2">
        <f t="shared" si="0"/>
        <v>42430</v>
      </c>
      <c r="D40">
        <v>38</v>
      </c>
    </row>
    <row r="41" spans="1:4" x14ac:dyDescent="0.25">
      <c r="A41">
        <v>2016</v>
      </c>
      <c r="B41" t="s">
        <v>107</v>
      </c>
      <c r="C41" s="2">
        <f t="shared" si="0"/>
        <v>42461</v>
      </c>
      <c r="D41">
        <v>41</v>
      </c>
    </row>
    <row r="42" spans="1:4" x14ac:dyDescent="0.25">
      <c r="A42">
        <v>2016</v>
      </c>
      <c r="B42" t="s">
        <v>108</v>
      </c>
      <c r="C42" s="2">
        <f t="shared" si="0"/>
        <v>42491</v>
      </c>
      <c r="D42">
        <v>45</v>
      </c>
    </row>
    <row r="43" spans="1:4" x14ac:dyDescent="0.25">
      <c r="A43">
        <v>2016</v>
      </c>
      <c r="B43" t="s">
        <v>109</v>
      </c>
      <c r="C43" s="2">
        <f t="shared" si="0"/>
        <v>42522</v>
      </c>
      <c r="D43">
        <v>48</v>
      </c>
    </row>
    <row r="44" spans="1:4" x14ac:dyDescent="0.25">
      <c r="A44">
        <v>2016</v>
      </c>
      <c r="B44" t="s">
        <v>110</v>
      </c>
      <c r="C44" s="2">
        <f t="shared" si="0"/>
        <v>42552</v>
      </c>
      <c r="D44">
        <v>45</v>
      </c>
    </row>
    <row r="45" spans="1:4" x14ac:dyDescent="0.25">
      <c r="A45">
        <v>2016</v>
      </c>
      <c r="B45" t="s">
        <v>111</v>
      </c>
      <c r="C45" s="2">
        <f t="shared" si="0"/>
        <v>42583</v>
      </c>
      <c r="D45">
        <v>46</v>
      </c>
    </row>
    <row r="46" spans="1:4" x14ac:dyDescent="0.25">
      <c r="A46">
        <v>2016</v>
      </c>
      <c r="B46" t="s">
        <v>112</v>
      </c>
      <c r="C46" s="2">
        <f t="shared" si="0"/>
        <v>42614</v>
      </c>
      <c r="D46">
        <v>47</v>
      </c>
    </row>
    <row r="47" spans="1:4" x14ac:dyDescent="0.25">
      <c r="A47">
        <v>2016</v>
      </c>
      <c r="B47" t="s">
        <v>113</v>
      </c>
      <c r="C47" s="2">
        <f t="shared" si="0"/>
        <v>42644</v>
      </c>
      <c r="D47">
        <v>49</v>
      </c>
    </row>
    <row r="48" spans="1:4" x14ac:dyDescent="0.25">
      <c r="A48">
        <v>2016</v>
      </c>
      <c r="B48" t="s">
        <v>114</v>
      </c>
      <c r="C48" s="2">
        <f t="shared" si="0"/>
        <v>42675</v>
      </c>
      <c r="D48">
        <v>51</v>
      </c>
    </row>
    <row r="49" spans="1:4" x14ac:dyDescent="0.25">
      <c r="A49">
        <v>2016</v>
      </c>
      <c r="B49" t="s">
        <v>115</v>
      </c>
      <c r="C49" s="2">
        <f t="shared" si="0"/>
        <v>42705</v>
      </c>
      <c r="D49">
        <v>52</v>
      </c>
    </row>
    <row r="50" spans="1:4" x14ac:dyDescent="0.25">
      <c r="A50">
        <v>2017</v>
      </c>
      <c r="B50" t="s">
        <v>104</v>
      </c>
      <c r="C50" s="2">
        <f t="shared" si="0"/>
        <v>42736</v>
      </c>
      <c r="D50">
        <v>52</v>
      </c>
    </row>
    <row r="51" spans="1:4" x14ac:dyDescent="0.25">
      <c r="A51">
        <v>2017</v>
      </c>
      <c r="B51" t="s">
        <v>105</v>
      </c>
      <c r="C51" s="2">
        <f t="shared" si="0"/>
        <v>42767</v>
      </c>
      <c r="D51">
        <v>54</v>
      </c>
    </row>
    <row r="52" spans="1:4" x14ac:dyDescent="0.25">
      <c r="A52">
        <v>2017</v>
      </c>
      <c r="B52" t="s">
        <v>106</v>
      </c>
      <c r="C52" s="2">
        <f t="shared" si="0"/>
        <v>42795</v>
      </c>
      <c r="D52">
        <v>50</v>
      </c>
    </row>
    <row r="53" spans="1:4" x14ac:dyDescent="0.25">
      <c r="A53">
        <v>2017</v>
      </c>
      <c r="B53" t="s">
        <v>107</v>
      </c>
      <c r="C53" s="2">
        <f t="shared" si="0"/>
        <v>42826</v>
      </c>
      <c r="D53">
        <v>48</v>
      </c>
    </row>
    <row r="54" spans="1:4" x14ac:dyDescent="0.25">
      <c r="A54">
        <v>2017</v>
      </c>
      <c r="B54" t="s">
        <v>108</v>
      </c>
      <c r="C54" s="2">
        <f t="shared" si="0"/>
        <v>42856</v>
      </c>
      <c r="D54">
        <v>47</v>
      </c>
    </row>
    <row r="55" spans="1:4" x14ac:dyDescent="0.25">
      <c r="A55">
        <v>2017</v>
      </c>
      <c r="B55" t="s">
        <v>109</v>
      </c>
      <c r="C55" s="2">
        <f t="shared" si="0"/>
        <v>42887</v>
      </c>
      <c r="D55">
        <v>45</v>
      </c>
    </row>
    <row r="56" spans="1:4" x14ac:dyDescent="0.25">
      <c r="A56">
        <v>2017</v>
      </c>
      <c r="B56" t="s">
        <v>110</v>
      </c>
      <c r="C56" s="2">
        <f t="shared" si="0"/>
        <v>42917</v>
      </c>
      <c r="D56">
        <v>46</v>
      </c>
    </row>
    <row r="57" spans="1:4" x14ac:dyDescent="0.25">
      <c r="A57">
        <v>2017</v>
      </c>
      <c r="B57" t="s">
        <v>111</v>
      </c>
      <c r="C57" s="2">
        <f t="shared" si="0"/>
        <v>42948</v>
      </c>
      <c r="D57">
        <v>47</v>
      </c>
    </row>
    <row r="58" spans="1:4" x14ac:dyDescent="0.25">
      <c r="A58">
        <v>2017</v>
      </c>
      <c r="B58" t="s">
        <v>112</v>
      </c>
      <c r="C58" s="2">
        <f t="shared" si="0"/>
        <v>42979</v>
      </c>
      <c r="D58">
        <v>49</v>
      </c>
    </row>
    <row r="59" spans="1:4" x14ac:dyDescent="0.25">
      <c r="A59">
        <v>2017</v>
      </c>
      <c r="B59" t="s">
        <v>113</v>
      </c>
      <c r="C59" s="2">
        <f t="shared" si="0"/>
        <v>43009</v>
      </c>
      <c r="D59">
        <v>51</v>
      </c>
    </row>
    <row r="60" spans="1:4" x14ac:dyDescent="0.25">
      <c r="A60">
        <v>2017</v>
      </c>
      <c r="B60" t="s">
        <v>114</v>
      </c>
      <c r="C60" s="2">
        <f t="shared" si="0"/>
        <v>43040</v>
      </c>
      <c r="D60">
        <v>55</v>
      </c>
    </row>
    <row r="61" spans="1:4" x14ac:dyDescent="0.25">
      <c r="A61">
        <v>2017</v>
      </c>
      <c r="B61" t="s">
        <v>115</v>
      </c>
      <c r="C61" s="2">
        <f t="shared" si="0"/>
        <v>43070</v>
      </c>
      <c r="D61">
        <v>57</v>
      </c>
    </row>
    <row r="62" spans="1:4" x14ac:dyDescent="0.25">
      <c r="A62">
        <v>2018</v>
      </c>
      <c r="B62" t="s">
        <v>104</v>
      </c>
      <c r="C62" s="2">
        <f t="shared" si="0"/>
        <v>43101</v>
      </c>
      <c r="D62">
        <v>63</v>
      </c>
    </row>
    <row r="63" spans="1:4" x14ac:dyDescent="0.25">
      <c r="A63">
        <v>2018</v>
      </c>
      <c r="B63" t="s">
        <v>105</v>
      </c>
      <c r="C63" s="2">
        <f t="shared" si="0"/>
        <v>43132</v>
      </c>
      <c r="D63">
        <v>65</v>
      </c>
    </row>
    <row r="64" spans="1:4" x14ac:dyDescent="0.25">
      <c r="A64">
        <v>2018</v>
      </c>
      <c r="B64" t="s">
        <v>106</v>
      </c>
      <c r="C64" s="2">
        <f t="shared" si="0"/>
        <v>43160</v>
      </c>
      <c r="D64">
        <v>66</v>
      </c>
    </row>
    <row r="65" spans="1:4" x14ac:dyDescent="0.25">
      <c r="A65">
        <v>2018</v>
      </c>
      <c r="B65" t="s">
        <v>107</v>
      </c>
      <c r="C65" s="2">
        <f t="shared" si="0"/>
        <v>43191</v>
      </c>
      <c r="D65">
        <v>68</v>
      </c>
    </row>
    <row r="66" spans="1:4" x14ac:dyDescent="0.25">
      <c r="A66">
        <v>2018</v>
      </c>
      <c r="B66" t="s">
        <v>108</v>
      </c>
      <c r="C66" s="2">
        <f t="shared" si="0"/>
        <v>43221</v>
      </c>
      <c r="D66">
        <v>70</v>
      </c>
    </row>
    <row r="67" spans="1:4" x14ac:dyDescent="0.25">
      <c r="A67">
        <v>2018</v>
      </c>
      <c r="B67" t="s">
        <v>109</v>
      </c>
      <c r="C67" s="2">
        <f t="shared" ref="C67:C130" si="1">DATE(A67,MONTH(1&amp;TRIM(B67)),1)</f>
        <v>43252</v>
      </c>
      <c r="D67">
        <v>72</v>
      </c>
    </row>
    <row r="68" spans="1:4" x14ac:dyDescent="0.25">
      <c r="A68">
        <v>2018</v>
      </c>
      <c r="B68" t="s">
        <v>110</v>
      </c>
      <c r="C68" s="2">
        <f t="shared" si="1"/>
        <v>43282</v>
      </c>
      <c r="D68">
        <v>70</v>
      </c>
    </row>
    <row r="69" spans="1:4" x14ac:dyDescent="0.25">
      <c r="A69">
        <v>2018</v>
      </c>
      <c r="B69" t="s">
        <v>111</v>
      </c>
      <c r="C69" s="2">
        <f t="shared" si="1"/>
        <v>43313</v>
      </c>
      <c r="D69">
        <v>69</v>
      </c>
    </row>
    <row r="70" spans="1:4" x14ac:dyDescent="0.25">
      <c r="A70">
        <v>2018</v>
      </c>
      <c r="B70" t="s">
        <v>112</v>
      </c>
      <c r="C70" s="2">
        <f t="shared" si="1"/>
        <v>43344</v>
      </c>
      <c r="D70">
        <v>68</v>
      </c>
    </row>
    <row r="71" spans="1:4" x14ac:dyDescent="0.25">
      <c r="A71">
        <v>2018</v>
      </c>
      <c r="B71" t="s">
        <v>113</v>
      </c>
      <c r="C71" s="2">
        <f t="shared" si="1"/>
        <v>43374</v>
      </c>
      <c r="D71">
        <v>66</v>
      </c>
    </row>
    <row r="72" spans="1:4" x14ac:dyDescent="0.25">
      <c r="A72">
        <v>2018</v>
      </c>
      <c r="B72" t="s">
        <v>114</v>
      </c>
      <c r="C72" s="2">
        <f t="shared" si="1"/>
        <v>43405</v>
      </c>
      <c r="D72">
        <v>60</v>
      </c>
    </row>
    <row r="73" spans="1:4" x14ac:dyDescent="0.25">
      <c r="A73">
        <v>2018</v>
      </c>
      <c r="B73" t="s">
        <v>115</v>
      </c>
      <c r="C73" s="2">
        <f t="shared" si="1"/>
        <v>43435</v>
      </c>
      <c r="D73">
        <v>52</v>
      </c>
    </row>
    <row r="74" spans="1:4" x14ac:dyDescent="0.25">
      <c r="A74">
        <v>2019</v>
      </c>
      <c r="B74" t="s">
        <v>104</v>
      </c>
      <c r="C74" s="2">
        <f t="shared" si="1"/>
        <v>43466</v>
      </c>
      <c r="D74">
        <v>55</v>
      </c>
    </row>
    <row r="75" spans="1:4" x14ac:dyDescent="0.25">
      <c r="A75">
        <v>2019</v>
      </c>
      <c r="B75" t="s">
        <v>105</v>
      </c>
      <c r="C75" s="2">
        <f t="shared" si="1"/>
        <v>43497</v>
      </c>
      <c r="D75">
        <v>57</v>
      </c>
    </row>
    <row r="76" spans="1:4" x14ac:dyDescent="0.25">
      <c r="A76">
        <v>2019</v>
      </c>
      <c r="B76" t="s">
        <v>106</v>
      </c>
      <c r="C76" s="2">
        <f t="shared" si="1"/>
        <v>43525</v>
      </c>
      <c r="D76">
        <v>60</v>
      </c>
    </row>
    <row r="77" spans="1:4" x14ac:dyDescent="0.25">
      <c r="A77">
        <v>2019</v>
      </c>
      <c r="B77" t="s">
        <v>107</v>
      </c>
      <c r="C77" s="2">
        <f t="shared" si="1"/>
        <v>43556</v>
      </c>
      <c r="D77">
        <v>63</v>
      </c>
    </row>
    <row r="78" spans="1:4" x14ac:dyDescent="0.25">
      <c r="A78">
        <v>2019</v>
      </c>
      <c r="B78" t="s">
        <v>108</v>
      </c>
      <c r="C78" s="2">
        <f t="shared" si="1"/>
        <v>43586</v>
      </c>
      <c r="D78">
        <v>65</v>
      </c>
    </row>
    <row r="79" spans="1:4" x14ac:dyDescent="0.25">
      <c r="A79">
        <v>2019</v>
      </c>
      <c r="B79" t="s">
        <v>109</v>
      </c>
      <c r="C79" s="2">
        <f t="shared" si="1"/>
        <v>43617</v>
      </c>
      <c r="D79">
        <v>59</v>
      </c>
    </row>
    <row r="80" spans="1:4" x14ac:dyDescent="0.25">
      <c r="A80">
        <v>2019</v>
      </c>
      <c r="B80" t="s">
        <v>110</v>
      </c>
      <c r="C80" s="2">
        <f t="shared" si="1"/>
        <v>43647</v>
      </c>
      <c r="D80">
        <v>56</v>
      </c>
    </row>
    <row r="81" spans="1:4" x14ac:dyDescent="0.25">
      <c r="A81">
        <v>2019</v>
      </c>
      <c r="B81" t="s">
        <v>111</v>
      </c>
      <c r="C81" s="2">
        <f t="shared" si="1"/>
        <v>43678</v>
      </c>
      <c r="D81">
        <v>55</v>
      </c>
    </row>
    <row r="82" spans="1:4" x14ac:dyDescent="0.25">
      <c r="A82">
        <v>2019</v>
      </c>
      <c r="B82" t="s">
        <v>112</v>
      </c>
      <c r="C82" s="2">
        <f t="shared" si="1"/>
        <v>43709</v>
      </c>
      <c r="D82">
        <v>57</v>
      </c>
    </row>
    <row r="83" spans="1:4" x14ac:dyDescent="0.25">
      <c r="A83">
        <v>2019</v>
      </c>
      <c r="B83" t="s">
        <v>113</v>
      </c>
      <c r="C83" s="2">
        <f t="shared" si="1"/>
        <v>43739</v>
      </c>
      <c r="D83">
        <v>55</v>
      </c>
    </row>
    <row r="84" spans="1:4" x14ac:dyDescent="0.25">
      <c r="A84">
        <v>2019</v>
      </c>
      <c r="B84" t="s">
        <v>114</v>
      </c>
      <c r="C84" s="2">
        <f t="shared" si="1"/>
        <v>43770</v>
      </c>
      <c r="D84">
        <v>57</v>
      </c>
    </row>
    <row r="85" spans="1:4" x14ac:dyDescent="0.25">
      <c r="A85">
        <v>2019</v>
      </c>
      <c r="B85" t="s">
        <v>115</v>
      </c>
      <c r="C85" s="2">
        <f t="shared" si="1"/>
        <v>43800</v>
      </c>
      <c r="D85">
        <v>61</v>
      </c>
    </row>
    <row r="86" spans="1:4" x14ac:dyDescent="0.25">
      <c r="A86">
        <v>2020</v>
      </c>
      <c r="B86" t="s">
        <v>104</v>
      </c>
      <c r="C86" s="2">
        <f t="shared" si="1"/>
        <v>43831</v>
      </c>
      <c r="D86">
        <v>63</v>
      </c>
    </row>
    <row r="87" spans="1:4" x14ac:dyDescent="0.25">
      <c r="A87">
        <v>2020</v>
      </c>
      <c r="B87" t="s">
        <v>105</v>
      </c>
      <c r="C87" s="2">
        <f t="shared" si="1"/>
        <v>43862</v>
      </c>
      <c r="D87">
        <v>50</v>
      </c>
    </row>
    <row r="88" spans="1:4" x14ac:dyDescent="0.25">
      <c r="A88">
        <v>2020</v>
      </c>
      <c r="B88" t="s">
        <v>106</v>
      </c>
      <c r="C88" s="2">
        <f t="shared" si="1"/>
        <v>43891</v>
      </c>
      <c r="D88">
        <v>30</v>
      </c>
    </row>
    <row r="89" spans="1:4" x14ac:dyDescent="0.25">
      <c r="A89">
        <v>2020</v>
      </c>
      <c r="B89" t="s">
        <v>107</v>
      </c>
      <c r="C89" s="2">
        <f t="shared" si="1"/>
        <v>43922</v>
      </c>
      <c r="D89">
        <v>17</v>
      </c>
    </row>
    <row r="90" spans="1:4" x14ac:dyDescent="0.25">
      <c r="A90">
        <v>2020</v>
      </c>
      <c r="B90" t="s">
        <v>108</v>
      </c>
      <c r="C90" s="2">
        <f t="shared" si="1"/>
        <v>43952</v>
      </c>
      <c r="D90">
        <v>25</v>
      </c>
    </row>
    <row r="91" spans="1:4" x14ac:dyDescent="0.25">
      <c r="A91">
        <v>2020</v>
      </c>
      <c r="B91" t="s">
        <v>109</v>
      </c>
      <c r="C91" s="2">
        <f t="shared" si="1"/>
        <v>43983</v>
      </c>
      <c r="D91">
        <v>38</v>
      </c>
    </row>
    <row r="92" spans="1:4" x14ac:dyDescent="0.25">
      <c r="A92">
        <v>2020</v>
      </c>
      <c r="B92" t="s">
        <v>110</v>
      </c>
      <c r="C92" s="2">
        <f t="shared" si="1"/>
        <v>44013</v>
      </c>
      <c r="D92">
        <v>42</v>
      </c>
    </row>
    <row r="93" spans="1:4" x14ac:dyDescent="0.25">
      <c r="A93">
        <v>2020</v>
      </c>
      <c r="B93" t="s">
        <v>111</v>
      </c>
      <c r="C93" s="2">
        <f t="shared" si="1"/>
        <v>44044</v>
      </c>
      <c r="D93">
        <v>45</v>
      </c>
    </row>
    <row r="94" spans="1:4" x14ac:dyDescent="0.25">
      <c r="A94">
        <v>2020</v>
      </c>
      <c r="B94" t="s">
        <v>112</v>
      </c>
      <c r="C94" s="2">
        <f t="shared" si="1"/>
        <v>44075</v>
      </c>
      <c r="D94">
        <v>39</v>
      </c>
    </row>
    <row r="95" spans="1:4" x14ac:dyDescent="0.25">
      <c r="A95">
        <v>2020</v>
      </c>
      <c r="B95" t="s">
        <v>113</v>
      </c>
      <c r="C95" s="2">
        <f t="shared" si="1"/>
        <v>44105</v>
      </c>
      <c r="D95">
        <v>40</v>
      </c>
    </row>
    <row r="96" spans="1:4" x14ac:dyDescent="0.25">
      <c r="A96">
        <v>2020</v>
      </c>
      <c r="B96" t="s">
        <v>114</v>
      </c>
      <c r="C96" s="2">
        <f t="shared" si="1"/>
        <v>44136</v>
      </c>
      <c r="D96">
        <v>43</v>
      </c>
    </row>
    <row r="97" spans="1:4" x14ac:dyDescent="0.25">
      <c r="A97">
        <v>2020</v>
      </c>
      <c r="B97" t="s">
        <v>115</v>
      </c>
      <c r="C97" s="2">
        <f t="shared" si="1"/>
        <v>44166</v>
      </c>
      <c r="D97">
        <v>47</v>
      </c>
    </row>
    <row r="98" spans="1:4" x14ac:dyDescent="0.25">
      <c r="A98">
        <v>2021</v>
      </c>
      <c r="B98" t="s">
        <v>104</v>
      </c>
      <c r="C98" s="2">
        <f t="shared" si="1"/>
        <v>44197</v>
      </c>
      <c r="D98">
        <v>51</v>
      </c>
    </row>
    <row r="99" spans="1:4" x14ac:dyDescent="0.25">
      <c r="A99">
        <v>2021</v>
      </c>
      <c r="B99" t="s">
        <v>105</v>
      </c>
      <c r="C99" s="2">
        <f t="shared" si="1"/>
        <v>44228</v>
      </c>
      <c r="D99">
        <v>53</v>
      </c>
    </row>
    <row r="100" spans="1:4" x14ac:dyDescent="0.25">
      <c r="A100">
        <v>2021</v>
      </c>
      <c r="B100" t="s">
        <v>106</v>
      </c>
      <c r="C100" s="2">
        <f t="shared" si="1"/>
        <v>44256</v>
      </c>
      <c r="D100">
        <v>55</v>
      </c>
    </row>
    <row r="101" spans="1:4" x14ac:dyDescent="0.25">
      <c r="A101">
        <v>2021</v>
      </c>
      <c r="B101" t="s">
        <v>107</v>
      </c>
      <c r="C101" s="2">
        <f t="shared" si="1"/>
        <v>44287</v>
      </c>
      <c r="D101">
        <v>60</v>
      </c>
    </row>
    <row r="102" spans="1:4" x14ac:dyDescent="0.25">
      <c r="A102">
        <v>2021</v>
      </c>
      <c r="B102" t="s">
        <v>108</v>
      </c>
      <c r="C102" s="2">
        <f t="shared" si="1"/>
        <v>44317</v>
      </c>
      <c r="D102">
        <v>63</v>
      </c>
    </row>
    <row r="103" spans="1:4" x14ac:dyDescent="0.25">
      <c r="A103">
        <v>2021</v>
      </c>
      <c r="B103" t="s">
        <v>109</v>
      </c>
      <c r="C103" s="2">
        <f t="shared" si="1"/>
        <v>44348</v>
      </c>
      <c r="D103">
        <v>70</v>
      </c>
    </row>
    <row r="104" spans="1:4" x14ac:dyDescent="0.25">
      <c r="A104">
        <v>2021</v>
      </c>
      <c r="B104" t="s">
        <v>110</v>
      </c>
      <c r="C104" s="2">
        <f t="shared" si="1"/>
        <v>44378</v>
      </c>
      <c r="D104">
        <v>72</v>
      </c>
    </row>
    <row r="105" spans="1:4" x14ac:dyDescent="0.25">
      <c r="A105">
        <v>2021</v>
      </c>
      <c r="B105" t="s">
        <v>111</v>
      </c>
      <c r="C105" s="2">
        <f t="shared" si="1"/>
        <v>44409</v>
      </c>
      <c r="D105">
        <v>74</v>
      </c>
    </row>
    <row r="106" spans="1:4" x14ac:dyDescent="0.25">
      <c r="A106">
        <v>2021</v>
      </c>
      <c r="B106" t="s">
        <v>112</v>
      </c>
      <c r="C106" s="2">
        <f t="shared" si="1"/>
        <v>44440</v>
      </c>
      <c r="D106">
        <v>73</v>
      </c>
    </row>
    <row r="107" spans="1:4" x14ac:dyDescent="0.25">
      <c r="A107">
        <v>2021</v>
      </c>
      <c r="B107" t="s">
        <v>113</v>
      </c>
      <c r="C107" s="2">
        <f t="shared" si="1"/>
        <v>44470</v>
      </c>
      <c r="D107">
        <v>80</v>
      </c>
    </row>
    <row r="108" spans="1:4" x14ac:dyDescent="0.25">
      <c r="A108">
        <v>2021</v>
      </c>
      <c r="B108" t="s">
        <v>114</v>
      </c>
      <c r="C108" s="2">
        <f t="shared" si="1"/>
        <v>44501</v>
      </c>
      <c r="D108">
        <v>82</v>
      </c>
    </row>
    <row r="109" spans="1:4" x14ac:dyDescent="0.25">
      <c r="A109">
        <v>2021</v>
      </c>
      <c r="B109" t="s">
        <v>115</v>
      </c>
      <c r="C109" s="2">
        <f t="shared" si="1"/>
        <v>44531</v>
      </c>
      <c r="D109">
        <v>75</v>
      </c>
    </row>
    <row r="110" spans="1:4" x14ac:dyDescent="0.25">
      <c r="A110">
        <v>2022</v>
      </c>
      <c r="B110" t="s">
        <v>104</v>
      </c>
      <c r="C110" s="2">
        <f t="shared" si="1"/>
        <v>44562</v>
      </c>
      <c r="D110">
        <v>83</v>
      </c>
    </row>
    <row r="111" spans="1:4" x14ac:dyDescent="0.25">
      <c r="A111">
        <v>2022</v>
      </c>
      <c r="B111" t="s">
        <v>105</v>
      </c>
      <c r="C111" s="2">
        <f t="shared" si="1"/>
        <v>44593</v>
      </c>
      <c r="D111">
        <v>90</v>
      </c>
    </row>
    <row r="112" spans="1:4" x14ac:dyDescent="0.25">
      <c r="A112">
        <v>2022</v>
      </c>
      <c r="B112" t="s">
        <v>106</v>
      </c>
      <c r="C112" s="2">
        <f t="shared" si="1"/>
        <v>44621</v>
      </c>
      <c r="D112">
        <v>110</v>
      </c>
    </row>
    <row r="113" spans="1:4" x14ac:dyDescent="0.25">
      <c r="A113">
        <v>2022</v>
      </c>
      <c r="B113" t="s">
        <v>107</v>
      </c>
      <c r="C113" s="2">
        <f t="shared" si="1"/>
        <v>44652</v>
      </c>
      <c r="D113">
        <v>115</v>
      </c>
    </row>
    <row r="114" spans="1:4" x14ac:dyDescent="0.25">
      <c r="A114">
        <v>2022</v>
      </c>
      <c r="B114" t="s">
        <v>108</v>
      </c>
      <c r="C114" s="2">
        <f t="shared" si="1"/>
        <v>44682</v>
      </c>
      <c r="D114">
        <v>108</v>
      </c>
    </row>
    <row r="115" spans="1:4" x14ac:dyDescent="0.25">
      <c r="A115">
        <v>2022</v>
      </c>
      <c r="B115" t="s">
        <v>109</v>
      </c>
      <c r="C115" s="2">
        <f t="shared" si="1"/>
        <v>44713</v>
      </c>
      <c r="D115">
        <v>101</v>
      </c>
    </row>
    <row r="116" spans="1:4" x14ac:dyDescent="0.25">
      <c r="A116">
        <v>2022</v>
      </c>
      <c r="B116" t="s">
        <v>110</v>
      </c>
      <c r="C116" s="2">
        <f t="shared" si="1"/>
        <v>44743</v>
      </c>
      <c r="D116">
        <v>96</v>
      </c>
    </row>
    <row r="117" spans="1:4" x14ac:dyDescent="0.25">
      <c r="A117">
        <v>2022</v>
      </c>
      <c r="B117" t="s">
        <v>111</v>
      </c>
      <c r="C117" s="2">
        <f t="shared" si="1"/>
        <v>44774</v>
      </c>
      <c r="D117">
        <v>94</v>
      </c>
    </row>
    <row r="118" spans="1:4" x14ac:dyDescent="0.25">
      <c r="A118">
        <v>2022</v>
      </c>
      <c r="B118" t="s">
        <v>112</v>
      </c>
      <c r="C118" s="2">
        <f t="shared" si="1"/>
        <v>44805</v>
      </c>
      <c r="D118">
        <v>92</v>
      </c>
    </row>
    <row r="119" spans="1:4" x14ac:dyDescent="0.25">
      <c r="A119">
        <v>2022</v>
      </c>
      <c r="B119" t="s">
        <v>113</v>
      </c>
      <c r="C119" s="2">
        <f t="shared" si="1"/>
        <v>44835</v>
      </c>
      <c r="D119">
        <v>88</v>
      </c>
    </row>
    <row r="120" spans="1:4" x14ac:dyDescent="0.25">
      <c r="A120">
        <v>2022</v>
      </c>
      <c r="B120" t="s">
        <v>114</v>
      </c>
      <c r="C120" s="2">
        <f t="shared" si="1"/>
        <v>44866</v>
      </c>
      <c r="D120">
        <v>85</v>
      </c>
    </row>
    <row r="121" spans="1:4" x14ac:dyDescent="0.25">
      <c r="A121">
        <v>2022</v>
      </c>
      <c r="B121" t="s">
        <v>115</v>
      </c>
      <c r="C121" s="2">
        <f t="shared" si="1"/>
        <v>44896</v>
      </c>
      <c r="D121">
        <v>82</v>
      </c>
    </row>
    <row r="122" spans="1:4" x14ac:dyDescent="0.25">
      <c r="A122">
        <v>2023</v>
      </c>
      <c r="B122" t="s">
        <v>104</v>
      </c>
      <c r="C122" s="2">
        <f t="shared" si="1"/>
        <v>44927</v>
      </c>
      <c r="D122">
        <v>78</v>
      </c>
    </row>
    <row r="123" spans="1:4" x14ac:dyDescent="0.25">
      <c r="A123">
        <v>2023</v>
      </c>
      <c r="B123" t="s">
        <v>105</v>
      </c>
      <c r="C123" s="2">
        <f t="shared" si="1"/>
        <v>44958</v>
      </c>
      <c r="D123">
        <v>76</v>
      </c>
    </row>
    <row r="124" spans="1:4" x14ac:dyDescent="0.25">
      <c r="A124">
        <v>2023</v>
      </c>
      <c r="B124" t="s">
        <v>106</v>
      </c>
      <c r="C124" s="2">
        <f t="shared" si="1"/>
        <v>44986</v>
      </c>
      <c r="D124">
        <v>75</v>
      </c>
    </row>
    <row r="125" spans="1:4" x14ac:dyDescent="0.25">
      <c r="A125">
        <v>2023</v>
      </c>
      <c r="B125" t="s">
        <v>107</v>
      </c>
      <c r="C125" s="2">
        <f t="shared" si="1"/>
        <v>45017</v>
      </c>
      <c r="D125">
        <v>74</v>
      </c>
    </row>
    <row r="126" spans="1:4" x14ac:dyDescent="0.25">
      <c r="A126">
        <v>2023</v>
      </c>
      <c r="B126" t="s">
        <v>108</v>
      </c>
      <c r="C126" s="2">
        <f t="shared" si="1"/>
        <v>45047</v>
      </c>
      <c r="D126">
        <v>72</v>
      </c>
    </row>
    <row r="127" spans="1:4" x14ac:dyDescent="0.25">
      <c r="A127">
        <v>2023</v>
      </c>
      <c r="B127" t="s">
        <v>109</v>
      </c>
      <c r="C127" s="2">
        <f t="shared" si="1"/>
        <v>45078</v>
      </c>
      <c r="D127">
        <v>70</v>
      </c>
    </row>
    <row r="128" spans="1:4" x14ac:dyDescent="0.25">
      <c r="A128">
        <v>2023</v>
      </c>
      <c r="B128" t="s">
        <v>110</v>
      </c>
      <c r="C128" s="2">
        <f t="shared" si="1"/>
        <v>45108</v>
      </c>
      <c r="D128">
        <v>71</v>
      </c>
    </row>
    <row r="129" spans="1:4" x14ac:dyDescent="0.25">
      <c r="A129">
        <v>2023</v>
      </c>
      <c r="B129" t="s">
        <v>111</v>
      </c>
      <c r="C129" s="2">
        <f t="shared" si="1"/>
        <v>45139</v>
      </c>
      <c r="D129">
        <v>74</v>
      </c>
    </row>
    <row r="130" spans="1:4" x14ac:dyDescent="0.25">
      <c r="A130">
        <v>2023</v>
      </c>
      <c r="B130" t="s">
        <v>112</v>
      </c>
      <c r="C130" s="2">
        <f t="shared" si="1"/>
        <v>45170</v>
      </c>
      <c r="D130">
        <v>79</v>
      </c>
    </row>
    <row r="131" spans="1:4" x14ac:dyDescent="0.25">
      <c r="A131">
        <v>2023</v>
      </c>
      <c r="B131" t="s">
        <v>113</v>
      </c>
      <c r="C131" s="2">
        <f t="shared" ref="C131:C133" si="2">DATE(A131,MONTH(1&amp;TRIM(B131)),1)</f>
        <v>45200</v>
      </c>
      <c r="D131">
        <v>81</v>
      </c>
    </row>
    <row r="132" spans="1:4" x14ac:dyDescent="0.25">
      <c r="A132">
        <v>2023</v>
      </c>
      <c r="B132" t="s">
        <v>114</v>
      </c>
      <c r="C132" s="2">
        <f t="shared" si="2"/>
        <v>45231</v>
      </c>
      <c r="D132">
        <v>77</v>
      </c>
    </row>
    <row r="133" spans="1:4" x14ac:dyDescent="0.25">
      <c r="A133">
        <v>2023</v>
      </c>
      <c r="B133" t="s">
        <v>115</v>
      </c>
      <c r="C133" s="2">
        <f t="shared" si="2"/>
        <v>45261</v>
      </c>
      <c r="D133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"/>
  <sheetViews>
    <sheetView workbookViewId="0">
      <selection activeCell="G12" sqref="G12"/>
    </sheetView>
  </sheetViews>
  <sheetFormatPr defaultRowHeight="15" x14ac:dyDescent="0.25"/>
  <cols>
    <col min="1" max="1" width="7.28515625" customWidth="1"/>
    <col min="2" max="2" width="14.5703125" customWidth="1"/>
    <col min="7" max="7" width="33.85546875" style="11" customWidth="1"/>
    <col min="8" max="55" width="9.140625" style="10"/>
  </cols>
  <sheetData>
    <row r="1" spans="1:7" x14ac:dyDescent="0.25">
      <c r="A1" s="34" t="s">
        <v>62</v>
      </c>
      <c r="B1" s="35"/>
      <c r="C1" s="35"/>
      <c r="D1" s="35"/>
      <c r="E1" s="35"/>
      <c r="F1" s="35"/>
      <c r="G1" s="36"/>
    </row>
    <row r="2" spans="1:7" x14ac:dyDescent="0.25">
      <c r="A2" s="35"/>
      <c r="B2" s="35"/>
      <c r="C2" s="35"/>
      <c r="D2" s="35"/>
      <c r="E2" s="35"/>
      <c r="F2" s="35"/>
      <c r="G2" s="36"/>
    </row>
    <row r="3" spans="1:7" x14ac:dyDescent="0.25">
      <c r="A3" s="35"/>
      <c r="B3" s="35"/>
      <c r="C3" s="35"/>
      <c r="D3" s="35"/>
      <c r="E3" s="35"/>
      <c r="F3" s="35"/>
      <c r="G3" s="36"/>
    </row>
    <row r="4" spans="1:7" x14ac:dyDescent="0.25">
      <c r="A4" s="35"/>
      <c r="B4" s="35"/>
      <c r="C4" s="35"/>
      <c r="D4" s="35"/>
      <c r="E4" s="35"/>
      <c r="F4" s="35"/>
      <c r="G4" s="36"/>
    </row>
    <row r="5" spans="1:7" ht="107.25" customHeight="1" thickBot="1" x14ac:dyDescent="0.3">
      <c r="A5" s="37"/>
      <c r="B5" s="37"/>
      <c r="C5" s="37"/>
      <c r="D5" s="37"/>
      <c r="E5" s="37"/>
      <c r="F5" s="37"/>
      <c r="G5" s="38"/>
    </row>
    <row r="6" spans="1:7" ht="18" customHeight="1" x14ac:dyDescent="0.25">
      <c r="A6" s="12"/>
      <c r="B6" s="12"/>
      <c r="C6" s="12"/>
      <c r="D6" s="12"/>
      <c r="E6" s="12"/>
      <c r="F6" s="12"/>
      <c r="G6" s="13"/>
    </row>
    <row r="7" spans="1:7" x14ac:dyDescent="0.25">
      <c r="A7" s="3" t="s">
        <v>1</v>
      </c>
      <c r="B7" t="s">
        <v>61</v>
      </c>
    </row>
    <row r="8" spans="1:7" x14ac:dyDescent="0.25">
      <c r="A8" s="4">
        <v>2017</v>
      </c>
      <c r="B8" s="5"/>
    </row>
    <row r="9" spans="1:7" x14ac:dyDescent="0.25">
      <c r="A9" s="4">
        <v>2018</v>
      </c>
      <c r="B9" s="5">
        <v>3.9609321310314818E-2</v>
      </c>
    </row>
    <row r="10" spans="1:7" x14ac:dyDescent="0.25">
      <c r="A10" s="4">
        <v>2019</v>
      </c>
      <c r="B10" s="5">
        <v>-4.7254662366539239E-2</v>
      </c>
    </row>
    <row r="11" spans="1:7" x14ac:dyDescent="0.25">
      <c r="A11" s="4">
        <v>2020</v>
      </c>
      <c r="B11" s="5">
        <v>-3.2862369118203651E-2</v>
      </c>
    </row>
    <row r="12" spans="1:7" x14ac:dyDescent="0.25">
      <c r="A12" s="4">
        <v>2021</v>
      </c>
      <c r="B12" s="5">
        <v>0.26328833235505128</v>
      </c>
    </row>
    <row r="13" spans="1:7" x14ac:dyDescent="0.25">
      <c r="A13" s="4">
        <v>2022</v>
      </c>
      <c r="B13" s="5">
        <v>6.6029943211151229E-2</v>
      </c>
    </row>
    <row r="14" spans="1:7" x14ac:dyDescent="0.25">
      <c r="A14" s="4">
        <v>2023</v>
      </c>
      <c r="B14" s="5">
        <v>-0.57001953282644846</v>
      </c>
    </row>
    <row r="18" spans="1:7" x14ac:dyDescent="0.25">
      <c r="A18" s="39" t="s">
        <v>63</v>
      </c>
      <c r="B18" s="40"/>
      <c r="C18" s="40"/>
      <c r="D18" s="40"/>
      <c r="E18" s="40"/>
      <c r="F18" s="40"/>
      <c r="G18" s="41"/>
    </row>
    <row r="19" spans="1:7" x14ac:dyDescent="0.25">
      <c r="A19" s="40"/>
      <c r="B19" s="40"/>
      <c r="C19" s="40"/>
      <c r="D19" s="40"/>
      <c r="E19" s="40"/>
      <c r="F19" s="40"/>
      <c r="G19" s="41"/>
    </row>
    <row r="20" spans="1:7" x14ac:dyDescent="0.25">
      <c r="A20" s="40"/>
      <c r="B20" s="40"/>
      <c r="C20" s="40"/>
      <c r="D20" s="40"/>
      <c r="E20" s="40"/>
      <c r="F20" s="40"/>
      <c r="G20" s="41"/>
    </row>
    <row r="21" spans="1:7" x14ac:dyDescent="0.25">
      <c r="A21" s="40"/>
      <c r="B21" s="40"/>
      <c r="C21" s="40"/>
      <c r="D21" s="40"/>
      <c r="E21" s="40"/>
      <c r="F21" s="40"/>
      <c r="G21" s="41"/>
    </row>
    <row r="22" spans="1:7" x14ac:dyDescent="0.25">
      <c r="A22" s="40"/>
      <c r="B22" s="40"/>
      <c r="C22" s="40"/>
      <c r="D22" s="40"/>
      <c r="E22" s="40"/>
      <c r="F22" s="40"/>
      <c r="G22" s="41"/>
    </row>
    <row r="23" spans="1:7" x14ac:dyDescent="0.25">
      <c r="A23" s="40"/>
      <c r="B23" s="40"/>
      <c r="C23" s="40"/>
      <c r="D23" s="40"/>
      <c r="E23" s="40"/>
      <c r="F23" s="40"/>
      <c r="G23" s="41"/>
    </row>
    <row r="24" spans="1:7" x14ac:dyDescent="0.25">
      <c r="A24" s="40"/>
      <c r="B24" s="40"/>
      <c r="C24" s="40"/>
      <c r="D24" s="40"/>
      <c r="E24" s="40"/>
      <c r="F24" s="40"/>
      <c r="G24" s="41"/>
    </row>
    <row r="25" spans="1:7" x14ac:dyDescent="0.25">
      <c r="A25" s="40"/>
      <c r="B25" s="40"/>
      <c r="C25" s="40"/>
      <c r="D25" s="40"/>
      <c r="E25" s="40"/>
      <c r="F25" s="40"/>
      <c r="G25" s="41"/>
    </row>
    <row r="26" spans="1:7" x14ac:dyDescent="0.25">
      <c r="A26" s="40"/>
      <c r="B26" s="40"/>
      <c r="C26" s="40"/>
      <c r="D26" s="40"/>
      <c r="E26" s="40"/>
      <c r="F26" s="40"/>
      <c r="G26" s="41"/>
    </row>
    <row r="27" spans="1:7" x14ac:dyDescent="0.25">
      <c r="A27" s="40"/>
      <c r="B27" s="40"/>
      <c r="C27" s="40"/>
      <c r="D27" s="40"/>
      <c r="E27" s="40"/>
      <c r="F27" s="40"/>
      <c r="G27" s="41"/>
    </row>
    <row r="28" spans="1:7" x14ac:dyDescent="0.25">
      <c r="A28" s="40"/>
      <c r="B28" s="40"/>
      <c r="C28" s="40"/>
      <c r="D28" s="40"/>
      <c r="E28" s="40"/>
      <c r="F28" s="40"/>
      <c r="G28" s="41"/>
    </row>
    <row r="29" spans="1:7" x14ac:dyDescent="0.25">
      <c r="A29" s="40"/>
      <c r="B29" s="40"/>
      <c r="C29" s="40"/>
      <c r="D29" s="40"/>
      <c r="E29" s="40"/>
      <c r="F29" s="40"/>
      <c r="G29" s="41"/>
    </row>
  </sheetData>
  <mergeCells count="2">
    <mergeCell ref="A1:G5"/>
    <mergeCell ref="A18:G29"/>
  </mergeCells>
  <pageMargins left="0.7" right="0.7" top="0.75" bottom="0.75" header="0.3" footer="0.3"/>
  <pageSetup paperSize="9" orientation="portrait" horizontalDpi="300" verticalDpi="3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F3" sqref="F3"/>
    </sheetView>
  </sheetViews>
  <sheetFormatPr defaultRowHeight="15" x14ac:dyDescent="0.25"/>
  <cols>
    <col min="1" max="1" width="10.42578125" customWidth="1"/>
    <col min="2" max="2" width="12.7109375" customWidth="1"/>
    <col min="3" max="3" width="17.5703125" customWidth="1"/>
    <col min="4" max="5" width="25.5703125" customWidth="1"/>
    <col min="6" max="6" width="30" customWidth="1"/>
    <col min="7" max="13" width="30" bestFit="1" customWidth="1"/>
  </cols>
  <sheetData>
    <row r="1" spans="1:5" x14ac:dyDescent="0.25">
      <c r="A1" s="42" t="s">
        <v>67</v>
      </c>
      <c r="B1" s="33"/>
      <c r="C1" s="33"/>
      <c r="D1" s="33"/>
      <c r="E1" s="33"/>
    </row>
    <row r="2" spans="1:5" x14ac:dyDescent="0.25">
      <c r="A2" s="33"/>
      <c r="B2" s="33"/>
      <c r="C2" s="33"/>
      <c r="D2" s="33"/>
      <c r="E2" s="33"/>
    </row>
    <row r="3" spans="1:5" x14ac:dyDescent="0.25">
      <c r="A3" s="33"/>
      <c r="B3" s="33"/>
      <c r="C3" s="33"/>
      <c r="D3" s="33"/>
      <c r="E3" s="33"/>
    </row>
    <row r="4" spans="1:5" x14ac:dyDescent="0.25">
      <c r="A4" s="33"/>
      <c r="B4" s="33"/>
      <c r="C4" s="33"/>
      <c r="D4" s="33"/>
      <c r="E4" s="33"/>
    </row>
    <row r="5" spans="1:5" x14ac:dyDescent="0.25">
      <c r="A5" s="33"/>
      <c r="B5" s="33"/>
      <c r="C5" s="33"/>
      <c r="D5" s="33"/>
      <c r="E5" s="33"/>
    </row>
    <row r="6" spans="1:5" x14ac:dyDescent="0.25">
      <c r="A6" s="3" t="s">
        <v>2</v>
      </c>
      <c r="B6" t="s">
        <v>64</v>
      </c>
      <c r="C6" t="s">
        <v>65</v>
      </c>
      <c r="D6" t="s">
        <v>66</v>
      </c>
    </row>
    <row r="7" spans="1:5" x14ac:dyDescent="0.25">
      <c r="A7" s="14">
        <v>44713</v>
      </c>
      <c r="B7" s="5"/>
      <c r="C7" s="5"/>
      <c r="D7" s="5"/>
    </row>
    <row r="8" spans="1:5" x14ac:dyDescent="0.25">
      <c r="A8" s="14">
        <v>44743</v>
      </c>
      <c r="B8" s="5">
        <v>2.6883830455258891E-2</v>
      </c>
      <c r="C8" s="5">
        <v>-3.3862056674389186E-3</v>
      </c>
      <c r="D8" s="5">
        <v>5.6969236612220754E-4</v>
      </c>
    </row>
    <row r="9" spans="1:5" x14ac:dyDescent="0.25">
      <c r="A9" s="14">
        <v>44774</v>
      </c>
      <c r="B9" s="5">
        <v>-7.834893942289145E-3</v>
      </c>
      <c r="C9" s="5">
        <v>2.4499284692417616E-2</v>
      </c>
      <c r="D9" s="5">
        <v>7.0222053520593011E-3</v>
      </c>
    </row>
    <row r="10" spans="1:5" x14ac:dyDescent="0.25">
      <c r="A10" s="14">
        <v>44805</v>
      </c>
      <c r="B10" s="5">
        <v>-4.2180277349768938E-2</v>
      </c>
      <c r="C10" s="5">
        <v>2.8975388374934585E-2</v>
      </c>
      <c r="D10" s="5">
        <v>8.4809649453448915E-3</v>
      </c>
    </row>
    <row r="11" spans="1:5" x14ac:dyDescent="0.25">
      <c r="A11" s="14">
        <v>44835</v>
      </c>
      <c r="B11" s="5">
        <v>-1.1260808365171973E-2</v>
      </c>
      <c r="C11" s="5">
        <v>4.0033927056827859E-2</v>
      </c>
      <c r="D11" s="5">
        <v>9.7178097551858193E-3</v>
      </c>
    </row>
    <row r="12" spans="1:5" x14ac:dyDescent="0.25">
      <c r="A12" s="14">
        <v>44866</v>
      </c>
      <c r="B12" s="5">
        <v>-1.8913971934106186E-2</v>
      </c>
      <c r="C12" s="5">
        <v>-8.6282824987767043E-2</v>
      </c>
      <c r="D12" s="5">
        <v>-7.5883768276881532E-3</v>
      </c>
    </row>
    <row r="13" spans="1:5" x14ac:dyDescent="0.25">
      <c r="A13" s="14">
        <v>44896</v>
      </c>
      <c r="B13" s="5">
        <v>-1.6998341625207275E-2</v>
      </c>
      <c r="C13" s="5">
        <v>-0.1274544805426634</v>
      </c>
      <c r="D13" s="5">
        <v>-1.3614323013800946E-2</v>
      </c>
    </row>
    <row r="14" spans="1:5" x14ac:dyDescent="0.25">
      <c r="A14" s="14">
        <v>44927</v>
      </c>
      <c r="B14" s="5">
        <v>1.8979333614509365E-3</v>
      </c>
      <c r="C14" s="5">
        <v>-3.4165302782324034E-2</v>
      </c>
      <c r="D14" s="5">
        <v>4.3486481376442962E-3</v>
      </c>
    </row>
    <row r="15" spans="1:5" x14ac:dyDescent="0.25">
      <c r="A15" s="14">
        <v>44958</v>
      </c>
      <c r="B15" s="5">
        <v>7.0932435276783806E-2</v>
      </c>
      <c r="C15" s="5">
        <v>-5.7191273035374825E-3</v>
      </c>
      <c r="D15" s="5">
        <v>2.4472891566264202E-3</v>
      </c>
    </row>
    <row r="16" spans="1:5" x14ac:dyDescent="0.25">
      <c r="A16" s="14">
        <v>44986</v>
      </c>
      <c r="B16" s="5">
        <v>0</v>
      </c>
      <c r="C16" s="5">
        <v>4.2607584149988387E-4</v>
      </c>
      <c r="D16" s="5">
        <v>1.8779342723008964E-4</v>
      </c>
    </row>
    <row r="17" spans="1:5" x14ac:dyDescent="0.25">
      <c r="A17" s="14">
        <v>45017</v>
      </c>
      <c r="B17" s="5">
        <v>4.0094339622641577E-2</v>
      </c>
      <c r="C17" s="5">
        <v>1.8100511073253833E-2</v>
      </c>
      <c r="D17" s="5">
        <v>5.4449868569282339E-3</v>
      </c>
    </row>
    <row r="18" spans="1:5" x14ac:dyDescent="0.25">
      <c r="A18" s="14">
        <v>45047</v>
      </c>
      <c r="B18" s="5">
        <v>-2.3053665910808853E-2</v>
      </c>
      <c r="C18" s="5">
        <v>3.4720769713448993E-2</v>
      </c>
      <c r="D18" s="5">
        <v>6.5359477124183009E-3</v>
      </c>
      <c r="E18" s="5">
        <f>MIN(C8:C18)</f>
        <v>-0.1274544805426634</v>
      </c>
    </row>
    <row r="20" spans="1:5" x14ac:dyDescent="0.25">
      <c r="A20" s="43" t="s">
        <v>68</v>
      </c>
      <c r="B20" s="44"/>
      <c r="C20" s="44"/>
      <c r="D20" s="44"/>
      <c r="E20" s="44"/>
    </row>
    <row r="21" spans="1:5" x14ac:dyDescent="0.25">
      <c r="A21" s="44"/>
      <c r="B21" s="44"/>
      <c r="C21" s="44"/>
      <c r="D21" s="44"/>
      <c r="E21" s="44"/>
    </row>
    <row r="22" spans="1:5" x14ac:dyDescent="0.25">
      <c r="A22" s="44"/>
      <c r="B22" s="44"/>
      <c r="C22" s="44"/>
      <c r="D22" s="44"/>
      <c r="E22" s="44"/>
    </row>
    <row r="23" spans="1:5" x14ac:dyDescent="0.25">
      <c r="A23" s="44"/>
      <c r="B23" s="44"/>
      <c r="C23" s="44"/>
      <c r="D23" s="44"/>
      <c r="E23" s="44"/>
    </row>
    <row r="24" spans="1:5" x14ac:dyDescent="0.25">
      <c r="A24" s="44"/>
      <c r="B24" s="44"/>
      <c r="C24" s="44"/>
      <c r="D24" s="44"/>
      <c r="E24" s="44"/>
    </row>
    <row r="25" spans="1:5" x14ac:dyDescent="0.25">
      <c r="A25" s="44"/>
      <c r="B25" s="44"/>
      <c r="C25" s="44"/>
      <c r="D25" s="44"/>
      <c r="E25" s="44"/>
    </row>
    <row r="26" spans="1:5" x14ac:dyDescent="0.25">
      <c r="A26" s="44"/>
      <c r="B26" s="44"/>
      <c r="C26" s="44"/>
      <c r="D26" s="44"/>
      <c r="E26" s="44"/>
    </row>
    <row r="27" spans="1:5" x14ac:dyDescent="0.25">
      <c r="A27" s="44"/>
      <c r="B27" s="44"/>
      <c r="C27" s="44"/>
      <c r="D27" s="44"/>
      <c r="E27" s="44"/>
    </row>
    <row r="28" spans="1:5" x14ac:dyDescent="0.25">
      <c r="A28" s="44"/>
      <c r="B28" s="44"/>
      <c r="C28" s="44"/>
      <c r="D28" s="44"/>
      <c r="E28" s="44"/>
    </row>
    <row r="29" spans="1:5" x14ac:dyDescent="0.25">
      <c r="A29" s="44"/>
      <c r="B29" s="44"/>
      <c r="C29" s="44"/>
      <c r="D29" s="44"/>
      <c r="E29" s="44"/>
    </row>
    <row r="30" spans="1:5" x14ac:dyDescent="0.25">
      <c r="A30" s="44"/>
      <c r="B30" s="44"/>
      <c r="C30" s="44"/>
      <c r="D30" s="44"/>
      <c r="E30" s="44"/>
    </row>
    <row r="31" spans="1:5" x14ac:dyDescent="0.25">
      <c r="A31" s="44"/>
      <c r="B31" s="44"/>
      <c r="C31" s="44"/>
      <c r="D31" s="44"/>
      <c r="E31" s="44"/>
    </row>
    <row r="32" spans="1:5" x14ac:dyDescent="0.25">
      <c r="A32" s="44"/>
      <c r="B32" s="44"/>
      <c r="C32" s="44"/>
      <c r="D32" s="44"/>
      <c r="E32" s="44"/>
    </row>
  </sheetData>
  <mergeCells count="2">
    <mergeCell ref="A1:E5"/>
    <mergeCell ref="A20:E32"/>
  </mergeCells>
  <pageMargins left="0.7" right="0.7" top="0.75" bottom="0.75" header="0.3" footer="0.3"/>
  <pageSetup paperSize="9" orientation="portrait" horizontalDpi="300" verticalDpi="30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32"/>
  <sheetViews>
    <sheetView workbookViewId="0">
      <selection activeCell="Q29" sqref="Q29"/>
    </sheetView>
  </sheetViews>
  <sheetFormatPr defaultRowHeight="15" x14ac:dyDescent="0.25"/>
  <cols>
    <col min="1" max="1" width="13.140625" customWidth="1"/>
    <col min="2" max="2" width="18.42578125" style="11" customWidth="1"/>
    <col min="3" max="23" width="9.140625" style="10"/>
  </cols>
  <sheetData>
    <row r="3" spans="1:2" x14ac:dyDescent="0.25">
      <c r="A3" s="3" t="s">
        <v>41</v>
      </c>
      <c r="B3" s="11" t="s">
        <v>101</v>
      </c>
    </row>
    <row r="4" spans="1:2" x14ac:dyDescent="0.25">
      <c r="A4" s="14">
        <v>44713</v>
      </c>
      <c r="B4" s="15"/>
    </row>
    <row r="5" spans="1:2" x14ac:dyDescent="0.25">
      <c r="A5" s="14">
        <v>44743</v>
      </c>
      <c r="B5" s="15">
        <v>4.4354123320591602E-3</v>
      </c>
    </row>
    <row r="6" spans="1:2" x14ac:dyDescent="0.25">
      <c r="A6" s="14">
        <v>44774</v>
      </c>
      <c r="B6" s="15">
        <v>2.9064165970838613E-3</v>
      </c>
    </row>
    <row r="7" spans="1:2" x14ac:dyDescent="0.25">
      <c r="A7" s="14">
        <v>44805</v>
      </c>
      <c r="B7" s="15">
        <v>7.5732103687335727E-3</v>
      </c>
    </row>
    <row r="8" spans="1:2" x14ac:dyDescent="0.25">
      <c r="A8" s="14">
        <v>44835</v>
      </c>
      <c r="B8" s="15">
        <v>8.7875417130146346E-3</v>
      </c>
    </row>
    <row r="9" spans="1:2" x14ac:dyDescent="0.25">
      <c r="A9" s="14">
        <v>44866</v>
      </c>
      <c r="B9" s="15">
        <v>-1.9375265819195975E-3</v>
      </c>
    </row>
    <row r="10" spans="1:2" x14ac:dyDescent="0.25">
      <c r="A10" s="14">
        <v>44896</v>
      </c>
      <c r="B10" s="15">
        <v>-6.5025252525253673E-3</v>
      </c>
    </row>
    <row r="11" spans="1:2" x14ac:dyDescent="0.25">
      <c r="A11" s="14">
        <v>44927</v>
      </c>
      <c r="B11" s="15">
        <v>5.3218529579973665E-3</v>
      </c>
    </row>
    <row r="12" spans="1:2" x14ac:dyDescent="0.25">
      <c r="A12" s="14">
        <v>44958</v>
      </c>
      <c r="B12" s="15">
        <v>-2.4019088854827877E-3</v>
      </c>
    </row>
    <row r="13" spans="1:2" x14ac:dyDescent="0.25">
      <c r="A13" s="14">
        <v>44986</v>
      </c>
      <c r="B13" s="15">
        <v>9.504047140079577E-5</v>
      </c>
    </row>
    <row r="14" spans="1:2" x14ac:dyDescent="0.25">
      <c r="A14" s="14">
        <v>45017</v>
      </c>
      <c r="B14" s="15">
        <v>7.23822798042335E-3</v>
      </c>
    </row>
    <row r="15" spans="1:2" x14ac:dyDescent="0.25">
      <c r="A15" s="14">
        <v>45047</v>
      </c>
      <c r="B15" s="15">
        <v>1.031543856338654E-2</v>
      </c>
    </row>
    <row r="32" spans="4:4" ht="15.75" x14ac:dyDescent="0.25">
      <c r="D32" s="16" t="s">
        <v>70</v>
      </c>
    </row>
  </sheetData>
  <pageMargins left="0.7" right="0.7" top="0.75" bottom="0.75" header="0.3" footer="0.3"/>
  <pageSetup paperSize="9" orientation="portrait" horizontalDpi="300" verticalDpi="30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9" sqref="B9"/>
    </sheetView>
  </sheetViews>
  <sheetFormatPr defaultRowHeight="15" x14ac:dyDescent="0.25"/>
  <cols>
    <col min="1" max="1" width="37.5703125" customWidth="1"/>
    <col min="2" max="2" width="11.28515625" customWidth="1"/>
    <col min="3" max="3" width="10.42578125" customWidth="1"/>
    <col min="4" max="4" width="30.5703125" customWidth="1"/>
    <col min="5" max="5" width="29.28515625" customWidth="1"/>
    <col min="6" max="6" width="28.5703125" bestFit="1" customWidth="1"/>
    <col min="7" max="7" width="37.5703125" bestFit="1" customWidth="1"/>
    <col min="8" max="12" width="12" bestFit="1" customWidth="1"/>
    <col min="13" max="13" width="15.42578125" customWidth="1"/>
    <col min="14" max="14" width="12.28515625" customWidth="1"/>
    <col min="15" max="15" width="15.42578125" customWidth="1"/>
    <col min="16" max="16" width="12.28515625" customWidth="1"/>
    <col min="17" max="17" width="15.42578125" customWidth="1"/>
    <col min="18" max="18" width="12.28515625" customWidth="1"/>
    <col min="19" max="19" width="15.42578125" customWidth="1"/>
    <col min="20" max="20" width="12.28515625" customWidth="1"/>
    <col min="21" max="21" width="15.42578125" customWidth="1"/>
    <col min="22" max="22" width="12.28515625" customWidth="1"/>
    <col min="23" max="23" width="15.42578125" customWidth="1"/>
    <col min="24" max="24" width="12.28515625" customWidth="1"/>
    <col min="25" max="25" width="15.42578125" customWidth="1"/>
    <col min="26" max="26" width="12.28515625" customWidth="1"/>
    <col min="27" max="27" width="15.42578125" customWidth="1"/>
    <col min="28" max="28" width="12.28515625" customWidth="1"/>
    <col min="29" max="29" width="15.42578125" customWidth="1"/>
    <col min="30" max="30" width="12.28515625" customWidth="1"/>
    <col min="31" max="31" width="15.42578125" customWidth="1"/>
    <col min="32" max="32" width="12.28515625" customWidth="1"/>
    <col min="33" max="33" width="15.42578125" customWidth="1"/>
    <col min="34" max="34" width="12.28515625" customWidth="1"/>
    <col min="35" max="35" width="15.42578125" customWidth="1"/>
    <col min="36" max="36" width="12.28515625" customWidth="1"/>
    <col min="37" max="37" width="15.42578125" customWidth="1"/>
    <col min="38" max="38" width="12.28515625" customWidth="1"/>
    <col min="39" max="39" width="15.42578125" customWidth="1"/>
    <col min="40" max="40" width="12.28515625" customWidth="1"/>
    <col min="41" max="41" width="15.42578125" customWidth="1"/>
    <col min="42" max="42" width="12.28515625" customWidth="1"/>
    <col min="43" max="43" width="15.42578125" customWidth="1"/>
    <col min="44" max="44" width="12.28515625" customWidth="1"/>
    <col min="45" max="45" width="15.42578125" customWidth="1"/>
    <col min="46" max="46" width="12.28515625" customWidth="1"/>
    <col min="47" max="47" width="15.42578125" customWidth="1"/>
    <col min="48" max="48" width="12.28515625" customWidth="1"/>
    <col min="49" max="49" width="15.42578125" customWidth="1"/>
    <col min="50" max="50" width="12.28515625" customWidth="1"/>
    <col min="51" max="51" width="15.42578125" customWidth="1"/>
    <col min="52" max="52" width="12.28515625" customWidth="1"/>
    <col min="53" max="53" width="15.42578125" customWidth="1"/>
    <col min="54" max="54" width="12.28515625" customWidth="1"/>
    <col min="55" max="55" width="15.42578125" customWidth="1"/>
    <col min="56" max="56" width="12.28515625" customWidth="1"/>
    <col min="57" max="57" width="15.42578125" customWidth="1"/>
    <col min="58" max="58" width="12.28515625" customWidth="1"/>
    <col min="59" max="59" width="15.42578125" customWidth="1"/>
    <col min="60" max="60" width="12.28515625" customWidth="1"/>
    <col min="61" max="61" width="15.42578125" customWidth="1"/>
    <col min="62" max="62" width="12.28515625" customWidth="1"/>
    <col min="63" max="63" width="15.42578125" customWidth="1"/>
    <col min="64" max="64" width="12.28515625" customWidth="1"/>
    <col min="65" max="65" width="15.42578125" customWidth="1"/>
    <col min="66" max="66" width="12.28515625" customWidth="1"/>
    <col min="67" max="67" width="15.42578125" customWidth="1"/>
    <col min="68" max="68" width="12.28515625" customWidth="1"/>
    <col min="69" max="69" width="15.42578125" customWidth="1"/>
    <col min="70" max="70" width="12.28515625" customWidth="1"/>
    <col min="71" max="71" width="15.42578125" customWidth="1"/>
    <col min="72" max="72" width="12.28515625" customWidth="1"/>
    <col min="73" max="73" width="15.42578125" customWidth="1"/>
    <col min="74" max="74" width="12.28515625" customWidth="1"/>
    <col min="75" max="75" width="15.42578125" customWidth="1"/>
    <col min="76" max="76" width="12.28515625" customWidth="1"/>
    <col min="77" max="77" width="15.42578125" customWidth="1"/>
    <col min="78" max="78" width="12.28515625" customWidth="1"/>
    <col min="79" max="79" width="15.42578125" customWidth="1"/>
    <col min="80" max="80" width="12.28515625" customWidth="1"/>
    <col min="81" max="81" width="15.42578125" customWidth="1"/>
    <col min="82" max="82" width="12.28515625" customWidth="1"/>
    <col min="83" max="83" width="15.42578125" customWidth="1"/>
    <col min="84" max="84" width="12.28515625" customWidth="1"/>
    <col min="85" max="85" width="15.42578125" customWidth="1"/>
    <col min="86" max="86" width="12.28515625" customWidth="1"/>
    <col min="87" max="87" width="15.42578125" customWidth="1"/>
    <col min="88" max="88" width="12.28515625" customWidth="1"/>
    <col min="89" max="89" width="15.42578125" customWidth="1"/>
    <col min="90" max="90" width="12.28515625" customWidth="1"/>
    <col min="91" max="91" width="15.42578125" customWidth="1"/>
    <col min="92" max="92" width="12.28515625" customWidth="1"/>
    <col min="93" max="93" width="15.42578125" customWidth="1"/>
    <col min="94" max="94" width="12.28515625" customWidth="1"/>
    <col min="95" max="95" width="15.42578125" customWidth="1"/>
    <col min="96" max="96" width="12.28515625" customWidth="1"/>
    <col min="97" max="97" width="15.42578125" customWidth="1"/>
    <col min="98" max="98" width="12.28515625" customWidth="1"/>
    <col min="99" max="99" width="15.42578125" customWidth="1"/>
    <col min="100" max="100" width="12.28515625" customWidth="1"/>
    <col min="101" max="101" width="15.42578125" customWidth="1"/>
    <col min="102" max="102" width="12.28515625" customWidth="1"/>
    <col min="103" max="103" width="15.42578125" customWidth="1"/>
    <col min="104" max="104" width="12.28515625" customWidth="1"/>
    <col min="105" max="105" width="15.42578125" customWidth="1"/>
    <col min="106" max="106" width="12.28515625" customWidth="1"/>
    <col min="107" max="107" width="15.42578125" customWidth="1"/>
    <col min="108" max="108" width="12.28515625" customWidth="1"/>
    <col min="109" max="109" width="15.42578125" customWidth="1"/>
    <col min="110" max="110" width="12.28515625" customWidth="1"/>
    <col min="111" max="111" width="15.42578125" customWidth="1"/>
    <col min="112" max="112" width="12.28515625" customWidth="1"/>
    <col min="113" max="113" width="15.42578125" customWidth="1"/>
    <col min="114" max="114" width="12.28515625" customWidth="1"/>
    <col min="115" max="115" width="15.42578125" customWidth="1"/>
    <col min="116" max="116" width="12.28515625" customWidth="1"/>
    <col min="117" max="117" width="15.42578125" customWidth="1"/>
    <col min="118" max="118" width="12.28515625" customWidth="1"/>
    <col min="119" max="119" width="15.42578125" customWidth="1"/>
    <col min="120" max="120" width="12.28515625" customWidth="1"/>
    <col min="121" max="121" width="15.42578125" customWidth="1"/>
    <col min="122" max="122" width="12.28515625" customWidth="1"/>
    <col min="123" max="123" width="15.42578125" customWidth="1"/>
    <col min="124" max="124" width="12.28515625" customWidth="1"/>
    <col min="125" max="125" width="15.42578125" customWidth="1"/>
    <col min="126" max="126" width="12.28515625" customWidth="1"/>
    <col min="127" max="127" width="15.42578125" customWidth="1"/>
    <col min="128" max="128" width="12.28515625" customWidth="1"/>
    <col min="129" max="129" width="15.42578125" customWidth="1"/>
    <col min="130" max="130" width="12.28515625" customWidth="1"/>
    <col min="131" max="131" width="15.42578125" customWidth="1"/>
    <col min="132" max="132" width="12.28515625" customWidth="1"/>
    <col min="133" max="133" width="15.42578125" customWidth="1"/>
    <col min="134" max="134" width="12.28515625" customWidth="1"/>
    <col min="135" max="135" width="15.42578125" customWidth="1"/>
    <col min="136" max="136" width="12.28515625" customWidth="1"/>
    <col min="137" max="137" width="15.42578125" customWidth="1"/>
    <col min="138" max="138" width="12.28515625" customWidth="1"/>
    <col min="139" max="139" width="15.42578125" customWidth="1"/>
    <col min="140" max="140" width="12.28515625" customWidth="1"/>
    <col min="141" max="141" width="15.42578125" customWidth="1"/>
    <col min="142" max="142" width="12.28515625" customWidth="1"/>
    <col min="143" max="143" width="15.42578125" customWidth="1"/>
    <col min="144" max="144" width="12.28515625" customWidth="1"/>
    <col min="145" max="145" width="15.42578125" customWidth="1"/>
    <col min="146" max="146" width="12.28515625" customWidth="1"/>
    <col min="147" max="147" width="15.42578125" customWidth="1"/>
    <col min="148" max="148" width="12.28515625" customWidth="1"/>
    <col min="149" max="149" width="15.42578125" customWidth="1"/>
    <col min="150" max="150" width="12.28515625" customWidth="1"/>
    <col min="151" max="151" width="15.42578125" customWidth="1"/>
    <col min="152" max="152" width="12.28515625" customWidth="1"/>
    <col min="153" max="153" width="15.42578125" customWidth="1"/>
    <col min="154" max="154" width="12.28515625" customWidth="1"/>
    <col min="155" max="155" width="15.42578125" customWidth="1"/>
    <col min="156" max="156" width="12.28515625" customWidth="1"/>
    <col min="157" max="157" width="15.42578125" customWidth="1"/>
    <col min="158" max="158" width="12.28515625" customWidth="1"/>
    <col min="159" max="159" width="15.42578125" customWidth="1"/>
    <col min="160" max="160" width="12.28515625" customWidth="1"/>
    <col min="161" max="161" width="15.42578125" customWidth="1"/>
    <col min="162" max="162" width="12.28515625" customWidth="1"/>
    <col min="163" max="163" width="15.42578125" customWidth="1"/>
    <col min="164" max="164" width="12.28515625" customWidth="1"/>
    <col min="165" max="165" width="15.42578125" customWidth="1"/>
    <col min="166" max="166" width="12.28515625" customWidth="1"/>
    <col min="167" max="167" width="15.42578125" customWidth="1"/>
    <col min="168" max="168" width="12.28515625" customWidth="1"/>
    <col min="169" max="169" width="15.42578125" customWidth="1"/>
    <col min="170" max="170" width="12.28515625" customWidth="1"/>
    <col min="171" max="171" width="15.42578125" customWidth="1"/>
    <col min="172" max="172" width="12.28515625" customWidth="1"/>
    <col min="173" max="173" width="15.42578125" customWidth="1"/>
    <col min="174" max="174" width="12.28515625" customWidth="1"/>
    <col min="175" max="175" width="15.42578125" customWidth="1"/>
    <col min="176" max="176" width="12.28515625" customWidth="1"/>
    <col min="177" max="177" width="15.42578125" customWidth="1"/>
    <col min="178" max="178" width="12.28515625" customWidth="1"/>
    <col min="179" max="179" width="15.42578125" customWidth="1"/>
    <col min="180" max="180" width="12.28515625" customWidth="1"/>
    <col min="181" max="181" width="15.42578125" customWidth="1"/>
    <col min="182" max="182" width="12.28515625" customWidth="1"/>
    <col min="183" max="183" width="15.42578125" customWidth="1"/>
    <col min="184" max="184" width="12.28515625" customWidth="1"/>
    <col min="185" max="185" width="15.42578125" customWidth="1"/>
    <col min="186" max="186" width="12.28515625" customWidth="1"/>
    <col min="187" max="187" width="15.42578125" customWidth="1"/>
    <col min="188" max="188" width="12.28515625" customWidth="1"/>
    <col min="189" max="189" width="15.42578125" customWidth="1"/>
    <col min="190" max="190" width="12.28515625" customWidth="1"/>
    <col min="191" max="191" width="15.42578125" customWidth="1"/>
    <col min="192" max="192" width="12.28515625" customWidth="1"/>
    <col min="193" max="193" width="15.42578125" customWidth="1"/>
    <col min="194" max="194" width="12.28515625" customWidth="1"/>
    <col min="195" max="195" width="15.42578125" customWidth="1"/>
    <col min="196" max="196" width="12.28515625" customWidth="1"/>
    <col min="197" max="197" width="15.42578125" customWidth="1"/>
    <col min="198" max="198" width="12.28515625" customWidth="1"/>
    <col min="199" max="199" width="15.42578125" customWidth="1"/>
    <col min="200" max="200" width="12.28515625" customWidth="1"/>
    <col min="201" max="201" width="15.42578125" customWidth="1"/>
    <col min="202" max="202" width="12.28515625" customWidth="1"/>
    <col min="203" max="203" width="15.42578125" customWidth="1"/>
    <col min="204" max="204" width="12.28515625" customWidth="1"/>
    <col min="205" max="205" width="15.42578125" customWidth="1"/>
    <col min="206" max="206" width="12.28515625" customWidth="1"/>
    <col min="207" max="207" width="15.42578125" customWidth="1"/>
    <col min="208" max="208" width="12.28515625" customWidth="1"/>
    <col min="209" max="209" width="15.42578125" customWidth="1"/>
    <col min="210" max="210" width="12.28515625" customWidth="1"/>
    <col min="211" max="211" width="15.42578125" customWidth="1"/>
    <col min="212" max="212" width="12.28515625" customWidth="1"/>
    <col min="213" max="213" width="15.42578125" customWidth="1"/>
    <col min="214" max="214" width="12.28515625" customWidth="1"/>
    <col min="215" max="215" width="15.42578125" customWidth="1"/>
    <col min="216" max="216" width="12.28515625" customWidth="1"/>
    <col min="217" max="217" width="15.42578125" customWidth="1"/>
    <col min="218" max="218" width="12.28515625" customWidth="1"/>
    <col min="219" max="219" width="15.42578125" customWidth="1"/>
    <col min="220" max="220" width="12.28515625" customWidth="1"/>
    <col min="221" max="221" width="15.42578125" customWidth="1"/>
    <col min="222" max="222" width="12.28515625" customWidth="1"/>
    <col min="223" max="223" width="15.42578125" customWidth="1"/>
    <col min="224" max="224" width="12.28515625" customWidth="1"/>
    <col min="225" max="225" width="15.42578125" customWidth="1"/>
    <col min="226" max="226" width="12.28515625" customWidth="1"/>
    <col min="227" max="227" width="15.42578125" customWidth="1"/>
    <col min="228" max="228" width="12.28515625" customWidth="1"/>
    <col min="229" max="229" width="15.42578125" customWidth="1"/>
    <col min="230" max="230" width="12.28515625" customWidth="1"/>
    <col min="231" max="231" width="15.42578125" customWidth="1"/>
    <col min="232" max="232" width="12.28515625" customWidth="1"/>
    <col min="233" max="233" width="15.42578125" customWidth="1"/>
    <col min="234" max="234" width="12.28515625" customWidth="1"/>
    <col min="235" max="235" width="15.42578125" customWidth="1"/>
    <col min="236" max="236" width="12.28515625" customWidth="1"/>
    <col min="237" max="237" width="15.42578125" customWidth="1"/>
    <col min="238" max="238" width="12.28515625" customWidth="1"/>
    <col min="239" max="239" width="15.42578125" customWidth="1"/>
    <col min="240" max="240" width="12.28515625" customWidth="1"/>
    <col min="241" max="241" width="15.42578125" customWidth="1"/>
    <col min="242" max="242" width="12.28515625" customWidth="1"/>
    <col min="243" max="243" width="15.42578125" customWidth="1"/>
    <col min="244" max="244" width="12.28515625" customWidth="1"/>
    <col min="245" max="245" width="15.42578125" customWidth="1"/>
    <col min="246" max="246" width="12.28515625" customWidth="1"/>
    <col min="247" max="247" width="15.42578125" customWidth="1"/>
    <col min="248" max="248" width="12.28515625" customWidth="1"/>
    <col min="249" max="249" width="15.42578125" customWidth="1"/>
    <col min="250" max="250" width="11.28515625" customWidth="1"/>
    <col min="251" max="251" width="12.28515625" customWidth="1"/>
    <col min="252" max="252" width="15.42578125" customWidth="1"/>
    <col min="253" max="253" width="12.28515625" customWidth="1"/>
    <col min="254" max="254" width="15.42578125" customWidth="1"/>
    <col min="255" max="255" width="12.28515625" customWidth="1"/>
    <col min="256" max="256" width="15.42578125" customWidth="1"/>
    <col min="257" max="257" width="12.28515625" customWidth="1"/>
    <col min="258" max="258" width="15.42578125" customWidth="1"/>
    <col min="259" max="259" width="12.28515625" customWidth="1"/>
    <col min="260" max="260" width="15.42578125" customWidth="1"/>
    <col min="261" max="261" width="9.140625" customWidth="1"/>
    <col min="262" max="262" width="11.28515625" customWidth="1"/>
    <col min="263" max="271" width="10.42578125" customWidth="1"/>
    <col min="272" max="272" width="9.140625" customWidth="1"/>
    <col min="273" max="273" width="27" customWidth="1"/>
    <col min="274" max="283" width="10.42578125" customWidth="1"/>
    <col min="284" max="284" width="8.7109375" customWidth="1"/>
    <col min="285" max="295" width="10.42578125" customWidth="1"/>
    <col min="296" max="296" width="9.140625" customWidth="1"/>
    <col min="297" max="307" width="10.42578125" customWidth="1"/>
    <col min="308" max="308" width="9.42578125" customWidth="1"/>
    <col min="309" max="318" width="10.42578125" customWidth="1"/>
    <col min="319" max="319" width="9" customWidth="1"/>
    <col min="320" max="330" width="10.42578125" customWidth="1"/>
    <col min="331" max="331" width="9.7109375" customWidth="1"/>
    <col min="332" max="341" width="10.42578125" customWidth="1"/>
    <col min="342" max="342" width="8.85546875" customWidth="1"/>
    <col min="343" max="352" width="10.42578125" customWidth="1"/>
    <col min="353" max="353" width="8.28515625" customWidth="1"/>
    <col min="354" max="363" width="10.42578125" customWidth="1"/>
    <col min="364" max="364" width="9.28515625" customWidth="1"/>
    <col min="365" max="374" width="10.42578125" customWidth="1"/>
    <col min="375" max="375" width="9.140625" customWidth="1"/>
    <col min="376" max="385" width="10.42578125" customWidth="1"/>
    <col min="386" max="386" width="8.85546875" customWidth="1"/>
    <col min="387" max="396" width="10.42578125" customWidth="1"/>
    <col min="397" max="397" width="9.42578125" customWidth="1"/>
    <col min="398" max="407" width="10.42578125" customWidth="1"/>
    <col min="408" max="408" width="9.140625" customWidth="1"/>
    <col min="409" max="409" width="25.85546875" customWidth="1"/>
    <col min="410" max="419" width="10.42578125" customWidth="1"/>
    <col min="420" max="420" width="8.7109375" customWidth="1"/>
    <col min="421" max="431" width="10.42578125" customWidth="1"/>
    <col min="432" max="432" width="9.140625" customWidth="1"/>
    <col min="433" max="443" width="10.42578125" customWidth="1"/>
    <col min="444" max="444" width="9.42578125" customWidth="1"/>
    <col min="445" max="454" width="10.42578125" customWidth="1"/>
    <col min="455" max="455" width="9" customWidth="1"/>
    <col min="456" max="466" width="10.42578125" customWidth="1"/>
    <col min="467" max="467" width="9.7109375" customWidth="1"/>
    <col min="468" max="477" width="10.42578125" customWidth="1"/>
    <col min="478" max="478" width="8.85546875" customWidth="1"/>
    <col min="479" max="488" width="10.42578125" customWidth="1"/>
    <col min="489" max="489" width="8.28515625" customWidth="1"/>
    <col min="490" max="499" width="10.42578125" customWidth="1"/>
    <col min="500" max="500" width="9.28515625" customWidth="1"/>
    <col min="501" max="510" width="10.42578125" customWidth="1"/>
    <col min="511" max="511" width="9.140625" customWidth="1"/>
    <col min="512" max="521" width="10.42578125" customWidth="1"/>
    <col min="522" max="522" width="8.85546875" customWidth="1"/>
    <col min="523" max="532" width="10.42578125" customWidth="1"/>
    <col min="533" max="533" width="9.42578125" customWidth="1"/>
    <col min="534" max="543" width="10.42578125" customWidth="1"/>
    <col min="544" max="544" width="9.140625" customWidth="1"/>
    <col min="545" max="545" width="25" customWidth="1"/>
    <col min="546" max="555" width="10.42578125" customWidth="1"/>
    <col min="556" max="556" width="8.7109375" customWidth="1"/>
    <col min="557" max="567" width="10.42578125" customWidth="1"/>
    <col min="568" max="568" width="9.140625" customWidth="1"/>
    <col min="569" max="579" width="10.42578125" customWidth="1"/>
    <col min="580" max="580" width="9.42578125" customWidth="1"/>
    <col min="581" max="590" width="10.42578125" customWidth="1"/>
    <col min="591" max="591" width="9" customWidth="1"/>
    <col min="592" max="602" width="10.42578125" customWidth="1"/>
    <col min="603" max="603" width="9.7109375" customWidth="1"/>
    <col min="604" max="613" width="10.42578125" customWidth="1"/>
    <col min="614" max="614" width="8.85546875" customWidth="1"/>
    <col min="615" max="624" width="10.42578125" customWidth="1"/>
    <col min="625" max="625" width="8.28515625" customWidth="1"/>
    <col min="626" max="635" width="10.42578125" customWidth="1"/>
    <col min="636" max="636" width="9.28515625" customWidth="1"/>
    <col min="637" max="646" width="10.42578125" customWidth="1"/>
    <col min="647" max="647" width="9.140625" customWidth="1"/>
    <col min="648" max="657" width="10.42578125" customWidth="1"/>
    <col min="658" max="658" width="8.85546875" customWidth="1"/>
    <col min="659" max="668" width="10.42578125" customWidth="1"/>
    <col min="669" max="669" width="9.42578125" customWidth="1"/>
    <col min="670" max="679" width="10.42578125" customWidth="1"/>
    <col min="680" max="680" width="9.140625" customWidth="1"/>
    <col min="681" max="681" width="34.140625" customWidth="1"/>
    <col min="682" max="691" width="10.42578125" customWidth="1"/>
    <col min="692" max="692" width="8.7109375" customWidth="1"/>
    <col min="693" max="703" width="10.42578125" customWidth="1"/>
    <col min="704" max="704" width="9.140625" customWidth="1"/>
    <col min="705" max="715" width="10.42578125" customWidth="1"/>
    <col min="716" max="716" width="9.42578125" customWidth="1"/>
    <col min="717" max="726" width="10.42578125" customWidth="1"/>
    <col min="727" max="727" width="9" customWidth="1"/>
    <col min="728" max="738" width="10.42578125" customWidth="1"/>
    <col min="739" max="739" width="9.7109375" customWidth="1"/>
    <col min="740" max="749" width="10.42578125" customWidth="1"/>
    <col min="750" max="750" width="8.85546875" customWidth="1"/>
    <col min="751" max="760" width="10.42578125" customWidth="1"/>
    <col min="761" max="761" width="8.28515625" customWidth="1"/>
    <col min="762" max="771" width="10.42578125" customWidth="1"/>
    <col min="772" max="772" width="9.28515625" customWidth="1"/>
    <col min="773" max="782" width="10.42578125" customWidth="1"/>
    <col min="783" max="783" width="9.140625" customWidth="1"/>
    <col min="784" max="793" width="10.42578125" customWidth="1"/>
    <col min="794" max="794" width="8.85546875" customWidth="1"/>
    <col min="795" max="804" width="10.42578125" customWidth="1"/>
    <col min="805" max="805" width="9.42578125" customWidth="1"/>
    <col min="806" max="815" width="10.42578125" customWidth="1"/>
    <col min="816" max="816" width="9.140625" customWidth="1"/>
    <col min="817" max="817" width="23.28515625" customWidth="1"/>
    <col min="818" max="818" width="26.140625" customWidth="1"/>
    <col min="819" max="819" width="32" customWidth="1"/>
    <col min="820" max="820" width="30.85546875" customWidth="1"/>
    <col min="821" max="821" width="30.140625" customWidth="1"/>
    <col min="822" max="822" width="39.140625" customWidth="1"/>
    <col min="823" max="823" width="9.42578125" customWidth="1"/>
    <col min="824" max="824" width="10.42578125" customWidth="1"/>
    <col min="825" max="825" width="9.140625" customWidth="1"/>
    <col min="826" max="826" width="9.85546875" customWidth="1"/>
    <col min="827" max="827" width="10.42578125" customWidth="1"/>
    <col min="828" max="828" width="8.7109375" customWidth="1"/>
    <col min="829" max="829" width="10.42578125" customWidth="1"/>
    <col min="830" max="830" width="9.140625" customWidth="1"/>
    <col min="831" max="831" width="10.42578125" customWidth="1"/>
    <col min="832" max="832" width="9.42578125" customWidth="1"/>
    <col min="833" max="833" width="10.42578125" customWidth="1"/>
    <col min="834" max="834" width="9" customWidth="1"/>
    <col min="835" max="835" width="10.42578125" customWidth="1"/>
    <col min="836" max="836" width="9.7109375" customWidth="1"/>
    <col min="837" max="837" width="10.42578125" customWidth="1"/>
    <col min="838" max="838" width="8.85546875" customWidth="1"/>
    <col min="839" max="839" width="10.42578125" customWidth="1"/>
    <col min="840" max="840" width="8.28515625" customWidth="1"/>
    <col min="841" max="841" width="10.42578125" customWidth="1"/>
    <col min="842" max="842" width="9.28515625" customWidth="1"/>
    <col min="843" max="843" width="10.42578125" customWidth="1"/>
    <col min="844" max="844" width="9.140625" customWidth="1"/>
    <col min="845" max="845" width="10.42578125" customWidth="1"/>
    <col min="846" max="846" width="8.85546875" customWidth="1"/>
    <col min="847" max="847" width="10.42578125" customWidth="1"/>
    <col min="848" max="848" width="9.42578125" customWidth="1"/>
    <col min="849" max="849" width="10.42578125" customWidth="1"/>
    <col min="850" max="850" width="9.140625" customWidth="1"/>
    <col min="851" max="851" width="9.85546875" customWidth="1"/>
    <col min="852" max="852" width="10.42578125" customWidth="1"/>
    <col min="853" max="853" width="8.7109375" customWidth="1"/>
    <col min="854" max="854" width="10.42578125" customWidth="1"/>
    <col min="855" max="855" width="9.140625" customWidth="1"/>
    <col min="856" max="856" width="10.42578125" customWidth="1"/>
    <col min="857" max="857" width="9.42578125" customWidth="1"/>
    <col min="858" max="858" width="10.42578125" customWidth="1"/>
    <col min="859" max="859" width="9" customWidth="1"/>
    <col min="860" max="860" width="10.42578125" customWidth="1"/>
    <col min="861" max="861" width="9.7109375" customWidth="1"/>
    <col min="862" max="862" width="10.42578125" customWidth="1"/>
    <col min="863" max="863" width="8.85546875" customWidth="1"/>
    <col min="864" max="864" width="10.42578125" customWidth="1"/>
    <col min="865" max="865" width="8.28515625" customWidth="1"/>
    <col min="866" max="866" width="10.42578125" customWidth="1"/>
    <col min="867" max="867" width="9.28515625" customWidth="1"/>
    <col min="868" max="868" width="10.42578125" customWidth="1"/>
    <col min="869" max="869" width="9.140625" customWidth="1"/>
    <col min="870" max="870" width="10.42578125" customWidth="1"/>
    <col min="871" max="871" width="8.85546875" customWidth="1"/>
    <col min="872" max="872" width="10.42578125" customWidth="1"/>
    <col min="873" max="873" width="9.42578125" customWidth="1"/>
    <col min="874" max="874" width="10.42578125" customWidth="1"/>
    <col min="875" max="875" width="9.140625" customWidth="1"/>
    <col min="876" max="876" width="9.85546875" customWidth="1"/>
    <col min="877" max="877" width="10.42578125" customWidth="1"/>
    <col min="878" max="878" width="8.7109375" customWidth="1"/>
    <col min="879" max="879" width="10.42578125" customWidth="1"/>
    <col min="880" max="880" width="9.140625" customWidth="1"/>
    <col min="881" max="881" width="10.42578125" customWidth="1"/>
    <col min="882" max="882" width="9.42578125" customWidth="1"/>
    <col min="883" max="883" width="10.42578125" customWidth="1"/>
    <col min="884" max="884" width="9" customWidth="1"/>
    <col min="885" max="885" width="10.42578125" customWidth="1"/>
    <col min="886" max="886" width="9.7109375" customWidth="1"/>
    <col min="887" max="887" width="10.42578125" customWidth="1"/>
    <col min="888" max="888" width="8.85546875" customWidth="1"/>
    <col min="889" max="889" width="10.42578125" customWidth="1"/>
    <col min="890" max="890" width="8.28515625" customWidth="1"/>
    <col min="891" max="891" width="10.42578125" customWidth="1"/>
    <col min="892" max="892" width="9.28515625" customWidth="1"/>
    <col min="893" max="893" width="10.42578125" customWidth="1"/>
    <col min="894" max="894" width="9.140625" customWidth="1"/>
    <col min="895" max="895" width="10.42578125" customWidth="1"/>
    <col min="896" max="896" width="8.85546875" customWidth="1"/>
    <col min="897" max="897" width="10.42578125" customWidth="1"/>
    <col min="898" max="898" width="9.42578125" customWidth="1"/>
    <col min="899" max="899" width="10.42578125" customWidth="1"/>
    <col min="900" max="900" width="9.140625" customWidth="1"/>
    <col min="901" max="901" width="9.85546875" customWidth="1"/>
    <col min="902" max="902" width="10.42578125" customWidth="1"/>
    <col min="903" max="903" width="8.7109375" customWidth="1"/>
    <col min="904" max="904" width="10.42578125" customWidth="1"/>
    <col min="905" max="905" width="9.140625" customWidth="1"/>
    <col min="906" max="906" width="10.42578125" customWidth="1"/>
    <col min="907" max="907" width="9.42578125" customWidth="1"/>
    <col min="908" max="908" width="10.42578125" customWidth="1"/>
    <col min="909" max="909" width="9" customWidth="1"/>
    <col min="910" max="910" width="10.42578125" customWidth="1"/>
    <col min="911" max="911" width="9.7109375" customWidth="1"/>
    <col min="912" max="912" width="10.42578125" customWidth="1"/>
    <col min="913" max="913" width="8.85546875" customWidth="1"/>
    <col min="914" max="914" width="10.42578125" customWidth="1"/>
    <col min="915" max="915" width="8.28515625" customWidth="1"/>
    <col min="916" max="916" width="10.42578125" customWidth="1"/>
    <col min="917" max="917" width="9.28515625" customWidth="1"/>
    <col min="918" max="918" width="10.42578125" customWidth="1"/>
    <col min="919" max="919" width="9.140625" customWidth="1"/>
    <col min="920" max="920" width="10.42578125" customWidth="1"/>
    <col min="921" max="921" width="8.85546875" customWidth="1"/>
    <col min="922" max="922" width="10.42578125" customWidth="1"/>
    <col min="923" max="923" width="9.42578125" customWidth="1"/>
    <col min="924" max="924" width="10.42578125" customWidth="1"/>
    <col min="925" max="925" width="9.140625" customWidth="1"/>
    <col min="926" max="926" width="9.85546875" customWidth="1"/>
    <col min="927" max="927" width="10.42578125" customWidth="1"/>
    <col min="928" max="928" width="8.7109375" customWidth="1"/>
    <col min="929" max="929" width="10.42578125" customWidth="1"/>
    <col min="930" max="930" width="9.140625" customWidth="1"/>
    <col min="931" max="931" width="10.42578125" customWidth="1"/>
    <col min="932" max="932" width="9.42578125" customWidth="1"/>
    <col min="933" max="933" width="10.42578125" customWidth="1"/>
    <col min="934" max="934" width="9.7109375" customWidth="1"/>
    <col min="935" max="935" width="10.42578125" customWidth="1"/>
    <col min="936" max="936" width="8.85546875" customWidth="1"/>
    <col min="937" max="937" width="10.42578125" customWidth="1"/>
    <col min="938" max="938" width="8.28515625" customWidth="1"/>
    <col min="939" max="939" width="10.42578125" customWidth="1"/>
    <col min="940" max="940" width="9.28515625" customWidth="1"/>
    <col min="941" max="941" width="10.42578125" customWidth="1"/>
    <col min="942" max="942" width="9.140625" customWidth="1"/>
    <col min="943" max="943" width="10.42578125" customWidth="1"/>
    <col min="944" max="944" width="8.85546875" customWidth="1"/>
    <col min="945" max="945" width="10.42578125" customWidth="1"/>
    <col min="946" max="946" width="9.42578125" customWidth="1"/>
    <col min="947" max="947" width="10.42578125" customWidth="1"/>
    <col min="948" max="948" width="9.140625" customWidth="1"/>
    <col min="949" max="949" width="9.85546875" customWidth="1"/>
    <col min="950" max="950" width="10.42578125" customWidth="1"/>
    <col min="951" max="951" width="8.7109375" customWidth="1"/>
    <col min="952" max="952" width="10.42578125" customWidth="1"/>
    <col min="953" max="953" width="9.140625" customWidth="1"/>
    <col min="954" max="954" width="10.42578125" customWidth="1"/>
    <col min="955" max="955" width="9.42578125" customWidth="1"/>
    <col min="956" max="956" width="10.42578125" customWidth="1"/>
    <col min="957" max="957" width="9" customWidth="1"/>
    <col min="958" max="958" width="10.42578125" customWidth="1"/>
    <col min="959" max="959" width="9.7109375" customWidth="1"/>
    <col min="960" max="960" width="10.42578125" customWidth="1"/>
    <col min="961" max="961" width="8.85546875" customWidth="1"/>
    <col min="962" max="962" width="10.42578125" customWidth="1"/>
    <col min="963" max="963" width="8.28515625" customWidth="1"/>
    <col min="964" max="964" width="10.42578125" customWidth="1"/>
    <col min="965" max="965" width="9.28515625" customWidth="1"/>
    <col min="966" max="966" width="10.42578125" customWidth="1"/>
    <col min="967" max="967" width="9.140625" customWidth="1"/>
    <col min="968" max="968" width="10.42578125" customWidth="1"/>
    <col min="969" max="969" width="8.85546875" customWidth="1"/>
    <col min="970" max="970" width="10.42578125" customWidth="1"/>
    <col min="971" max="971" width="9.42578125" customWidth="1"/>
    <col min="972" max="972" width="10.42578125" customWidth="1"/>
    <col min="973" max="973" width="9.140625" customWidth="1"/>
    <col min="974" max="974" width="9.85546875" customWidth="1"/>
    <col min="975" max="975" width="10.42578125" customWidth="1"/>
    <col min="976" max="976" width="8.7109375" customWidth="1"/>
    <col min="977" max="977" width="10.42578125" customWidth="1"/>
    <col min="978" max="978" width="9.140625" customWidth="1"/>
    <col min="979" max="979" width="10.42578125" customWidth="1"/>
    <col min="980" max="980" width="9.42578125" customWidth="1"/>
    <col min="981" max="981" width="10.42578125" customWidth="1"/>
    <col min="982" max="982" width="9" customWidth="1"/>
    <col min="983" max="983" width="10.42578125" customWidth="1"/>
    <col min="984" max="984" width="9.7109375" customWidth="1"/>
    <col min="985" max="985" width="10.42578125" customWidth="1"/>
    <col min="986" max="986" width="8.85546875" customWidth="1"/>
    <col min="987" max="987" width="10.42578125" customWidth="1"/>
    <col min="988" max="988" width="8.28515625" customWidth="1"/>
    <col min="989" max="989" width="10.42578125" customWidth="1"/>
    <col min="990" max="990" width="9.28515625" customWidth="1"/>
    <col min="991" max="991" width="10.42578125" customWidth="1"/>
    <col min="992" max="992" width="9.140625" customWidth="1"/>
    <col min="993" max="993" width="10.42578125" customWidth="1"/>
    <col min="994" max="994" width="8.85546875" customWidth="1"/>
    <col min="995" max="995" width="10.42578125" customWidth="1"/>
    <col min="996" max="996" width="9.42578125" customWidth="1"/>
    <col min="997" max="997" width="10.42578125" customWidth="1"/>
    <col min="998" max="998" width="9.140625" customWidth="1"/>
    <col min="999" max="999" width="9.85546875" customWidth="1"/>
    <col min="1000" max="1000" width="10.42578125" customWidth="1"/>
    <col min="1001" max="1001" width="8.7109375" customWidth="1"/>
    <col min="1002" max="1002" width="10.42578125" customWidth="1"/>
    <col min="1003" max="1003" width="9.140625" customWidth="1"/>
    <col min="1004" max="1004" width="10.42578125" customWidth="1"/>
    <col min="1005" max="1005" width="9.42578125" customWidth="1"/>
    <col min="1006" max="1006" width="10.42578125" customWidth="1"/>
    <col min="1007" max="1007" width="9" customWidth="1"/>
    <col min="1008" max="1008" width="10.42578125" customWidth="1"/>
    <col min="1009" max="1009" width="9.7109375" customWidth="1"/>
    <col min="1010" max="1010" width="10.42578125" customWidth="1"/>
    <col min="1011" max="1011" width="8.85546875" customWidth="1"/>
    <col min="1012" max="1012" width="10.42578125" customWidth="1"/>
    <col min="1013" max="1013" width="8.28515625" customWidth="1"/>
    <col min="1014" max="1014" width="10.42578125" customWidth="1"/>
    <col min="1015" max="1015" width="9.28515625" customWidth="1"/>
    <col min="1016" max="1016" width="10.42578125" customWidth="1"/>
    <col min="1017" max="1017" width="9.140625" customWidth="1"/>
    <col min="1018" max="1018" width="10.42578125" customWidth="1"/>
    <col min="1019" max="1019" width="8.85546875" customWidth="1"/>
    <col min="1020" max="1020" width="10.42578125" customWidth="1"/>
    <col min="1021" max="1021" width="9.42578125" customWidth="1"/>
    <col min="1022" max="1022" width="10.42578125" customWidth="1"/>
    <col min="1023" max="1023" width="9.140625" customWidth="1"/>
    <col min="1024" max="1024" width="9.85546875" customWidth="1"/>
    <col min="1025" max="1025" width="10.42578125" customWidth="1"/>
    <col min="1026" max="1026" width="8.7109375" customWidth="1"/>
    <col min="1027" max="1027" width="10.42578125" customWidth="1"/>
    <col min="1028" max="1028" width="9.140625" customWidth="1"/>
    <col min="1029" max="1029" width="10.42578125" customWidth="1"/>
    <col min="1030" max="1030" width="9.42578125" customWidth="1"/>
    <col min="1031" max="1031" width="10.42578125" customWidth="1"/>
    <col min="1032" max="1032" width="9" customWidth="1"/>
    <col min="1033" max="1033" width="10.42578125" customWidth="1"/>
    <col min="1034" max="1034" width="9.7109375" customWidth="1"/>
    <col min="1035" max="1035" width="9.85546875" customWidth="1"/>
    <col min="1036" max="1036" width="25" customWidth="1"/>
    <col min="1037" max="1037" width="8.7109375" customWidth="1"/>
    <col min="1038" max="1038" width="10.42578125" customWidth="1"/>
    <col min="1039" max="1039" width="9.140625" customWidth="1"/>
    <col min="1040" max="1040" width="10.42578125" customWidth="1"/>
    <col min="1041" max="1041" width="9.42578125" customWidth="1"/>
    <col min="1042" max="1042" width="10.42578125" customWidth="1"/>
    <col min="1043" max="1043" width="9" customWidth="1"/>
    <col min="1044" max="1044" width="10.42578125" customWidth="1"/>
    <col min="1045" max="1045" width="9.7109375" customWidth="1"/>
    <col min="1046" max="1046" width="10.42578125" customWidth="1"/>
    <col min="1047" max="1047" width="8.85546875" customWidth="1"/>
    <col min="1048" max="1048" width="10.42578125" customWidth="1"/>
    <col min="1049" max="1049" width="8.28515625" customWidth="1"/>
    <col min="1050" max="1050" width="10.42578125" customWidth="1"/>
    <col min="1051" max="1051" width="9.28515625" customWidth="1"/>
    <col min="1052" max="1052" width="10.42578125" customWidth="1"/>
    <col min="1053" max="1053" width="9.140625" customWidth="1"/>
    <col min="1054" max="1054" width="10.42578125" customWidth="1"/>
    <col min="1055" max="1055" width="8.85546875" customWidth="1"/>
    <col min="1056" max="1056" width="10.42578125" customWidth="1"/>
    <col min="1057" max="1057" width="9.42578125" customWidth="1"/>
    <col min="1058" max="1058" width="10.42578125" customWidth="1"/>
    <col min="1059" max="1059" width="9.140625" customWidth="1"/>
    <col min="1060" max="1060" width="9.85546875" customWidth="1"/>
    <col min="1061" max="1061" width="10.42578125" customWidth="1"/>
    <col min="1062" max="1062" width="8.7109375" customWidth="1"/>
    <col min="1063" max="1063" width="10.42578125" customWidth="1"/>
    <col min="1064" max="1064" width="9.140625" customWidth="1"/>
    <col min="1065" max="1065" width="10.42578125" customWidth="1"/>
    <col min="1066" max="1066" width="9.42578125" customWidth="1"/>
    <col min="1067" max="1067" width="10.42578125" customWidth="1"/>
    <col min="1068" max="1068" width="9" customWidth="1"/>
    <col min="1069" max="1069" width="10.42578125" customWidth="1"/>
    <col min="1070" max="1070" width="9.7109375" customWidth="1"/>
    <col min="1071" max="1071" width="10.42578125" customWidth="1"/>
    <col min="1072" max="1072" width="8.85546875" customWidth="1"/>
    <col min="1073" max="1073" width="10.42578125" customWidth="1"/>
    <col min="1074" max="1074" width="8.28515625" customWidth="1"/>
    <col min="1075" max="1075" width="10.42578125" customWidth="1"/>
    <col min="1076" max="1076" width="9.28515625" customWidth="1"/>
    <col min="1077" max="1077" width="10.42578125" customWidth="1"/>
    <col min="1078" max="1078" width="9.140625" customWidth="1"/>
    <col min="1079" max="1079" width="10.42578125" customWidth="1"/>
    <col min="1080" max="1080" width="8.85546875" customWidth="1"/>
    <col min="1081" max="1081" width="10.42578125" customWidth="1"/>
    <col min="1082" max="1082" width="9.42578125" customWidth="1"/>
    <col min="1083" max="1083" width="10.42578125" customWidth="1"/>
    <col min="1084" max="1084" width="9.140625" customWidth="1"/>
    <col min="1085" max="1085" width="9.85546875" customWidth="1"/>
    <col min="1086" max="1086" width="10.42578125" customWidth="1"/>
    <col min="1087" max="1087" width="8.7109375" customWidth="1"/>
    <col min="1088" max="1088" width="10.42578125" customWidth="1"/>
    <col min="1089" max="1089" width="9.140625" customWidth="1"/>
    <col min="1090" max="1090" width="10.42578125" customWidth="1"/>
    <col min="1091" max="1091" width="9.42578125" customWidth="1"/>
    <col min="1092" max="1092" width="10.42578125" customWidth="1"/>
    <col min="1093" max="1093" width="9" customWidth="1"/>
    <col min="1094" max="1094" width="10.42578125" customWidth="1"/>
    <col min="1095" max="1095" width="9.7109375" customWidth="1"/>
    <col min="1096" max="1096" width="10.42578125" customWidth="1"/>
    <col min="1097" max="1097" width="8.85546875" customWidth="1"/>
    <col min="1098" max="1098" width="10.42578125" customWidth="1"/>
    <col min="1099" max="1099" width="8.28515625" customWidth="1"/>
    <col min="1100" max="1100" width="10.42578125" customWidth="1"/>
    <col min="1101" max="1101" width="9.28515625" customWidth="1"/>
    <col min="1102" max="1102" width="10.42578125" customWidth="1"/>
    <col min="1103" max="1103" width="9.140625" customWidth="1"/>
    <col min="1104" max="1104" width="10.42578125" customWidth="1"/>
    <col min="1105" max="1105" width="8.85546875" customWidth="1"/>
    <col min="1106" max="1106" width="10.42578125" customWidth="1"/>
    <col min="1107" max="1107" width="9.42578125" customWidth="1"/>
    <col min="1108" max="1108" width="10.42578125" customWidth="1"/>
    <col min="1109" max="1109" width="9.140625" customWidth="1"/>
    <col min="1110" max="1110" width="9.85546875" customWidth="1"/>
    <col min="1111" max="1111" width="10.42578125" customWidth="1"/>
    <col min="1112" max="1112" width="8.7109375" customWidth="1"/>
    <col min="1113" max="1113" width="10.42578125" customWidth="1"/>
    <col min="1114" max="1114" width="9.140625" customWidth="1"/>
    <col min="1115" max="1115" width="10.42578125" customWidth="1"/>
    <col min="1116" max="1116" width="9.42578125" customWidth="1"/>
    <col min="1117" max="1117" width="10.42578125" customWidth="1"/>
    <col min="1118" max="1118" width="9" customWidth="1"/>
    <col min="1119" max="1119" width="10.42578125" customWidth="1"/>
    <col min="1120" max="1120" width="9.7109375" customWidth="1"/>
    <col min="1121" max="1121" width="10.42578125" customWidth="1"/>
    <col min="1122" max="1122" width="8.85546875" customWidth="1"/>
    <col min="1123" max="1123" width="10.42578125" customWidth="1"/>
    <col min="1124" max="1124" width="8.28515625" customWidth="1"/>
    <col min="1125" max="1125" width="10.42578125" customWidth="1"/>
    <col min="1126" max="1126" width="9.28515625" customWidth="1"/>
    <col min="1127" max="1127" width="10.42578125" customWidth="1"/>
    <col min="1128" max="1128" width="9.140625" customWidth="1"/>
    <col min="1129" max="1129" width="10.42578125" customWidth="1"/>
    <col min="1130" max="1130" width="8.85546875" customWidth="1"/>
    <col min="1131" max="1131" width="10.42578125" customWidth="1"/>
    <col min="1132" max="1132" width="9.42578125" customWidth="1"/>
    <col min="1133" max="1133" width="10.42578125" customWidth="1"/>
    <col min="1134" max="1134" width="9.140625" customWidth="1"/>
    <col min="1135" max="1135" width="9.85546875" customWidth="1"/>
    <col min="1136" max="1136" width="10.42578125" customWidth="1"/>
    <col min="1137" max="1137" width="8.7109375" customWidth="1"/>
    <col min="1138" max="1138" width="10.42578125" customWidth="1"/>
    <col min="1139" max="1139" width="9.140625" customWidth="1"/>
    <col min="1140" max="1140" width="10.42578125" customWidth="1"/>
    <col min="1141" max="1141" width="9.42578125" customWidth="1"/>
    <col min="1142" max="1142" width="10.42578125" customWidth="1"/>
    <col min="1143" max="1143" width="9" customWidth="1"/>
    <col min="1144" max="1144" width="10.42578125" customWidth="1"/>
    <col min="1145" max="1145" width="9.7109375" customWidth="1"/>
    <col min="1146" max="1146" width="10.42578125" customWidth="1"/>
    <col min="1147" max="1147" width="8.85546875" customWidth="1"/>
    <col min="1148" max="1148" width="10.42578125" customWidth="1"/>
    <col min="1149" max="1149" width="8.28515625" customWidth="1"/>
    <col min="1150" max="1150" width="10.42578125" customWidth="1"/>
    <col min="1151" max="1151" width="9.28515625" customWidth="1"/>
    <col min="1152" max="1152" width="10.42578125" customWidth="1"/>
    <col min="1153" max="1153" width="9.140625" customWidth="1"/>
    <col min="1154" max="1154" width="10.42578125" customWidth="1"/>
    <col min="1155" max="1155" width="8.85546875" customWidth="1"/>
    <col min="1156" max="1156" width="10.42578125" customWidth="1"/>
    <col min="1157" max="1157" width="9.42578125" customWidth="1"/>
    <col min="1158" max="1158" width="10.42578125" customWidth="1"/>
    <col min="1159" max="1159" width="9.140625" customWidth="1"/>
    <col min="1160" max="1160" width="9.85546875" customWidth="1"/>
    <col min="1161" max="1161" width="10.42578125" customWidth="1"/>
    <col min="1162" max="1162" width="8.7109375" customWidth="1"/>
    <col min="1163" max="1163" width="10.42578125" customWidth="1"/>
    <col min="1164" max="1164" width="9.140625" customWidth="1"/>
    <col min="1165" max="1165" width="10.42578125" customWidth="1"/>
    <col min="1166" max="1166" width="9.42578125" customWidth="1"/>
    <col min="1167" max="1167" width="10.42578125" customWidth="1"/>
    <col min="1168" max="1168" width="9" customWidth="1"/>
    <col min="1169" max="1169" width="10.42578125" customWidth="1"/>
    <col min="1170" max="1170" width="9.7109375" customWidth="1"/>
    <col min="1171" max="1171" width="10.42578125" customWidth="1"/>
    <col min="1172" max="1172" width="8.85546875" customWidth="1"/>
    <col min="1173" max="1173" width="10.42578125" customWidth="1"/>
    <col min="1174" max="1174" width="8.28515625" customWidth="1"/>
    <col min="1175" max="1175" width="10.42578125" customWidth="1"/>
    <col min="1176" max="1176" width="9.28515625" customWidth="1"/>
    <col min="1177" max="1177" width="10.42578125" customWidth="1"/>
    <col min="1178" max="1178" width="9.140625" customWidth="1"/>
    <col min="1179" max="1179" width="10.42578125" customWidth="1"/>
    <col min="1180" max="1180" width="8.85546875" customWidth="1"/>
    <col min="1181" max="1181" width="10.42578125" customWidth="1"/>
    <col min="1182" max="1182" width="9.42578125" customWidth="1"/>
    <col min="1183" max="1183" width="10.42578125" customWidth="1"/>
    <col min="1184" max="1184" width="9.140625" customWidth="1"/>
    <col min="1185" max="1185" width="9.85546875" customWidth="1"/>
    <col min="1186" max="1186" width="10.42578125" customWidth="1"/>
    <col min="1187" max="1187" width="8.7109375" customWidth="1"/>
    <col min="1188" max="1188" width="10.42578125" customWidth="1"/>
    <col min="1189" max="1189" width="9.140625" customWidth="1"/>
    <col min="1190" max="1190" width="10.42578125" customWidth="1"/>
    <col min="1191" max="1191" width="9.42578125" customWidth="1"/>
    <col min="1192" max="1192" width="10.42578125" customWidth="1"/>
    <col min="1193" max="1193" width="9.7109375" customWidth="1"/>
    <col min="1194" max="1194" width="10.42578125" customWidth="1"/>
    <col min="1195" max="1195" width="8.85546875" customWidth="1"/>
    <col min="1196" max="1196" width="10.42578125" customWidth="1"/>
    <col min="1197" max="1197" width="8.28515625" customWidth="1"/>
    <col min="1198" max="1198" width="10.42578125" customWidth="1"/>
    <col min="1199" max="1199" width="9.28515625" customWidth="1"/>
    <col min="1200" max="1200" width="10.42578125" customWidth="1"/>
    <col min="1201" max="1201" width="9.140625" customWidth="1"/>
    <col min="1202" max="1202" width="10.42578125" customWidth="1"/>
    <col min="1203" max="1203" width="8.85546875" customWidth="1"/>
    <col min="1204" max="1204" width="10.42578125" customWidth="1"/>
    <col min="1205" max="1205" width="9.42578125" customWidth="1"/>
    <col min="1206" max="1206" width="10.42578125" customWidth="1"/>
    <col min="1207" max="1207" width="9.140625" customWidth="1"/>
    <col min="1208" max="1208" width="9.85546875" customWidth="1"/>
    <col min="1209" max="1209" width="10.42578125" customWidth="1"/>
    <col min="1210" max="1210" width="8.7109375" customWidth="1"/>
    <col min="1211" max="1211" width="10.42578125" customWidth="1"/>
    <col min="1212" max="1212" width="9.140625" customWidth="1"/>
    <col min="1213" max="1213" width="10.42578125" customWidth="1"/>
    <col min="1214" max="1214" width="9.42578125" customWidth="1"/>
    <col min="1215" max="1215" width="10.42578125" customWidth="1"/>
    <col min="1216" max="1216" width="9" customWidth="1"/>
    <col min="1217" max="1217" width="10.42578125" customWidth="1"/>
    <col min="1218" max="1218" width="9.7109375" customWidth="1"/>
    <col min="1219" max="1219" width="10.42578125" customWidth="1"/>
    <col min="1220" max="1220" width="8.85546875" customWidth="1"/>
    <col min="1221" max="1221" width="10.42578125" customWidth="1"/>
    <col min="1222" max="1222" width="8.28515625" customWidth="1"/>
    <col min="1223" max="1223" width="10.42578125" customWidth="1"/>
    <col min="1224" max="1224" width="9.28515625" customWidth="1"/>
    <col min="1225" max="1225" width="10.42578125" customWidth="1"/>
    <col min="1226" max="1226" width="9.140625" customWidth="1"/>
    <col min="1227" max="1227" width="10.42578125" customWidth="1"/>
    <col min="1228" max="1228" width="8.85546875" customWidth="1"/>
    <col min="1229" max="1229" width="10.42578125" customWidth="1"/>
    <col min="1230" max="1230" width="9.42578125" customWidth="1"/>
    <col min="1231" max="1231" width="10.42578125" customWidth="1"/>
    <col min="1232" max="1232" width="9.140625" customWidth="1"/>
    <col min="1233" max="1233" width="9.85546875" customWidth="1"/>
    <col min="1234" max="1234" width="10.42578125" customWidth="1"/>
    <col min="1235" max="1235" width="8.7109375" customWidth="1"/>
    <col min="1236" max="1236" width="10.42578125" customWidth="1"/>
    <col min="1237" max="1237" width="9.140625" customWidth="1"/>
    <col min="1238" max="1238" width="10.42578125" customWidth="1"/>
    <col min="1239" max="1239" width="9.42578125" customWidth="1"/>
    <col min="1240" max="1240" width="10.42578125" customWidth="1"/>
    <col min="1241" max="1241" width="9" customWidth="1"/>
    <col min="1242" max="1242" width="10.42578125" customWidth="1"/>
    <col min="1243" max="1243" width="9.7109375" customWidth="1"/>
    <col min="1244" max="1244" width="10.42578125" customWidth="1"/>
    <col min="1245" max="1245" width="8.85546875" customWidth="1"/>
    <col min="1246" max="1246" width="10.42578125" customWidth="1"/>
    <col min="1247" max="1247" width="8.28515625" customWidth="1"/>
    <col min="1248" max="1248" width="10.42578125" customWidth="1"/>
    <col min="1249" max="1249" width="9.28515625" customWidth="1"/>
    <col min="1250" max="1250" width="10.42578125" customWidth="1"/>
    <col min="1251" max="1251" width="9.140625" customWidth="1"/>
    <col min="1252" max="1252" width="10.42578125" customWidth="1"/>
    <col min="1253" max="1253" width="8.85546875" customWidth="1"/>
    <col min="1254" max="1254" width="10.42578125" customWidth="1"/>
    <col min="1255" max="1255" width="9.42578125" customWidth="1"/>
    <col min="1256" max="1256" width="10.42578125" customWidth="1"/>
    <col min="1257" max="1257" width="9.140625" customWidth="1"/>
    <col min="1258" max="1258" width="9.85546875" customWidth="1"/>
    <col min="1259" max="1259" width="10.42578125" customWidth="1"/>
    <col min="1260" max="1260" width="8.7109375" customWidth="1"/>
    <col min="1261" max="1261" width="10.42578125" customWidth="1"/>
    <col min="1262" max="1262" width="9.140625" customWidth="1"/>
    <col min="1263" max="1263" width="10.42578125" customWidth="1"/>
    <col min="1264" max="1264" width="9.42578125" customWidth="1"/>
    <col min="1265" max="1265" width="10.42578125" customWidth="1"/>
    <col min="1266" max="1266" width="9" customWidth="1"/>
    <col min="1267" max="1267" width="10.42578125" customWidth="1"/>
    <col min="1268" max="1268" width="9.7109375" customWidth="1"/>
    <col min="1269" max="1269" width="10.42578125" customWidth="1"/>
    <col min="1270" max="1270" width="8.85546875" customWidth="1"/>
    <col min="1271" max="1271" width="10.42578125" customWidth="1"/>
    <col min="1272" max="1272" width="8.28515625" customWidth="1"/>
    <col min="1273" max="1273" width="10.42578125" customWidth="1"/>
    <col min="1274" max="1274" width="9.28515625" customWidth="1"/>
    <col min="1275" max="1275" width="10.42578125" customWidth="1"/>
    <col min="1276" max="1276" width="9.140625" customWidth="1"/>
    <col min="1277" max="1277" width="10.42578125" customWidth="1"/>
    <col min="1278" max="1278" width="8.85546875" customWidth="1"/>
    <col min="1279" max="1279" width="10.42578125" customWidth="1"/>
    <col min="1280" max="1280" width="9.42578125" customWidth="1"/>
    <col min="1281" max="1281" width="10.42578125" customWidth="1"/>
    <col min="1282" max="1282" width="9.140625" customWidth="1"/>
    <col min="1283" max="1283" width="9.85546875" customWidth="1"/>
    <col min="1284" max="1284" width="10.42578125" customWidth="1"/>
    <col min="1285" max="1285" width="8.7109375" customWidth="1"/>
    <col min="1286" max="1286" width="10.42578125" customWidth="1"/>
    <col min="1287" max="1287" width="9.140625" customWidth="1"/>
    <col min="1288" max="1288" width="10.42578125" customWidth="1"/>
    <col min="1289" max="1289" width="9.42578125" customWidth="1"/>
    <col min="1290" max="1290" width="10.42578125" customWidth="1"/>
    <col min="1291" max="1291" width="9" customWidth="1"/>
    <col min="1292" max="1292" width="10.42578125" customWidth="1"/>
    <col min="1293" max="1293" width="9.7109375" customWidth="1"/>
    <col min="1294" max="1294" width="9.85546875" customWidth="1"/>
    <col min="1295" max="1295" width="34.140625" customWidth="1"/>
    <col min="1296" max="1296" width="8.7109375" customWidth="1"/>
    <col min="1297" max="1297" width="10.42578125" customWidth="1"/>
    <col min="1298" max="1298" width="9.140625" customWidth="1"/>
    <col min="1299" max="1299" width="10.42578125" customWidth="1"/>
    <col min="1300" max="1300" width="9.42578125" customWidth="1"/>
    <col min="1301" max="1301" width="10.42578125" customWidth="1"/>
    <col min="1302" max="1302" width="9" customWidth="1"/>
    <col min="1303" max="1303" width="10.42578125" customWidth="1"/>
    <col min="1304" max="1304" width="9.7109375" customWidth="1"/>
    <col min="1305" max="1305" width="10.42578125" customWidth="1"/>
    <col min="1306" max="1306" width="8.85546875" customWidth="1"/>
    <col min="1307" max="1307" width="10.42578125" customWidth="1"/>
    <col min="1308" max="1308" width="8.28515625" customWidth="1"/>
    <col min="1309" max="1309" width="10.42578125" customWidth="1"/>
    <col min="1310" max="1310" width="9.28515625" customWidth="1"/>
    <col min="1311" max="1311" width="10.42578125" customWidth="1"/>
    <col min="1312" max="1312" width="9.140625" customWidth="1"/>
    <col min="1313" max="1313" width="10.42578125" customWidth="1"/>
    <col min="1314" max="1314" width="8.85546875" customWidth="1"/>
    <col min="1315" max="1315" width="10.42578125" customWidth="1"/>
    <col min="1316" max="1316" width="9.42578125" customWidth="1"/>
    <col min="1317" max="1317" width="10.42578125" customWidth="1"/>
    <col min="1318" max="1318" width="9.140625" customWidth="1"/>
    <col min="1319" max="1319" width="9.85546875" customWidth="1"/>
    <col min="1320" max="1320" width="10.42578125" customWidth="1"/>
    <col min="1321" max="1321" width="8.7109375" customWidth="1"/>
    <col min="1322" max="1322" width="10.42578125" customWidth="1"/>
    <col min="1323" max="1323" width="9.140625" customWidth="1"/>
    <col min="1324" max="1324" width="10.42578125" customWidth="1"/>
    <col min="1325" max="1325" width="9.42578125" customWidth="1"/>
    <col min="1326" max="1326" width="10.42578125" customWidth="1"/>
    <col min="1327" max="1327" width="9" customWidth="1"/>
    <col min="1328" max="1328" width="10.42578125" customWidth="1"/>
    <col min="1329" max="1329" width="9.7109375" customWidth="1"/>
    <col min="1330" max="1330" width="10.42578125" customWidth="1"/>
    <col min="1331" max="1331" width="8.85546875" customWidth="1"/>
    <col min="1332" max="1332" width="10.42578125" customWidth="1"/>
    <col min="1333" max="1333" width="8.28515625" customWidth="1"/>
    <col min="1334" max="1334" width="10.42578125" customWidth="1"/>
    <col min="1335" max="1335" width="9.28515625" customWidth="1"/>
    <col min="1336" max="1336" width="10.42578125" customWidth="1"/>
    <col min="1337" max="1337" width="9.140625" customWidth="1"/>
    <col min="1338" max="1338" width="10.42578125" customWidth="1"/>
    <col min="1339" max="1339" width="8.85546875" customWidth="1"/>
    <col min="1340" max="1340" width="10.42578125" customWidth="1"/>
    <col min="1341" max="1341" width="9.42578125" customWidth="1"/>
    <col min="1342" max="1342" width="10.42578125" customWidth="1"/>
    <col min="1343" max="1343" width="9.140625" customWidth="1"/>
    <col min="1344" max="1344" width="9.85546875" customWidth="1"/>
    <col min="1345" max="1345" width="10.42578125" customWidth="1"/>
    <col min="1346" max="1346" width="8.7109375" customWidth="1"/>
    <col min="1347" max="1347" width="10.42578125" customWidth="1"/>
    <col min="1348" max="1348" width="9.140625" customWidth="1"/>
    <col min="1349" max="1349" width="10.42578125" customWidth="1"/>
    <col min="1350" max="1350" width="9.42578125" customWidth="1"/>
    <col min="1351" max="1351" width="10.42578125" customWidth="1"/>
    <col min="1352" max="1352" width="9" customWidth="1"/>
    <col min="1353" max="1353" width="10.42578125" customWidth="1"/>
    <col min="1354" max="1354" width="9.7109375" customWidth="1"/>
    <col min="1355" max="1355" width="10.42578125" customWidth="1"/>
    <col min="1356" max="1356" width="8.85546875" customWidth="1"/>
    <col min="1357" max="1357" width="10.42578125" customWidth="1"/>
    <col min="1358" max="1358" width="8.28515625" customWidth="1"/>
    <col min="1359" max="1359" width="10.42578125" customWidth="1"/>
    <col min="1360" max="1360" width="9.28515625" customWidth="1"/>
    <col min="1361" max="1361" width="10.42578125" customWidth="1"/>
    <col min="1362" max="1362" width="9.140625" customWidth="1"/>
    <col min="1363" max="1363" width="10.42578125" customWidth="1"/>
    <col min="1364" max="1364" width="8.85546875" customWidth="1"/>
    <col min="1365" max="1365" width="10.42578125" customWidth="1"/>
    <col min="1366" max="1366" width="9.42578125" customWidth="1"/>
    <col min="1367" max="1367" width="10.42578125" customWidth="1"/>
    <col min="1368" max="1368" width="9.140625" customWidth="1"/>
    <col min="1369" max="1369" width="9.85546875" customWidth="1"/>
    <col min="1370" max="1370" width="10.42578125" customWidth="1"/>
    <col min="1371" max="1371" width="8.7109375" customWidth="1"/>
    <col min="1372" max="1372" width="10.42578125" customWidth="1"/>
    <col min="1373" max="1373" width="9.140625" customWidth="1"/>
    <col min="1374" max="1374" width="10.42578125" customWidth="1"/>
    <col min="1375" max="1375" width="9.42578125" customWidth="1"/>
    <col min="1376" max="1376" width="10.42578125" customWidth="1"/>
    <col min="1377" max="1377" width="9" customWidth="1"/>
    <col min="1378" max="1378" width="10.42578125" customWidth="1"/>
    <col min="1379" max="1379" width="9.7109375" customWidth="1"/>
    <col min="1380" max="1380" width="10.42578125" customWidth="1"/>
    <col min="1381" max="1381" width="8.85546875" customWidth="1"/>
    <col min="1382" max="1382" width="10.42578125" customWidth="1"/>
    <col min="1383" max="1383" width="8.28515625" customWidth="1"/>
    <col min="1384" max="1384" width="10.42578125" customWidth="1"/>
    <col min="1385" max="1385" width="9.28515625" customWidth="1"/>
    <col min="1386" max="1386" width="10.42578125" customWidth="1"/>
    <col min="1387" max="1387" width="9.140625" customWidth="1"/>
    <col min="1388" max="1388" width="10.42578125" customWidth="1"/>
    <col min="1389" max="1389" width="8.85546875" customWidth="1"/>
    <col min="1390" max="1390" width="10.42578125" customWidth="1"/>
    <col min="1391" max="1391" width="9.42578125" customWidth="1"/>
    <col min="1392" max="1392" width="10.42578125" customWidth="1"/>
    <col min="1393" max="1393" width="9.140625" customWidth="1"/>
    <col min="1394" max="1394" width="9.85546875" customWidth="1"/>
    <col min="1395" max="1395" width="10.42578125" customWidth="1"/>
    <col min="1396" max="1396" width="8.7109375" customWidth="1"/>
    <col min="1397" max="1397" width="10.42578125" customWidth="1"/>
    <col min="1398" max="1398" width="9.140625" customWidth="1"/>
    <col min="1399" max="1399" width="10.42578125" customWidth="1"/>
    <col min="1400" max="1400" width="9.42578125" customWidth="1"/>
    <col min="1401" max="1401" width="10.42578125" customWidth="1"/>
    <col min="1402" max="1402" width="9" customWidth="1"/>
    <col min="1403" max="1403" width="10.42578125" customWidth="1"/>
    <col min="1404" max="1404" width="9.7109375" customWidth="1"/>
    <col min="1405" max="1405" width="10.42578125" customWidth="1"/>
    <col min="1406" max="1406" width="8.85546875" customWidth="1"/>
    <col min="1407" max="1407" width="10.42578125" customWidth="1"/>
    <col min="1408" max="1408" width="8.28515625" customWidth="1"/>
    <col min="1409" max="1409" width="10.42578125" customWidth="1"/>
    <col min="1410" max="1410" width="9.28515625" customWidth="1"/>
    <col min="1411" max="1411" width="10.42578125" customWidth="1"/>
    <col min="1412" max="1412" width="9.140625" customWidth="1"/>
    <col min="1413" max="1413" width="10.42578125" customWidth="1"/>
    <col min="1414" max="1414" width="8.85546875" customWidth="1"/>
    <col min="1415" max="1415" width="10.42578125" customWidth="1"/>
    <col min="1416" max="1416" width="9.42578125" customWidth="1"/>
    <col min="1417" max="1417" width="10.42578125" customWidth="1"/>
    <col min="1418" max="1418" width="9.140625" customWidth="1"/>
    <col min="1419" max="1419" width="9.85546875" customWidth="1"/>
    <col min="1420" max="1420" width="10.42578125" customWidth="1"/>
    <col min="1421" max="1421" width="8.7109375" customWidth="1"/>
    <col min="1422" max="1422" width="10.42578125" customWidth="1"/>
    <col min="1423" max="1423" width="9.140625" customWidth="1"/>
    <col min="1424" max="1424" width="10.42578125" customWidth="1"/>
    <col min="1425" max="1425" width="9.42578125" customWidth="1"/>
    <col min="1426" max="1426" width="10.42578125" customWidth="1"/>
    <col min="1427" max="1427" width="9" customWidth="1"/>
    <col min="1428" max="1428" width="10.42578125" customWidth="1"/>
    <col min="1429" max="1429" width="9.7109375" customWidth="1"/>
    <col min="1430" max="1430" width="10.42578125" customWidth="1"/>
    <col min="1431" max="1431" width="8.85546875" customWidth="1"/>
    <col min="1432" max="1432" width="10.42578125" customWidth="1"/>
    <col min="1433" max="1433" width="8.28515625" customWidth="1"/>
    <col min="1434" max="1434" width="10.42578125" customWidth="1"/>
    <col min="1435" max="1435" width="9.28515625" customWidth="1"/>
    <col min="1436" max="1436" width="10.42578125" customWidth="1"/>
    <col min="1437" max="1437" width="9.140625" customWidth="1"/>
    <col min="1438" max="1438" width="10.42578125" customWidth="1"/>
    <col min="1439" max="1439" width="8.85546875" customWidth="1"/>
    <col min="1440" max="1440" width="10.42578125" customWidth="1"/>
    <col min="1441" max="1441" width="9.42578125" customWidth="1"/>
    <col min="1442" max="1442" width="10.42578125" customWidth="1"/>
    <col min="1443" max="1443" width="9.140625" customWidth="1"/>
    <col min="1444" max="1444" width="9.85546875" customWidth="1"/>
    <col min="1445" max="1445" width="10.42578125" customWidth="1"/>
    <col min="1446" max="1446" width="8.7109375" customWidth="1"/>
    <col min="1447" max="1447" width="10.42578125" customWidth="1"/>
    <col min="1448" max="1448" width="9.140625" customWidth="1"/>
    <col min="1449" max="1449" width="10.42578125" customWidth="1"/>
    <col min="1450" max="1450" width="9.42578125" customWidth="1"/>
    <col min="1451" max="1451" width="10.42578125" customWidth="1"/>
    <col min="1452" max="1452" width="9.7109375" customWidth="1"/>
    <col min="1453" max="1453" width="10.42578125" customWidth="1"/>
    <col min="1454" max="1454" width="8.85546875" customWidth="1"/>
    <col min="1455" max="1455" width="10.42578125" customWidth="1"/>
    <col min="1456" max="1456" width="8.28515625" customWidth="1"/>
    <col min="1457" max="1457" width="10.42578125" customWidth="1"/>
    <col min="1458" max="1458" width="9.28515625" customWidth="1"/>
    <col min="1459" max="1459" width="10.42578125" customWidth="1"/>
    <col min="1460" max="1460" width="9.140625" customWidth="1"/>
    <col min="1461" max="1461" width="10.42578125" customWidth="1"/>
    <col min="1462" max="1462" width="8.85546875" customWidth="1"/>
    <col min="1463" max="1463" width="10.42578125" customWidth="1"/>
    <col min="1464" max="1464" width="9.42578125" customWidth="1"/>
    <col min="1465" max="1465" width="10.42578125" customWidth="1"/>
    <col min="1466" max="1466" width="9.140625" customWidth="1"/>
    <col min="1467" max="1467" width="9.85546875" customWidth="1"/>
    <col min="1468" max="1468" width="10.42578125" customWidth="1"/>
    <col min="1469" max="1469" width="8.7109375" customWidth="1"/>
    <col min="1470" max="1470" width="10.42578125" customWidth="1"/>
    <col min="1471" max="1471" width="9.140625" customWidth="1"/>
    <col min="1472" max="1472" width="10.42578125" customWidth="1"/>
    <col min="1473" max="1473" width="9.42578125" customWidth="1"/>
    <col min="1474" max="1474" width="10.42578125" customWidth="1"/>
    <col min="1475" max="1475" width="9" customWidth="1"/>
    <col min="1476" max="1476" width="10.42578125" customWidth="1"/>
    <col min="1477" max="1477" width="9.7109375" customWidth="1"/>
    <col min="1478" max="1478" width="10.42578125" customWidth="1"/>
    <col min="1479" max="1479" width="8.85546875" customWidth="1"/>
    <col min="1480" max="1480" width="10.42578125" customWidth="1"/>
    <col min="1481" max="1481" width="8.28515625" customWidth="1"/>
    <col min="1482" max="1482" width="10.42578125" customWidth="1"/>
    <col min="1483" max="1483" width="9.28515625" customWidth="1"/>
    <col min="1484" max="1484" width="10.42578125" customWidth="1"/>
    <col min="1485" max="1485" width="9.140625" customWidth="1"/>
    <col min="1486" max="1486" width="10.42578125" customWidth="1"/>
    <col min="1487" max="1487" width="8.85546875" customWidth="1"/>
    <col min="1488" max="1488" width="10.42578125" customWidth="1"/>
    <col min="1489" max="1489" width="9.42578125" customWidth="1"/>
    <col min="1490" max="1490" width="10.42578125" customWidth="1"/>
    <col min="1491" max="1491" width="9.140625" customWidth="1"/>
    <col min="1492" max="1492" width="9.85546875" customWidth="1"/>
    <col min="1493" max="1493" width="10.42578125" customWidth="1"/>
    <col min="1494" max="1494" width="8.7109375" customWidth="1"/>
    <col min="1495" max="1495" width="10.42578125" customWidth="1"/>
    <col min="1496" max="1496" width="9.140625" customWidth="1"/>
    <col min="1497" max="1497" width="10.42578125" customWidth="1"/>
    <col min="1498" max="1498" width="9.42578125" customWidth="1"/>
    <col min="1499" max="1499" width="10.42578125" customWidth="1"/>
    <col min="1500" max="1500" width="9" customWidth="1"/>
    <col min="1501" max="1501" width="10.42578125" customWidth="1"/>
    <col min="1502" max="1502" width="9.7109375" customWidth="1"/>
    <col min="1503" max="1503" width="10.42578125" customWidth="1"/>
    <col min="1504" max="1504" width="8.85546875" customWidth="1"/>
    <col min="1505" max="1505" width="10.42578125" customWidth="1"/>
    <col min="1506" max="1506" width="8.28515625" customWidth="1"/>
    <col min="1507" max="1507" width="10.42578125" customWidth="1"/>
    <col min="1508" max="1508" width="9.28515625" customWidth="1"/>
    <col min="1509" max="1509" width="10.42578125" customWidth="1"/>
    <col min="1510" max="1510" width="9.140625" customWidth="1"/>
    <col min="1511" max="1511" width="10.42578125" customWidth="1"/>
    <col min="1512" max="1512" width="8.85546875" customWidth="1"/>
    <col min="1513" max="1513" width="10.42578125" customWidth="1"/>
    <col min="1514" max="1514" width="9.42578125" customWidth="1"/>
    <col min="1515" max="1515" width="10.42578125" customWidth="1"/>
    <col min="1516" max="1516" width="9.140625" customWidth="1"/>
    <col min="1517" max="1517" width="9.85546875" customWidth="1"/>
    <col min="1518" max="1518" width="10.42578125" customWidth="1"/>
    <col min="1519" max="1519" width="8.7109375" customWidth="1"/>
    <col min="1520" max="1520" width="10.42578125" customWidth="1"/>
    <col min="1521" max="1521" width="9.140625" customWidth="1"/>
    <col min="1522" max="1522" width="10.42578125" customWidth="1"/>
    <col min="1523" max="1523" width="9.42578125" customWidth="1"/>
    <col min="1524" max="1524" width="10.42578125" customWidth="1"/>
    <col min="1525" max="1525" width="9" customWidth="1"/>
    <col min="1526" max="1526" width="10.42578125" customWidth="1"/>
    <col min="1527" max="1527" width="9.7109375" customWidth="1"/>
    <col min="1528" max="1528" width="10.42578125" customWidth="1"/>
    <col min="1529" max="1529" width="8.85546875" customWidth="1"/>
    <col min="1530" max="1530" width="10.42578125" customWidth="1"/>
    <col min="1531" max="1531" width="8.28515625" customWidth="1"/>
    <col min="1532" max="1532" width="10.42578125" customWidth="1"/>
    <col min="1533" max="1533" width="9.28515625" customWidth="1"/>
    <col min="1534" max="1534" width="10.42578125" customWidth="1"/>
    <col min="1535" max="1535" width="9.140625" customWidth="1"/>
    <col min="1536" max="1536" width="10.42578125" customWidth="1"/>
    <col min="1537" max="1537" width="8.85546875" customWidth="1"/>
    <col min="1538" max="1538" width="10.42578125" customWidth="1"/>
    <col min="1539" max="1539" width="9.42578125" customWidth="1"/>
    <col min="1540" max="1540" width="10.42578125" customWidth="1"/>
    <col min="1541" max="1541" width="9.140625" customWidth="1"/>
    <col min="1542" max="1542" width="9.85546875" customWidth="1"/>
    <col min="1543" max="1543" width="10.42578125" customWidth="1"/>
    <col min="1544" max="1544" width="8.7109375" customWidth="1"/>
    <col min="1545" max="1545" width="10.42578125" customWidth="1"/>
    <col min="1546" max="1546" width="9.140625" customWidth="1"/>
    <col min="1547" max="1547" width="10.42578125" customWidth="1"/>
    <col min="1548" max="1548" width="9.42578125" customWidth="1"/>
    <col min="1549" max="1549" width="10.42578125" customWidth="1"/>
    <col min="1550" max="1550" width="9" customWidth="1"/>
    <col min="1551" max="1551" width="10.42578125" customWidth="1"/>
    <col min="1552" max="1552" width="9.7109375" customWidth="1"/>
    <col min="1553" max="1553" width="9.85546875" customWidth="1"/>
    <col min="1554" max="1554" width="23.28515625" customWidth="1"/>
    <col min="1555" max="1555" width="26.140625" customWidth="1"/>
    <col min="1556" max="1556" width="32" bestFit="1" customWidth="1"/>
    <col min="1557" max="1557" width="30.85546875" customWidth="1"/>
    <col min="1558" max="1558" width="30.140625" customWidth="1"/>
    <col min="1559" max="1559" width="39.140625" customWidth="1"/>
    <col min="1560" max="1560" width="24" customWidth="1"/>
    <col min="1561" max="1561" width="37.5703125" customWidth="1"/>
    <col min="1562" max="1562" width="26.7109375" customWidth="1"/>
    <col min="1563" max="1563" width="40.28515625" customWidth="1"/>
    <col min="1564" max="1564" width="20.42578125" customWidth="1"/>
    <col min="1565" max="1565" width="34.140625" customWidth="1"/>
    <col min="1566" max="1566" width="25.7109375" bestFit="1" customWidth="1"/>
    <col min="1567" max="1567" width="39.28515625" customWidth="1"/>
    <col min="1568" max="1568" width="26.7109375" bestFit="1" customWidth="1"/>
    <col min="1569" max="1569" width="40.28515625" customWidth="1"/>
    <col min="1570" max="1570" width="20.42578125" customWidth="1"/>
    <col min="1571" max="1571" width="34.140625" customWidth="1"/>
    <col min="1572" max="1572" width="24" customWidth="1"/>
    <col min="1573" max="1573" width="37.5703125" customWidth="1"/>
    <col min="1574" max="1574" width="26.7109375" customWidth="1"/>
    <col min="1575" max="1575" width="40.28515625" customWidth="1"/>
    <col min="1576" max="1576" width="20.42578125" customWidth="1"/>
    <col min="1577" max="1577" width="34.140625" customWidth="1"/>
    <col min="1578" max="1578" width="25.7109375" customWidth="1"/>
    <col min="1579" max="1579" width="39.28515625" customWidth="1"/>
    <col min="1580" max="1580" width="26.7109375" customWidth="1"/>
    <col min="1581" max="1581" width="40.28515625" customWidth="1"/>
    <col min="1582" max="1582" width="20.42578125" customWidth="1"/>
    <col min="1583" max="1583" width="34.140625" customWidth="1"/>
    <col min="1584" max="1584" width="25.7109375" customWidth="1"/>
    <col min="1585" max="1585" width="39.28515625" customWidth="1"/>
    <col min="1586" max="1586" width="26.7109375" customWidth="1"/>
    <col min="1587" max="1587" width="40.28515625" customWidth="1"/>
    <col min="1588" max="1588" width="20.42578125" customWidth="1"/>
    <col min="1589" max="1589" width="34.140625" customWidth="1"/>
    <col min="1590" max="1590" width="25.7109375" customWidth="1"/>
    <col min="1591" max="1591" width="39.28515625" customWidth="1"/>
    <col min="1592" max="1592" width="26.7109375" customWidth="1"/>
    <col min="1593" max="1593" width="40.28515625" customWidth="1"/>
    <col min="1594" max="1594" width="20.42578125" customWidth="1"/>
    <col min="1595" max="1595" width="34.140625" customWidth="1"/>
    <col min="1596" max="1596" width="25.7109375" customWidth="1"/>
    <col min="1597" max="1597" width="39.28515625" customWidth="1"/>
    <col min="1598" max="1598" width="26.7109375" customWidth="1"/>
    <col min="1599" max="1599" width="40.28515625" customWidth="1"/>
    <col min="1600" max="1600" width="20.42578125" bestFit="1" customWidth="1"/>
    <col min="1601" max="1601" width="34.140625" bestFit="1" customWidth="1"/>
    <col min="1602" max="1602" width="24" customWidth="1"/>
    <col min="1603" max="1603" width="37.5703125" customWidth="1"/>
    <col min="1604" max="1604" width="26.7109375" bestFit="1" customWidth="1"/>
    <col min="1605" max="1605" width="40.28515625" customWidth="1"/>
    <col min="1606" max="1606" width="20.42578125" customWidth="1"/>
    <col min="1607" max="1607" width="34.140625" customWidth="1"/>
    <col min="1608" max="1608" width="25.7109375" customWidth="1"/>
    <col min="1609" max="1609" width="39.28515625" customWidth="1"/>
    <col min="1610" max="1610" width="26.7109375" bestFit="1" customWidth="1"/>
    <col min="1611" max="1611" width="40.28515625" customWidth="1"/>
    <col min="1612" max="1612" width="20.42578125" customWidth="1"/>
    <col min="1613" max="1613" width="34.140625" customWidth="1"/>
    <col min="1614" max="1614" width="25.7109375" customWidth="1"/>
    <col min="1615" max="1615" width="39.28515625" customWidth="1"/>
    <col min="1616" max="1616" width="26.7109375" bestFit="1" customWidth="1"/>
    <col min="1617" max="1617" width="40.28515625" customWidth="1"/>
    <col min="1618" max="1618" width="20.42578125" customWidth="1"/>
    <col min="1619" max="1619" width="34.140625" customWidth="1"/>
    <col min="1620" max="1620" width="25.7109375" customWidth="1"/>
    <col min="1621" max="1621" width="39.28515625" customWidth="1"/>
    <col min="1622" max="1622" width="26.7109375" customWidth="1"/>
    <col min="1623" max="1623" width="40.28515625" customWidth="1"/>
    <col min="1624" max="1624" width="20.42578125" customWidth="1"/>
    <col min="1625" max="1625" width="34.140625" customWidth="1"/>
    <col min="1626" max="1626" width="25.7109375" bestFit="1" customWidth="1"/>
    <col min="1627" max="1627" width="39.28515625" customWidth="1"/>
    <col min="1628" max="1628" width="26.7109375" customWidth="1"/>
    <col min="1629" max="1629" width="40.28515625" customWidth="1"/>
    <col min="1630" max="1630" width="20.42578125" customWidth="1"/>
    <col min="1631" max="1631" width="34.140625" customWidth="1"/>
    <col min="1632" max="1632" width="25.7109375" customWidth="1"/>
    <col min="1633" max="1633" width="39.28515625" customWidth="1"/>
    <col min="1634" max="1634" width="26.7109375" customWidth="1"/>
    <col min="1635" max="1635" width="40.28515625" customWidth="1"/>
    <col min="1636" max="1636" width="20.42578125" customWidth="1"/>
    <col min="1637" max="1637" width="34.140625" customWidth="1"/>
    <col min="1638" max="1638" width="25.7109375" customWidth="1"/>
    <col min="1639" max="1639" width="39.28515625" customWidth="1"/>
    <col min="1640" max="1640" width="26.7109375" customWidth="1"/>
    <col min="1641" max="1641" width="40.28515625" customWidth="1"/>
    <col min="1642" max="1642" width="20.42578125" customWidth="1"/>
    <col min="1643" max="1643" width="34.140625" customWidth="1"/>
    <col min="1644" max="1644" width="25.7109375" customWidth="1"/>
    <col min="1645" max="1645" width="39.28515625" customWidth="1"/>
    <col min="1646" max="1646" width="26.7109375" bestFit="1" customWidth="1"/>
    <col min="1647" max="1647" width="40.28515625" customWidth="1"/>
    <col min="1648" max="1648" width="20.42578125" customWidth="1"/>
    <col min="1649" max="1649" width="34.140625" customWidth="1"/>
    <col min="1650" max="1650" width="25.7109375" customWidth="1"/>
    <col min="1651" max="1651" width="39.28515625" customWidth="1"/>
    <col min="1652" max="1652" width="26.7109375" customWidth="1"/>
    <col min="1653" max="1653" width="40.28515625" customWidth="1"/>
    <col min="1654" max="1654" width="20.42578125" customWidth="1"/>
    <col min="1655" max="1655" width="34.140625" customWidth="1"/>
    <col min="1656" max="1656" width="25.7109375" bestFit="1" customWidth="1"/>
    <col min="1657" max="1657" width="39.28515625" customWidth="1"/>
    <col min="1658" max="1658" width="26.7109375" customWidth="1"/>
    <col min="1659" max="1659" width="40.28515625" customWidth="1"/>
    <col min="1660" max="1660" width="20.42578125" customWidth="1"/>
    <col min="1661" max="1661" width="34.140625" customWidth="1"/>
    <col min="1662" max="1662" width="25.7109375" customWidth="1"/>
    <col min="1663" max="1663" width="39.28515625" customWidth="1"/>
    <col min="1664" max="1664" width="26.7109375" customWidth="1"/>
    <col min="1665" max="1665" width="40.28515625" customWidth="1"/>
    <col min="1666" max="1666" width="20.42578125" customWidth="1"/>
    <col min="1667" max="1667" width="34.140625" customWidth="1"/>
    <col min="1668" max="1668" width="25.7109375" bestFit="1" customWidth="1"/>
    <col min="1669" max="1669" width="39.28515625" customWidth="1"/>
    <col min="1670" max="1670" width="26.7109375" customWidth="1"/>
    <col min="1671" max="1671" width="40.28515625" customWidth="1"/>
    <col min="1672" max="1672" width="20.42578125" customWidth="1"/>
    <col min="1673" max="1673" width="34.140625" customWidth="1"/>
    <col min="1674" max="1674" width="25.7109375" customWidth="1"/>
    <col min="1675" max="1675" width="39.28515625" customWidth="1"/>
    <col min="1676" max="1676" width="26.7109375" bestFit="1" customWidth="1"/>
    <col min="1677" max="1677" width="40.28515625" customWidth="1"/>
    <col min="1678" max="1678" width="20.42578125" customWidth="1"/>
    <col min="1679" max="1679" width="34.140625" customWidth="1"/>
    <col min="1680" max="1680" width="25.7109375" customWidth="1"/>
    <col min="1681" max="1681" width="39.28515625" customWidth="1"/>
    <col min="1682" max="1682" width="25" customWidth="1"/>
    <col min="1683" max="1683" width="38.7109375" customWidth="1"/>
    <col min="1684" max="1684" width="20.42578125" customWidth="1"/>
    <col min="1685" max="1685" width="34.140625" customWidth="1"/>
    <col min="1686" max="1686" width="25.7109375" bestFit="1" customWidth="1"/>
    <col min="1687" max="1687" width="39.28515625" customWidth="1"/>
    <col min="1688" max="1688" width="26.7109375" bestFit="1" customWidth="1"/>
    <col min="1689" max="1689" width="40.28515625" customWidth="1"/>
    <col min="1690" max="1690" width="20.42578125" customWidth="1"/>
    <col min="1691" max="1691" width="34.140625" customWidth="1"/>
    <col min="1692" max="1692" width="25.7109375" customWidth="1"/>
    <col min="1693" max="1693" width="39.28515625" bestFit="1" customWidth="1"/>
    <col min="1694" max="1694" width="26.7109375" bestFit="1" customWidth="1"/>
    <col min="1695" max="1695" width="40.28515625" customWidth="1"/>
    <col min="1696" max="1696" width="20.42578125" customWidth="1"/>
    <col min="1697" max="1697" width="34.140625" customWidth="1"/>
    <col min="1698" max="1698" width="25.7109375" customWidth="1"/>
    <col min="1699" max="1699" width="39.28515625" customWidth="1"/>
    <col min="1700" max="1700" width="26.7109375" customWidth="1"/>
    <col min="1701" max="1701" width="40.28515625" customWidth="1"/>
    <col min="1702" max="1702" width="20.42578125" customWidth="1"/>
    <col min="1703" max="1703" width="34.140625" customWidth="1"/>
    <col min="1704" max="1704" width="25.7109375" bestFit="1" customWidth="1"/>
    <col min="1705" max="1705" width="39.28515625" customWidth="1"/>
    <col min="1706" max="1706" width="26.7109375" customWidth="1"/>
    <col min="1707" max="1707" width="40.28515625" customWidth="1"/>
    <col min="1708" max="1708" width="20.42578125" customWidth="1"/>
    <col min="1709" max="1709" width="34.140625" customWidth="1"/>
    <col min="1710" max="1710" width="25.7109375" customWidth="1"/>
    <col min="1711" max="1711" width="39.28515625" customWidth="1"/>
    <col min="1712" max="1712" width="26.7109375" customWidth="1"/>
    <col min="1713" max="1713" width="40.28515625" customWidth="1"/>
    <col min="1714" max="1714" width="20.42578125" customWidth="1"/>
    <col min="1715" max="1715" width="34.140625" customWidth="1"/>
    <col min="1716" max="1716" width="25.7109375" customWidth="1"/>
    <col min="1717" max="1717" width="39.28515625" customWidth="1"/>
    <col min="1718" max="1718" width="25" customWidth="1"/>
    <col min="1719" max="1719" width="38.7109375" customWidth="1"/>
    <col min="1720" max="1720" width="20.42578125" customWidth="1"/>
    <col min="1721" max="1721" width="34.140625" customWidth="1"/>
    <col min="1722" max="1722" width="25.7109375" customWidth="1"/>
    <col min="1723" max="1723" width="39.28515625" customWidth="1"/>
    <col min="1724" max="1724" width="26.7109375" bestFit="1" customWidth="1"/>
    <col min="1725" max="1725" width="40.28515625" customWidth="1"/>
    <col min="1726" max="1726" width="20.42578125" customWidth="1"/>
    <col min="1727" max="1727" width="34.140625" customWidth="1"/>
    <col min="1728" max="1728" width="24" customWidth="1"/>
    <col min="1729" max="1729" width="37.5703125" customWidth="1"/>
    <col min="1730" max="1730" width="26.7109375" customWidth="1"/>
    <col min="1731" max="1731" width="40.28515625" customWidth="1"/>
    <col min="1732" max="1732" width="20.42578125" customWidth="1"/>
    <col min="1733" max="1733" width="34.140625" customWidth="1"/>
    <col min="1734" max="1734" width="25.7109375" customWidth="1"/>
    <col min="1735" max="1735" width="39.28515625" customWidth="1"/>
    <col min="1736" max="1736" width="26.7109375" bestFit="1" customWidth="1"/>
    <col min="1737" max="1737" width="40.28515625" customWidth="1"/>
    <col min="1738" max="1738" width="20.42578125" customWidth="1"/>
    <col min="1739" max="1739" width="34.140625" customWidth="1"/>
    <col min="1740" max="1740" width="25.7109375" customWidth="1"/>
    <col min="1741" max="1741" width="39.28515625" customWidth="1"/>
    <col min="1742" max="1742" width="26.7109375" customWidth="1"/>
    <col min="1743" max="1743" width="40.28515625" customWidth="1"/>
    <col min="1744" max="1744" width="20.42578125" customWidth="1"/>
    <col min="1745" max="1745" width="34.140625" customWidth="1"/>
    <col min="1746" max="1746" width="24" bestFit="1" customWidth="1"/>
    <col min="1747" max="1747" width="37.5703125" customWidth="1"/>
    <col min="1748" max="1748" width="26.7109375" bestFit="1" customWidth="1"/>
    <col min="1749" max="1749" width="40.28515625" customWidth="1"/>
    <col min="1750" max="1750" width="20.42578125" customWidth="1"/>
    <col min="1751" max="1751" width="34.140625" customWidth="1"/>
    <col min="1752" max="1752" width="25.7109375" customWidth="1"/>
    <col min="1753" max="1753" width="39.28515625" bestFit="1" customWidth="1"/>
    <col min="1754" max="1754" width="26.7109375" customWidth="1"/>
    <col min="1755" max="1755" width="40.28515625" customWidth="1"/>
    <col min="1756" max="1756" width="20.42578125" customWidth="1"/>
    <col min="1757" max="1757" width="34.140625" customWidth="1"/>
    <col min="1758" max="1758" width="25.7109375" customWidth="1"/>
    <col min="1759" max="1759" width="39.28515625" customWidth="1"/>
    <col min="1760" max="1760" width="26.7109375" customWidth="1"/>
    <col min="1761" max="1761" width="40.28515625" customWidth="1"/>
    <col min="1762" max="1762" width="20.42578125" customWidth="1"/>
    <col min="1763" max="1763" width="34.140625" customWidth="1"/>
    <col min="1764" max="1764" width="25.7109375" customWidth="1"/>
    <col min="1765" max="1765" width="39.28515625" customWidth="1"/>
    <col min="1766" max="1766" width="26.7109375" bestFit="1" customWidth="1"/>
    <col min="1767" max="1767" width="40.28515625" customWidth="1"/>
    <col min="1768" max="1768" width="20.42578125" customWidth="1"/>
    <col min="1769" max="1769" width="34.140625" customWidth="1"/>
    <col min="1770" max="1770" width="24" customWidth="1"/>
    <col min="1771" max="1771" width="37.5703125" customWidth="1"/>
    <col min="1772" max="1772" width="26.7109375" customWidth="1"/>
    <col min="1773" max="1773" width="40.28515625" customWidth="1"/>
    <col min="1774" max="1774" width="20.42578125" customWidth="1"/>
    <col min="1775" max="1775" width="34.140625" customWidth="1"/>
    <col min="1776" max="1776" width="24" bestFit="1" customWidth="1"/>
    <col min="1777" max="1777" width="37.5703125" customWidth="1"/>
    <col min="1778" max="1778" width="26.7109375" customWidth="1"/>
    <col min="1779" max="1779" width="40.28515625" customWidth="1"/>
    <col min="1780" max="1780" width="20.42578125" customWidth="1"/>
    <col min="1781" max="1781" width="34.140625" customWidth="1"/>
    <col min="1782" max="1782" width="25.7109375" customWidth="1"/>
    <col min="1783" max="1783" width="39.28515625" customWidth="1"/>
    <col min="1784" max="1784" width="26.7109375" customWidth="1"/>
    <col min="1785" max="1785" width="40.28515625" customWidth="1"/>
    <col min="1786" max="1786" width="20.42578125" customWidth="1"/>
    <col min="1787" max="1787" width="34.140625" customWidth="1"/>
    <col min="1788" max="1788" width="25.7109375" customWidth="1"/>
    <col min="1789" max="1789" width="39.28515625" customWidth="1"/>
    <col min="1790" max="1790" width="25" customWidth="1"/>
    <col min="1791" max="1791" width="38.7109375" customWidth="1"/>
    <col min="1792" max="1792" width="20.42578125" customWidth="1"/>
    <col min="1793" max="1793" width="34.140625" customWidth="1"/>
    <col min="1794" max="1794" width="25.7109375" customWidth="1"/>
    <col min="1795" max="1795" width="39.28515625" customWidth="1"/>
    <col min="1796" max="1796" width="26.7109375" bestFit="1" customWidth="1"/>
    <col min="1797" max="1797" width="40.28515625" customWidth="1"/>
    <col min="1798" max="1798" width="20.42578125" customWidth="1"/>
    <col min="1799" max="1799" width="34.140625" customWidth="1"/>
    <col min="1800" max="1800" width="25.7109375" customWidth="1"/>
    <col min="1801" max="1801" width="39.28515625" customWidth="1"/>
    <col min="1802" max="1802" width="26.7109375" customWidth="1"/>
    <col min="1803" max="1803" width="40.28515625" customWidth="1"/>
    <col min="1804" max="1804" width="20.42578125" customWidth="1"/>
    <col min="1805" max="1805" width="34.140625" customWidth="1"/>
    <col min="1806" max="1806" width="25.7109375" customWidth="1"/>
    <col min="1807" max="1807" width="39.28515625" customWidth="1"/>
    <col min="1808" max="1808" width="26.7109375" customWidth="1"/>
    <col min="1809" max="1809" width="40.28515625" customWidth="1"/>
    <col min="1810" max="1810" width="20.42578125" customWidth="1"/>
    <col min="1811" max="1811" width="34.140625" customWidth="1"/>
    <col min="1812" max="1812" width="24" customWidth="1"/>
    <col min="1813" max="1813" width="37.5703125" customWidth="1"/>
    <col min="1814" max="1814" width="26.7109375" bestFit="1" customWidth="1"/>
    <col min="1815" max="1815" width="40.28515625" customWidth="1"/>
    <col min="1816" max="1816" width="20.42578125" customWidth="1"/>
    <col min="1817" max="1817" width="34.140625" customWidth="1"/>
    <col min="1818" max="1818" width="24" customWidth="1"/>
    <col min="1819" max="1819" width="37.5703125" customWidth="1"/>
    <col min="1820" max="1820" width="26.7109375" customWidth="1"/>
    <col min="1821" max="1821" width="40.28515625" customWidth="1"/>
    <col min="1822" max="1822" width="20.42578125" customWidth="1"/>
    <col min="1823" max="1823" width="34.140625" customWidth="1"/>
    <col min="1824" max="1824" width="25.7109375" customWidth="1"/>
    <col min="1825" max="1825" width="39.28515625" customWidth="1"/>
    <col min="1826" max="1826" width="26.7109375" bestFit="1" customWidth="1"/>
    <col min="1827" max="1827" width="40.28515625" customWidth="1"/>
    <col min="1828" max="1828" width="20.42578125" customWidth="1"/>
    <col min="1829" max="1829" width="34.140625" customWidth="1"/>
    <col min="1830" max="1830" width="25.7109375" customWidth="1"/>
    <col min="1831" max="1831" width="39.28515625" customWidth="1"/>
    <col min="1832" max="1832" width="26.7109375" customWidth="1"/>
    <col min="1833" max="1833" width="40.28515625" customWidth="1"/>
    <col min="1834" max="1834" width="20.42578125" customWidth="1"/>
    <col min="1835" max="1835" width="34.140625" customWidth="1"/>
    <col min="1836" max="1836" width="25.7109375" bestFit="1" customWidth="1"/>
    <col min="1837" max="1837" width="39.28515625" bestFit="1" customWidth="1"/>
    <col min="1838" max="1838" width="26.7109375" customWidth="1"/>
    <col min="1839" max="1839" width="40.28515625" customWidth="1"/>
    <col min="1840" max="1840" width="20.42578125" customWidth="1"/>
    <col min="1841" max="1841" width="34.140625" customWidth="1"/>
    <col min="1842" max="1842" width="25.7109375" bestFit="1" customWidth="1"/>
    <col min="1843" max="1843" width="39.28515625" bestFit="1" customWidth="1"/>
    <col min="1844" max="1844" width="26.7109375" customWidth="1"/>
    <col min="1845" max="1845" width="40.28515625" customWidth="1"/>
    <col min="1846" max="1846" width="20.42578125" customWidth="1"/>
    <col min="1847" max="1847" width="34.140625" customWidth="1"/>
    <col min="1848" max="1848" width="25.7109375" customWidth="1"/>
    <col min="1849" max="1849" width="39.28515625" customWidth="1"/>
    <col min="1850" max="1850" width="26.7109375" customWidth="1"/>
    <col min="1851" max="1851" width="40.28515625" customWidth="1"/>
    <col min="1852" max="1852" width="20.42578125" customWidth="1"/>
    <col min="1853" max="1853" width="34.140625" customWidth="1"/>
    <col min="1854" max="1854" width="25.7109375" customWidth="1"/>
    <col min="1855" max="1855" width="39.28515625" customWidth="1"/>
    <col min="1856" max="1856" width="26.7109375" bestFit="1" customWidth="1"/>
    <col min="1857" max="1857" width="40.28515625" customWidth="1"/>
    <col min="1858" max="1858" width="20.42578125" customWidth="1"/>
    <col min="1859" max="1859" width="34.140625" customWidth="1"/>
    <col min="1860" max="1860" width="24" customWidth="1"/>
    <col min="1861" max="1861" width="37.5703125" customWidth="1"/>
    <col min="1862" max="1862" width="26.7109375" bestFit="1" customWidth="1"/>
    <col min="1863" max="1863" width="40.28515625" customWidth="1"/>
    <col min="1864" max="1864" width="20.42578125" customWidth="1"/>
    <col min="1865" max="1865" width="34.140625" customWidth="1"/>
    <col min="1866" max="1866" width="25.7109375" bestFit="1" customWidth="1"/>
    <col min="1867" max="1867" width="39.28515625" bestFit="1" customWidth="1"/>
    <col min="1868" max="1868" width="26.7109375" bestFit="1" customWidth="1"/>
    <col min="1869" max="1869" width="40.28515625" customWidth="1"/>
    <col min="1870" max="1870" width="20.42578125" customWidth="1"/>
    <col min="1871" max="1871" width="34.140625" customWidth="1"/>
    <col min="1872" max="1872" width="25.7109375" customWidth="1"/>
    <col min="1873" max="1873" width="39.28515625" customWidth="1"/>
    <col min="1874" max="1874" width="26.7109375" bestFit="1" customWidth="1"/>
    <col min="1875" max="1875" width="40.28515625" customWidth="1"/>
    <col min="1876" max="1876" width="20.42578125" customWidth="1"/>
    <col min="1877" max="1877" width="34.140625" customWidth="1"/>
    <col min="1878" max="1878" width="25.7109375" customWidth="1"/>
    <col min="1879" max="1879" width="39.28515625" customWidth="1"/>
    <col min="1880" max="1880" width="26.7109375" customWidth="1"/>
    <col min="1881" max="1881" width="40.28515625" customWidth="1"/>
    <col min="1882" max="1882" width="20.42578125" customWidth="1"/>
    <col min="1883" max="1883" width="34.140625" customWidth="1"/>
    <col min="1884" max="1884" width="25.7109375" customWidth="1"/>
    <col min="1885" max="1885" width="39.28515625" customWidth="1"/>
    <col min="1886" max="1886" width="25" bestFit="1" customWidth="1"/>
    <col min="1887" max="1887" width="38.7109375" customWidth="1"/>
    <col min="1888" max="1888" width="20.42578125" customWidth="1"/>
    <col min="1889" max="1889" width="34.140625" customWidth="1"/>
    <col min="1890" max="1890" width="25.7109375" customWidth="1"/>
    <col min="1891" max="1891" width="39.28515625" customWidth="1"/>
    <col min="1892" max="1892" width="26.7109375" bestFit="1" customWidth="1"/>
    <col min="1893" max="1893" width="40.28515625" customWidth="1"/>
    <col min="1894" max="1894" width="20.42578125" bestFit="1" customWidth="1"/>
    <col min="1895" max="1895" width="34.140625" bestFit="1" customWidth="1"/>
    <col min="1896" max="1896" width="25.7109375" bestFit="1" customWidth="1"/>
    <col min="1897" max="1897" width="39.28515625" bestFit="1" customWidth="1"/>
    <col min="1898" max="1898" width="26.7109375" bestFit="1" customWidth="1"/>
    <col min="1899" max="1899" width="40.28515625" customWidth="1"/>
    <col min="1900" max="1900" width="20.42578125" customWidth="1"/>
    <col min="1901" max="1901" width="34.140625" customWidth="1"/>
    <col min="1902" max="1902" width="25.7109375" customWidth="1"/>
    <col min="1903" max="1903" width="39.28515625" customWidth="1"/>
    <col min="1904" max="1904" width="26.7109375" bestFit="1" customWidth="1"/>
    <col min="1905" max="1905" width="40.28515625" customWidth="1"/>
    <col min="1906" max="1906" width="20.42578125" customWidth="1"/>
    <col min="1907" max="1907" width="34.140625" customWidth="1"/>
    <col min="1908" max="1908" width="24" customWidth="1"/>
    <col min="1909" max="1909" width="37.5703125" customWidth="1"/>
    <col min="1910" max="1910" width="26.7109375" bestFit="1" customWidth="1"/>
    <col min="1911" max="1911" width="40.28515625" customWidth="1"/>
    <col min="1912" max="1912" width="20.42578125" customWidth="1"/>
    <col min="1913" max="1913" width="34.140625" customWidth="1"/>
    <col min="1914" max="1914" width="25.7109375" bestFit="1" customWidth="1"/>
    <col min="1915" max="1915" width="39.28515625" bestFit="1" customWidth="1"/>
    <col min="1916" max="1916" width="26.7109375" bestFit="1" customWidth="1"/>
    <col min="1917" max="1917" width="40.28515625" customWidth="1"/>
    <col min="1918" max="1918" width="20.42578125" customWidth="1"/>
    <col min="1919" max="1919" width="34.140625" customWidth="1"/>
    <col min="1920" max="1920" width="25.7109375" bestFit="1" customWidth="1"/>
    <col min="1921" max="1921" width="39.28515625" bestFit="1" customWidth="1"/>
    <col min="1922" max="1922" width="26.7109375" customWidth="1"/>
    <col min="1923" max="1923" width="40.28515625" customWidth="1"/>
    <col min="1924" max="1924" width="20.42578125" customWidth="1"/>
    <col min="1925" max="1925" width="34.140625" customWidth="1"/>
    <col min="1926" max="1926" width="25.7109375" customWidth="1"/>
    <col min="1927" max="1927" width="39.28515625" customWidth="1"/>
    <col min="1928" max="1928" width="26.7109375" customWidth="1"/>
    <col min="1929" max="1929" width="40.28515625" customWidth="1"/>
    <col min="1930" max="1930" width="20.42578125" customWidth="1"/>
    <col min="1931" max="1931" width="34.140625" customWidth="1"/>
    <col min="1932" max="1932" width="25.7109375" customWidth="1"/>
    <col min="1933" max="1933" width="39.28515625" customWidth="1"/>
    <col min="1934" max="1934" width="26.7109375" bestFit="1" customWidth="1"/>
    <col min="1935" max="1935" width="40.28515625" customWidth="1"/>
    <col min="1936" max="1936" width="20.42578125" customWidth="1"/>
    <col min="1937" max="1937" width="34.140625" customWidth="1"/>
    <col min="1938" max="1938" width="25.7109375" customWidth="1"/>
    <col min="1939" max="1939" width="39.28515625" customWidth="1"/>
    <col min="1940" max="1940" width="26.7109375" customWidth="1"/>
    <col min="1941" max="1941" width="40.28515625" customWidth="1"/>
    <col min="1942" max="1942" width="20.42578125" customWidth="1"/>
    <col min="1943" max="1943" width="34.140625" customWidth="1"/>
    <col min="1944" max="1944" width="25.7109375" bestFit="1" customWidth="1"/>
    <col min="1945" max="1945" width="39.28515625" customWidth="1"/>
    <col min="1946" max="1946" width="26.7109375" bestFit="1" customWidth="1"/>
    <col min="1947" max="1947" width="40.28515625" customWidth="1"/>
    <col min="1948" max="1948" width="20.42578125" customWidth="1"/>
    <col min="1949" max="1949" width="34.140625" customWidth="1"/>
    <col min="1950" max="1950" width="25.7109375" customWidth="1"/>
    <col min="1951" max="1951" width="39.28515625" customWidth="1"/>
    <col min="1952" max="1952" width="26.7109375" customWidth="1"/>
    <col min="1953" max="1953" width="40.28515625" customWidth="1"/>
    <col min="1954" max="1954" width="20.42578125" customWidth="1"/>
    <col min="1955" max="1955" width="34.140625" customWidth="1"/>
    <col min="1956" max="1956" width="25.7109375" customWidth="1"/>
    <col min="1957" max="1957" width="39.28515625" customWidth="1"/>
    <col min="1958" max="1958" width="25" customWidth="1"/>
    <col min="1959" max="1959" width="38.7109375" customWidth="1"/>
    <col min="1960" max="1960" width="20.42578125" customWidth="1"/>
    <col min="1961" max="1961" width="34.140625" customWidth="1"/>
    <col min="1962" max="1962" width="25.7109375" customWidth="1"/>
    <col min="1963" max="1963" width="39.28515625" customWidth="1"/>
    <col min="1964" max="1964" width="26.7109375" bestFit="1" customWidth="1"/>
    <col min="1965" max="1965" width="40.28515625" customWidth="1"/>
    <col min="1966" max="1966" width="20.42578125" customWidth="1"/>
    <col min="1967" max="1967" width="34.140625" customWidth="1"/>
    <col min="1968" max="1968" width="25.7109375" customWidth="1"/>
    <col min="1969" max="1969" width="39.28515625" customWidth="1"/>
    <col min="1970" max="1970" width="26.7109375" customWidth="1"/>
    <col min="1971" max="1971" width="40.28515625" customWidth="1"/>
    <col min="1972" max="1972" width="20.42578125" customWidth="1"/>
    <col min="1973" max="1973" width="34.140625" customWidth="1"/>
    <col min="1974" max="1974" width="25.7109375" bestFit="1" customWidth="1"/>
    <col min="1975" max="1975" width="39.28515625" bestFit="1" customWidth="1"/>
    <col min="1976" max="1976" width="26.7109375" bestFit="1" customWidth="1"/>
    <col min="1977" max="1977" width="40.28515625" customWidth="1"/>
    <col min="1978" max="1978" width="20.42578125" customWidth="1"/>
    <col min="1979" max="1979" width="34.140625" customWidth="1"/>
    <col min="1980" max="1980" width="25.7109375" bestFit="1" customWidth="1"/>
    <col min="1981" max="1981" width="39.28515625" customWidth="1"/>
    <col min="1982" max="1982" width="26.7109375" bestFit="1" customWidth="1"/>
    <col min="1983" max="1983" width="40.28515625" customWidth="1"/>
    <col min="1984" max="1984" width="20.42578125" bestFit="1" customWidth="1"/>
    <col min="1985" max="1985" width="34.140625" bestFit="1" customWidth="1"/>
    <col min="1986" max="1986" width="25.7109375" bestFit="1" customWidth="1"/>
    <col min="1987" max="1987" width="39.28515625" customWidth="1"/>
    <col min="1988" max="1988" width="26.7109375" bestFit="1" customWidth="1"/>
    <col min="1989" max="1989" width="40.28515625" customWidth="1"/>
    <col min="1990" max="1990" width="20.42578125" customWidth="1"/>
    <col min="1991" max="1991" width="34.140625" customWidth="1"/>
    <col min="1992" max="1992" width="25.7109375" customWidth="1"/>
    <col min="1993" max="1993" width="39.28515625" customWidth="1"/>
    <col min="1994" max="1994" width="26.7109375" bestFit="1" customWidth="1"/>
    <col min="1995" max="1995" width="40.28515625" customWidth="1"/>
    <col min="1996" max="1996" width="20.42578125" customWidth="1"/>
    <col min="1997" max="1997" width="34.140625" customWidth="1"/>
    <col min="1998" max="1998" width="25.7109375" customWidth="1"/>
    <col min="1999" max="1999" width="39.28515625" customWidth="1"/>
    <col min="2000" max="2000" width="26.7109375" bestFit="1" customWidth="1"/>
    <col min="2001" max="2001" width="40.28515625" customWidth="1"/>
    <col min="2002" max="2002" width="20.42578125" customWidth="1"/>
    <col min="2003" max="2003" width="34.140625" customWidth="1"/>
    <col min="2004" max="2004" width="25.7109375" bestFit="1" customWidth="1"/>
    <col min="2005" max="2005" width="39.28515625" bestFit="1" customWidth="1"/>
    <col min="2006" max="2006" width="26.7109375" customWidth="1"/>
    <col min="2007" max="2007" width="40.28515625" customWidth="1"/>
    <col min="2008" max="2008" width="20.42578125" customWidth="1"/>
    <col min="2009" max="2009" width="34.140625" customWidth="1"/>
    <col min="2010" max="2010" width="24" customWidth="1"/>
    <col min="2011" max="2011" width="37.5703125" customWidth="1"/>
    <col min="2012" max="2012" width="26.7109375" customWidth="1"/>
    <col min="2013" max="2013" width="40.28515625" customWidth="1"/>
    <col min="2014" max="2014" width="20.42578125" customWidth="1"/>
    <col min="2015" max="2015" width="34.140625" customWidth="1"/>
    <col min="2016" max="2016" width="25.7109375" customWidth="1"/>
    <col min="2017" max="2017" width="39.28515625" customWidth="1"/>
    <col min="2018" max="2018" width="26.7109375" customWidth="1"/>
    <col min="2019" max="2019" width="40.28515625" customWidth="1"/>
    <col min="2020" max="2020" width="20.42578125" customWidth="1"/>
    <col min="2021" max="2021" width="34.140625" customWidth="1"/>
    <col min="2022" max="2022" width="25.7109375" customWidth="1"/>
    <col min="2023" max="2023" width="39.28515625" customWidth="1"/>
    <col min="2024" max="2024" width="25" customWidth="1"/>
    <col min="2025" max="2025" width="38.7109375" customWidth="1"/>
    <col min="2026" max="2026" width="20.42578125" customWidth="1"/>
    <col min="2027" max="2027" width="34.140625" customWidth="1"/>
    <col min="2028" max="2028" width="25.7109375" customWidth="1"/>
    <col min="2029" max="2029" width="39.28515625" customWidth="1"/>
    <col min="2030" max="2030" width="26.7109375" bestFit="1" customWidth="1"/>
    <col min="2031" max="2031" width="40.28515625" customWidth="1"/>
    <col min="2032" max="2032" width="20.42578125" customWidth="1"/>
    <col min="2033" max="2033" width="34.140625" customWidth="1"/>
    <col min="2034" max="2034" width="25.7109375" bestFit="1" customWidth="1"/>
    <col min="2035" max="2035" width="39.28515625" customWidth="1"/>
    <col min="2036" max="2036" width="26.7109375" bestFit="1" customWidth="1"/>
    <col min="2037" max="2037" width="40.28515625" customWidth="1"/>
    <col min="2038" max="2038" width="20.42578125" customWidth="1"/>
    <col min="2039" max="2039" width="34.140625" customWidth="1"/>
    <col min="2040" max="2040" width="25.7109375" customWidth="1"/>
    <col min="2041" max="2041" width="39.28515625" customWidth="1"/>
    <col min="2042" max="2042" width="26.7109375" customWidth="1"/>
    <col min="2043" max="2043" width="40.28515625" customWidth="1"/>
    <col min="2044" max="2044" width="20.42578125" customWidth="1"/>
    <col min="2045" max="2045" width="34.140625" customWidth="1"/>
    <col min="2046" max="2046" width="24" customWidth="1"/>
    <col min="2047" max="2047" width="37.5703125" customWidth="1"/>
    <col min="2048" max="2048" width="26.7109375" customWidth="1"/>
    <col min="2049" max="2049" width="40.28515625" customWidth="1"/>
    <col min="2050" max="2050" width="20.42578125" customWidth="1"/>
    <col min="2051" max="2051" width="34.140625" customWidth="1"/>
    <col min="2052" max="2052" width="25.7109375" customWidth="1"/>
    <col min="2053" max="2053" width="39.28515625" customWidth="1"/>
    <col min="2054" max="2054" width="26.7109375" bestFit="1" customWidth="1"/>
    <col min="2055" max="2055" width="40.28515625" customWidth="1"/>
    <col min="2056" max="2056" width="20.42578125" customWidth="1"/>
    <col min="2057" max="2057" width="34.140625" customWidth="1"/>
    <col min="2058" max="2058" width="25.7109375" customWidth="1"/>
    <col min="2059" max="2059" width="39.28515625" customWidth="1"/>
    <col min="2060" max="2060" width="26.7109375" bestFit="1" customWidth="1"/>
    <col min="2061" max="2061" width="40.28515625" customWidth="1"/>
    <col min="2062" max="2062" width="20.42578125" customWidth="1"/>
    <col min="2063" max="2063" width="34.140625" customWidth="1"/>
    <col min="2064" max="2064" width="25.7109375" bestFit="1" customWidth="1"/>
    <col min="2065" max="2065" width="39.28515625" customWidth="1"/>
    <col min="2066" max="2066" width="26.7109375" bestFit="1" customWidth="1"/>
    <col min="2067" max="2067" width="40.28515625" customWidth="1"/>
    <col min="2068" max="2068" width="20.42578125" customWidth="1"/>
    <col min="2069" max="2069" width="34.140625" customWidth="1"/>
    <col min="2070" max="2070" width="25.7109375" bestFit="1" customWidth="1"/>
    <col min="2071" max="2071" width="39.28515625" bestFit="1" customWidth="1"/>
    <col min="2072" max="2072" width="26.7109375" bestFit="1" customWidth="1"/>
    <col min="2073" max="2073" width="40.28515625" customWidth="1"/>
    <col min="2074" max="2074" width="20.42578125" customWidth="1"/>
    <col min="2075" max="2075" width="34.140625" customWidth="1"/>
    <col min="2076" max="2076" width="25.7109375" customWidth="1"/>
    <col min="2077" max="2077" width="39.28515625" customWidth="1"/>
    <col min="2078" max="2078" width="26.7109375" bestFit="1" customWidth="1"/>
    <col min="2079" max="2079" width="40.28515625" customWidth="1"/>
    <col min="2080" max="2080" width="20.42578125" customWidth="1"/>
    <col min="2081" max="2081" width="34.140625" customWidth="1"/>
    <col min="2082" max="2082" width="25.7109375" customWidth="1"/>
    <col min="2083" max="2083" width="39.28515625" customWidth="1"/>
    <col min="2084" max="2084" width="25" customWidth="1"/>
    <col min="2085" max="2085" width="38.7109375" customWidth="1"/>
    <col min="2086" max="2086" width="20.42578125" customWidth="1"/>
    <col min="2087" max="2087" width="34.140625" customWidth="1"/>
    <col min="2088" max="2088" width="25.7109375" bestFit="1" customWidth="1"/>
    <col min="2089" max="2089" width="39.28515625" bestFit="1" customWidth="1"/>
    <col min="2090" max="2090" width="25" customWidth="1"/>
    <col min="2091" max="2091" width="38.7109375" customWidth="1"/>
    <col min="2092" max="2092" width="20.42578125" customWidth="1"/>
    <col min="2093" max="2093" width="34.140625" customWidth="1"/>
    <col min="2094" max="2094" width="25.7109375" customWidth="1"/>
    <col min="2095" max="2095" width="39.28515625" customWidth="1"/>
    <col min="2096" max="2096" width="26.7109375" customWidth="1"/>
    <col min="2097" max="2097" width="40.28515625" customWidth="1"/>
    <col min="2098" max="2098" width="20.42578125" customWidth="1"/>
    <col min="2099" max="2099" width="34.140625" customWidth="1"/>
    <col min="2100" max="2100" width="25.7109375" customWidth="1"/>
    <col min="2101" max="2101" width="39.28515625" customWidth="1"/>
    <col min="2102" max="2102" width="26.7109375" customWidth="1"/>
    <col min="2103" max="2103" width="40.28515625" customWidth="1"/>
    <col min="2104" max="2104" width="20.42578125" bestFit="1" customWidth="1"/>
    <col min="2105" max="2105" width="34.140625" bestFit="1" customWidth="1"/>
    <col min="2106" max="2106" width="25.7109375" bestFit="1" customWidth="1"/>
    <col min="2107" max="2107" width="39.28515625" bestFit="1" customWidth="1"/>
    <col min="2108" max="2108" width="26.7109375" bestFit="1" customWidth="1"/>
    <col min="2109" max="2109" width="40.28515625" customWidth="1"/>
    <col min="2110" max="2110" width="20.42578125" customWidth="1"/>
    <col min="2111" max="2111" width="34.140625" customWidth="1"/>
    <col min="2112" max="2112" width="25.7109375" customWidth="1"/>
    <col min="2113" max="2113" width="39.28515625" customWidth="1"/>
    <col min="2114" max="2114" width="26.7109375" bestFit="1" customWidth="1"/>
    <col min="2115" max="2115" width="40.28515625" customWidth="1"/>
    <col min="2116" max="2116" width="20.42578125" customWidth="1"/>
    <col min="2117" max="2117" width="34.140625" customWidth="1"/>
    <col min="2118" max="2118" width="25.7109375" customWidth="1"/>
    <col min="2119" max="2119" width="39.28515625" customWidth="1"/>
    <col min="2120" max="2120" width="26.7109375" bestFit="1" customWidth="1"/>
    <col min="2121" max="2121" width="40.28515625" customWidth="1"/>
    <col min="2122" max="2122" width="20.42578125" customWidth="1"/>
    <col min="2123" max="2123" width="34.140625" customWidth="1"/>
    <col min="2124" max="2124" width="25.7109375" bestFit="1" customWidth="1"/>
    <col min="2125" max="2125" width="39.28515625" customWidth="1"/>
    <col min="2126" max="2126" width="26.7109375" bestFit="1" customWidth="1"/>
    <col min="2127" max="2127" width="40.28515625" customWidth="1"/>
    <col min="2128" max="2128" width="20.42578125" customWidth="1"/>
    <col min="2129" max="2129" width="34.140625" customWidth="1"/>
    <col min="2130" max="2130" width="25.7109375" bestFit="1" customWidth="1"/>
    <col min="2131" max="2131" width="39.28515625" bestFit="1" customWidth="1"/>
    <col min="2132" max="2132" width="26.7109375" customWidth="1"/>
    <col min="2133" max="2133" width="40.28515625" customWidth="1"/>
    <col min="2134" max="2134" width="20.42578125" customWidth="1"/>
    <col min="2135" max="2135" width="34.140625" customWidth="1"/>
    <col min="2136" max="2136" width="24" customWidth="1"/>
    <col min="2137" max="2137" width="37.5703125" customWidth="1"/>
    <col min="2138" max="2138" width="26.7109375" customWidth="1"/>
    <col min="2139" max="2139" width="40.28515625" customWidth="1"/>
    <col min="2140" max="2140" width="20.42578125" customWidth="1"/>
    <col min="2141" max="2141" width="34.140625" customWidth="1"/>
    <col min="2142" max="2142" width="25.7109375" customWidth="1"/>
    <col min="2143" max="2143" width="39.28515625" customWidth="1"/>
    <col min="2144" max="2144" width="26.7109375" bestFit="1" customWidth="1"/>
    <col min="2145" max="2145" width="40.28515625" customWidth="1"/>
    <col min="2146" max="2146" width="20.42578125" customWidth="1"/>
    <col min="2147" max="2147" width="34.140625" customWidth="1"/>
    <col min="2148" max="2148" width="25.7109375" customWidth="1"/>
    <col min="2149" max="2149" width="39.28515625" customWidth="1"/>
    <col min="2150" max="2150" width="25" customWidth="1"/>
    <col min="2151" max="2151" width="38.7109375" customWidth="1"/>
    <col min="2152" max="2152" width="20.42578125" customWidth="1"/>
    <col min="2153" max="2153" width="34.140625" customWidth="1"/>
    <col min="2154" max="2154" width="25.7109375" bestFit="1" customWidth="1"/>
    <col min="2155" max="2155" width="39.28515625" bestFit="1" customWidth="1"/>
    <col min="2156" max="2156" width="26.7109375" bestFit="1" customWidth="1"/>
    <col min="2157" max="2157" width="40.28515625" customWidth="1"/>
    <col min="2158" max="2158" width="20.42578125" customWidth="1"/>
    <col min="2159" max="2159" width="34.140625" customWidth="1"/>
    <col min="2160" max="2160" width="24" customWidth="1"/>
    <col min="2161" max="2161" width="37.5703125" customWidth="1"/>
    <col min="2162" max="2162" width="26.7109375" bestFit="1" customWidth="1"/>
    <col min="2163" max="2163" width="40.28515625" customWidth="1"/>
    <col min="2164" max="2164" width="20.42578125" customWidth="1"/>
    <col min="2165" max="2165" width="34.140625" customWidth="1"/>
    <col min="2166" max="2166" width="25.7109375" customWidth="1"/>
    <col min="2167" max="2167" width="39.28515625" customWidth="1"/>
    <col min="2168" max="2168" width="26.7109375" bestFit="1" customWidth="1"/>
    <col min="2169" max="2169" width="40.28515625" customWidth="1"/>
    <col min="2170" max="2170" width="20.42578125" customWidth="1"/>
    <col min="2171" max="2171" width="34.140625" customWidth="1"/>
    <col min="2172" max="2172" width="25.7109375" customWidth="1"/>
    <col min="2173" max="2173" width="39.28515625" customWidth="1"/>
    <col min="2174" max="2174" width="26.7109375" bestFit="1" customWidth="1"/>
    <col min="2175" max="2175" width="40.28515625" customWidth="1"/>
    <col min="2176" max="2176" width="20.42578125" customWidth="1"/>
    <col min="2177" max="2177" width="34.140625" customWidth="1"/>
    <col min="2178" max="2178" width="25.7109375" customWidth="1"/>
    <col min="2179" max="2179" width="39.28515625" customWidth="1"/>
    <col min="2180" max="2180" width="26.7109375" customWidth="1"/>
    <col min="2181" max="2181" width="40.28515625" customWidth="1"/>
    <col min="2182" max="2182" width="20.42578125" customWidth="1"/>
    <col min="2183" max="2183" width="34.140625" customWidth="1"/>
    <col min="2184" max="2184" width="25.7109375" customWidth="1"/>
    <col min="2185" max="2185" width="39.28515625" customWidth="1"/>
    <col min="2186" max="2186" width="26.7109375" customWidth="1"/>
    <col min="2187" max="2187" width="40.28515625" customWidth="1"/>
    <col min="2188" max="2188" width="25.5703125" customWidth="1"/>
    <col min="2189" max="2189" width="39.140625" customWidth="1"/>
    <col min="2190" max="2190" width="26.7109375" bestFit="1" customWidth="1"/>
    <col min="2191" max="2191" width="40.28515625" bestFit="1" customWidth="1"/>
    <col min="2192" max="2192" width="25.7109375" customWidth="1"/>
    <col min="2193" max="2193" width="39.28515625" customWidth="1"/>
    <col min="2194" max="2194" width="20.42578125" bestFit="1" customWidth="1"/>
    <col min="2195" max="2195" width="34.140625" bestFit="1" customWidth="1"/>
    <col min="2196" max="2196" width="24" customWidth="1"/>
    <col min="2197" max="2197" width="37.5703125" customWidth="1"/>
    <col min="2198" max="2198" width="26.7109375" bestFit="1" customWidth="1"/>
    <col min="2199" max="2199" width="40.28515625" bestFit="1" customWidth="1"/>
    <col min="2200" max="2200" width="20.42578125" customWidth="1"/>
    <col min="2201" max="2201" width="34.140625" customWidth="1"/>
    <col min="2202" max="2202" width="25.7109375" customWidth="1"/>
    <col min="2203" max="2203" width="39.28515625" customWidth="1"/>
    <col min="2204" max="2204" width="26.7109375" bestFit="1" customWidth="1"/>
    <col min="2205" max="2205" width="40.28515625" bestFit="1" customWidth="1"/>
    <col min="2206" max="2206" width="25.7109375" bestFit="1" customWidth="1"/>
    <col min="2207" max="2207" width="39.28515625" bestFit="1" customWidth="1"/>
    <col min="2208" max="2208" width="20.42578125" customWidth="1"/>
    <col min="2209" max="2209" width="34.140625" customWidth="1"/>
    <col min="2210" max="2210" width="24" customWidth="1"/>
    <col min="2211" max="2211" width="37.5703125" customWidth="1"/>
    <col min="2212" max="2212" width="26.7109375" bestFit="1" customWidth="1"/>
    <col min="2213" max="2213" width="40.28515625" bestFit="1" customWidth="1"/>
    <col min="2214" max="2214" width="20.42578125" bestFit="1" customWidth="1"/>
    <col min="2215" max="2215" width="34.140625" bestFit="1" customWidth="1"/>
    <col min="2216" max="2216" width="25.7109375" bestFit="1" customWidth="1"/>
    <col min="2217" max="2217" width="39.28515625" bestFit="1" customWidth="1"/>
    <col min="2218" max="2218" width="26.7109375" bestFit="1" customWidth="1"/>
    <col min="2219" max="2219" width="40.28515625" bestFit="1" customWidth="1"/>
    <col min="2220" max="2220" width="25.7109375" bestFit="1" customWidth="1"/>
    <col min="2221" max="2221" width="39.28515625" bestFit="1" customWidth="1"/>
    <col min="2222" max="2222" width="20.42578125" customWidth="1"/>
    <col min="2223" max="2223" width="34.140625" customWidth="1"/>
    <col min="2224" max="2224" width="25.7109375" bestFit="1" customWidth="1"/>
    <col min="2225" max="2225" width="39.28515625" bestFit="1" customWidth="1"/>
    <col min="2226" max="2226" width="26.7109375" bestFit="1" customWidth="1"/>
    <col min="2227" max="2227" width="40.28515625" bestFit="1" customWidth="1"/>
    <col min="2228" max="2228" width="20.42578125" customWidth="1"/>
    <col min="2229" max="2229" width="34.140625" customWidth="1"/>
    <col min="2230" max="2230" width="25.7109375" bestFit="1" customWidth="1"/>
    <col min="2231" max="2231" width="39.28515625" bestFit="1" customWidth="1"/>
    <col min="2232" max="2232" width="26.7109375" bestFit="1" customWidth="1"/>
    <col min="2233" max="2233" width="40.28515625" bestFit="1" customWidth="1"/>
    <col min="2234" max="2234" width="25.7109375" bestFit="1" customWidth="1"/>
    <col min="2235" max="2235" width="39.28515625" bestFit="1" customWidth="1"/>
    <col min="2236" max="2236" width="20.42578125" customWidth="1"/>
    <col min="2237" max="2237" width="34.140625" customWidth="1"/>
    <col min="2238" max="2238" width="25.7109375" customWidth="1"/>
    <col min="2239" max="2239" width="39.28515625" customWidth="1"/>
    <col min="2240" max="2240" width="26.7109375" bestFit="1" customWidth="1"/>
    <col min="2241" max="2241" width="40.28515625" bestFit="1" customWidth="1"/>
    <col min="2242" max="2242" width="20.42578125" customWidth="1"/>
    <col min="2243" max="2243" width="34.140625" customWidth="1"/>
    <col min="2244" max="2244" width="25.7109375" bestFit="1" customWidth="1"/>
    <col min="2245" max="2245" width="39.28515625" bestFit="1" customWidth="1"/>
    <col min="2246" max="2246" width="26.7109375" bestFit="1" customWidth="1"/>
    <col min="2247" max="2247" width="40.28515625" bestFit="1" customWidth="1"/>
    <col min="2248" max="2248" width="25.7109375" customWidth="1"/>
    <col min="2249" max="2249" width="39.28515625" customWidth="1"/>
    <col min="2250" max="2250" width="20.42578125" customWidth="1"/>
    <col min="2251" max="2251" width="34.140625" customWidth="1"/>
    <col min="2252" max="2252" width="24" customWidth="1"/>
    <col min="2253" max="2253" width="37.5703125" customWidth="1"/>
    <col min="2254" max="2254" width="26.7109375" bestFit="1" customWidth="1"/>
    <col min="2255" max="2255" width="40.28515625" bestFit="1" customWidth="1"/>
    <col min="2256" max="2256" width="20.42578125" customWidth="1"/>
    <col min="2257" max="2257" width="34.140625" customWidth="1"/>
    <col min="2258" max="2258" width="25.7109375" customWidth="1"/>
    <col min="2259" max="2259" width="39.28515625" customWidth="1"/>
    <col min="2260" max="2260" width="26.7109375" bestFit="1" customWidth="1"/>
    <col min="2261" max="2261" width="40.28515625" bestFit="1" customWidth="1"/>
    <col min="2262" max="2262" width="24" customWidth="1"/>
    <col min="2263" max="2263" width="37.5703125" customWidth="1"/>
    <col min="2264" max="2264" width="20.42578125" bestFit="1" customWidth="1"/>
    <col min="2265" max="2265" width="34.140625" bestFit="1" customWidth="1"/>
    <col min="2266" max="2266" width="25.7109375" bestFit="1" customWidth="1"/>
    <col min="2267" max="2267" width="39.28515625" bestFit="1" customWidth="1"/>
    <col min="2268" max="2268" width="26.7109375" bestFit="1" customWidth="1"/>
    <col min="2269" max="2269" width="40.28515625" bestFit="1" customWidth="1"/>
    <col min="2270" max="2270" width="20.42578125" customWidth="1"/>
    <col min="2271" max="2271" width="34.140625" customWidth="1"/>
    <col min="2272" max="2272" width="25.7109375" bestFit="1" customWidth="1"/>
    <col min="2273" max="2273" width="39.28515625" bestFit="1" customWidth="1"/>
    <col min="2274" max="2274" width="26.7109375" bestFit="1" customWidth="1"/>
    <col min="2275" max="2275" width="40.28515625" bestFit="1" customWidth="1"/>
    <col min="2276" max="2276" width="25.7109375" bestFit="1" customWidth="1"/>
    <col min="2277" max="2277" width="39.28515625" bestFit="1" customWidth="1"/>
    <col min="2278" max="2278" width="20.42578125" customWidth="1"/>
    <col min="2279" max="2279" width="34.140625" customWidth="1"/>
    <col min="2280" max="2280" width="25.7109375" bestFit="1" customWidth="1"/>
    <col min="2281" max="2281" width="39.28515625" bestFit="1" customWidth="1"/>
    <col min="2282" max="2282" width="26.7109375" bestFit="1" customWidth="1"/>
    <col min="2283" max="2283" width="40.28515625" bestFit="1" customWidth="1"/>
    <col min="2284" max="2284" width="20.42578125" bestFit="1" customWidth="1"/>
    <col min="2285" max="2285" width="34.140625" bestFit="1" customWidth="1"/>
    <col min="2286" max="2286" width="25.7109375" bestFit="1" customWidth="1"/>
    <col min="2287" max="2287" width="39.28515625" bestFit="1" customWidth="1"/>
    <col min="2288" max="2288" width="26.7109375" bestFit="1" customWidth="1"/>
    <col min="2289" max="2289" width="40.28515625" bestFit="1" customWidth="1"/>
    <col min="2290" max="2290" width="25.7109375" bestFit="1" customWidth="1"/>
    <col min="2291" max="2291" width="39.28515625" bestFit="1" customWidth="1"/>
    <col min="2292" max="2292" width="20.42578125" customWidth="1"/>
    <col min="2293" max="2293" width="34.140625" customWidth="1"/>
    <col min="2294" max="2294" width="25.7109375" bestFit="1" customWidth="1"/>
    <col min="2295" max="2295" width="39.28515625" bestFit="1" customWidth="1"/>
    <col min="2296" max="2296" width="26.7109375" bestFit="1" customWidth="1"/>
    <col min="2297" max="2297" width="40.28515625" bestFit="1" customWidth="1"/>
    <col min="2298" max="2298" width="20.42578125" customWidth="1"/>
    <col min="2299" max="2299" width="34.140625" customWidth="1"/>
    <col min="2300" max="2300" width="25.7109375" bestFit="1" customWidth="1"/>
    <col min="2301" max="2301" width="39.28515625" bestFit="1" customWidth="1"/>
    <col min="2302" max="2302" width="25" customWidth="1"/>
    <col min="2303" max="2303" width="38.7109375" customWidth="1"/>
    <col min="2304" max="2304" width="24" bestFit="1" customWidth="1"/>
    <col min="2305" max="2305" width="37.5703125" bestFit="1" customWidth="1"/>
    <col min="2306" max="2306" width="20.42578125" customWidth="1"/>
    <col min="2307" max="2307" width="34.140625" customWidth="1"/>
    <col min="2308" max="2308" width="25.7109375" customWidth="1"/>
    <col min="2309" max="2309" width="39.28515625" customWidth="1"/>
    <col min="2310" max="2310" width="26.7109375" bestFit="1" customWidth="1"/>
    <col min="2311" max="2311" width="40.28515625" bestFit="1" customWidth="1"/>
    <col min="2312" max="2312" width="20.42578125" customWidth="1"/>
    <col min="2313" max="2313" width="34.140625" customWidth="1"/>
    <col min="2314" max="2314" width="25.7109375" bestFit="1" customWidth="1"/>
    <col min="2315" max="2315" width="39.28515625" bestFit="1" customWidth="1"/>
    <col min="2316" max="2316" width="26.7109375" bestFit="1" customWidth="1"/>
    <col min="2317" max="2317" width="40.28515625" bestFit="1" customWidth="1"/>
    <col min="2318" max="2318" width="25.7109375" customWidth="1"/>
    <col min="2319" max="2319" width="39.28515625" customWidth="1"/>
    <col min="2320" max="2320" width="20.42578125" customWidth="1"/>
    <col min="2321" max="2321" width="34.140625" customWidth="1"/>
    <col min="2322" max="2322" width="25.7109375" customWidth="1"/>
    <col min="2323" max="2323" width="39.28515625" customWidth="1"/>
    <col min="2324" max="2324" width="26.7109375" bestFit="1" customWidth="1"/>
    <col min="2325" max="2325" width="40.28515625" bestFit="1" customWidth="1"/>
    <col min="2326" max="2326" width="20.42578125" customWidth="1"/>
    <col min="2327" max="2327" width="34.140625" customWidth="1"/>
    <col min="2328" max="2328" width="25.7109375" bestFit="1" customWidth="1"/>
    <col min="2329" max="2329" width="39.28515625" bestFit="1" customWidth="1"/>
    <col min="2330" max="2330" width="25" customWidth="1"/>
    <col min="2331" max="2331" width="38.7109375" customWidth="1"/>
    <col min="2332" max="2332" width="25.7109375" customWidth="1"/>
    <col min="2333" max="2333" width="39.28515625" customWidth="1"/>
    <col min="2334" max="2334" width="20.42578125" bestFit="1" customWidth="1"/>
    <col min="2335" max="2335" width="34.140625" bestFit="1" customWidth="1"/>
    <col min="2336" max="2336" width="25.7109375" bestFit="1" customWidth="1"/>
    <col min="2337" max="2337" width="39.28515625" bestFit="1" customWidth="1"/>
    <col min="2338" max="2338" width="26.7109375" bestFit="1" customWidth="1"/>
    <col min="2339" max="2339" width="40.28515625" bestFit="1" customWidth="1"/>
    <col min="2340" max="2340" width="20.42578125" customWidth="1"/>
    <col min="2341" max="2341" width="34.140625" customWidth="1"/>
    <col min="2342" max="2342" width="25.7109375" customWidth="1"/>
    <col min="2343" max="2343" width="39.28515625" customWidth="1"/>
    <col min="2344" max="2344" width="26.7109375" bestFit="1" customWidth="1"/>
    <col min="2345" max="2345" width="40.28515625" bestFit="1" customWidth="1"/>
    <col min="2346" max="2346" width="25.7109375" bestFit="1" customWidth="1"/>
    <col min="2347" max="2347" width="39.28515625" bestFit="1" customWidth="1"/>
    <col min="2348" max="2348" width="20.42578125" customWidth="1"/>
    <col min="2349" max="2349" width="34.140625" customWidth="1"/>
    <col min="2350" max="2350" width="24" bestFit="1" customWidth="1"/>
    <col min="2351" max="2351" width="37.5703125" bestFit="1" customWidth="1"/>
    <col min="2352" max="2352" width="26.7109375" bestFit="1" customWidth="1"/>
    <col min="2353" max="2353" width="40.28515625" bestFit="1" customWidth="1"/>
    <col min="2354" max="2354" width="20.42578125" bestFit="1" customWidth="1"/>
    <col min="2355" max="2355" width="34.140625" bestFit="1" customWidth="1"/>
    <col min="2356" max="2356" width="25.7109375" bestFit="1" customWidth="1"/>
    <col min="2357" max="2357" width="39.28515625" bestFit="1" customWidth="1"/>
    <col min="2358" max="2358" width="26.7109375" bestFit="1" customWidth="1"/>
    <col min="2359" max="2359" width="40.28515625" bestFit="1" customWidth="1"/>
    <col min="2360" max="2360" width="25.7109375" bestFit="1" customWidth="1"/>
    <col min="2361" max="2361" width="39.28515625" bestFit="1" customWidth="1"/>
    <col min="2362" max="2362" width="20.42578125" customWidth="1"/>
    <col min="2363" max="2363" width="34.140625" customWidth="1"/>
    <col min="2364" max="2364" width="24" bestFit="1" customWidth="1"/>
    <col min="2365" max="2365" width="37.5703125" bestFit="1" customWidth="1"/>
    <col min="2366" max="2366" width="26.7109375" bestFit="1" customWidth="1"/>
    <col min="2367" max="2367" width="40.28515625" bestFit="1" customWidth="1"/>
    <col min="2368" max="2368" width="20.42578125" customWidth="1"/>
    <col min="2369" max="2369" width="34.140625" customWidth="1"/>
    <col min="2370" max="2370" width="25.7109375" bestFit="1" customWidth="1"/>
    <col min="2371" max="2371" width="39.28515625" bestFit="1" customWidth="1"/>
    <col min="2372" max="2372" width="26.7109375" bestFit="1" customWidth="1"/>
    <col min="2373" max="2373" width="40.28515625" bestFit="1" customWidth="1"/>
    <col min="2374" max="2374" width="25.7109375" bestFit="1" customWidth="1"/>
    <col min="2375" max="2375" width="39.28515625" bestFit="1" customWidth="1"/>
    <col min="2376" max="2376" width="20.42578125" customWidth="1"/>
    <col min="2377" max="2377" width="34.140625" customWidth="1"/>
    <col min="2378" max="2378" width="25.7109375" customWidth="1"/>
    <col min="2379" max="2379" width="39.28515625" customWidth="1"/>
    <col min="2380" max="2380" width="26.7109375" bestFit="1" customWidth="1"/>
    <col min="2381" max="2381" width="40.28515625" bestFit="1" customWidth="1"/>
    <col min="2382" max="2382" width="20.42578125" bestFit="1" customWidth="1"/>
    <col min="2383" max="2383" width="34.140625" bestFit="1" customWidth="1"/>
    <col min="2384" max="2384" width="25.7109375" bestFit="1" customWidth="1"/>
    <col min="2385" max="2385" width="39.28515625" bestFit="1" customWidth="1"/>
    <col min="2386" max="2386" width="26.7109375" bestFit="1" customWidth="1"/>
    <col min="2387" max="2387" width="40.28515625" bestFit="1" customWidth="1"/>
    <col min="2388" max="2388" width="20.42578125" customWidth="1"/>
    <col min="2389" max="2389" width="34.140625" customWidth="1"/>
    <col min="2390" max="2390" width="25.7109375" customWidth="1"/>
    <col min="2391" max="2391" width="39.28515625" customWidth="1"/>
    <col min="2392" max="2392" width="26.7109375" bestFit="1" customWidth="1"/>
    <col min="2393" max="2393" width="40.28515625" bestFit="1" customWidth="1"/>
    <col min="2394" max="2394" width="20.42578125" customWidth="1"/>
    <col min="2395" max="2395" width="34.140625" customWidth="1"/>
    <col min="2396" max="2396" width="25.7109375" customWidth="1"/>
    <col min="2397" max="2397" width="39.28515625" customWidth="1"/>
    <col min="2398" max="2398" width="26.7109375" bestFit="1" customWidth="1"/>
    <col min="2399" max="2399" width="40.28515625" bestFit="1" customWidth="1"/>
    <col min="2400" max="2400" width="25.7109375" customWidth="1"/>
    <col min="2401" max="2401" width="39.28515625" customWidth="1"/>
    <col min="2402" max="2402" width="20.42578125" bestFit="1" customWidth="1"/>
    <col min="2403" max="2403" width="34.140625" bestFit="1" customWidth="1"/>
    <col min="2404" max="2404" width="25.7109375" bestFit="1" customWidth="1"/>
    <col min="2405" max="2405" width="39.28515625" bestFit="1" customWidth="1"/>
    <col min="2406" max="2406" width="26.7109375" bestFit="1" customWidth="1"/>
    <col min="2407" max="2407" width="40.28515625" bestFit="1" customWidth="1"/>
    <col min="2408" max="2408" width="20.42578125" customWidth="1"/>
    <col min="2409" max="2409" width="34.140625" customWidth="1"/>
    <col min="2410" max="2410" width="25.7109375" customWidth="1"/>
    <col min="2411" max="2411" width="39.28515625" customWidth="1"/>
    <col min="2412" max="2412" width="25" bestFit="1" customWidth="1"/>
    <col min="2413" max="2413" width="38.7109375" bestFit="1" customWidth="1"/>
    <col min="2414" max="2414" width="25.7109375" bestFit="1" customWidth="1"/>
    <col min="2415" max="2415" width="39.28515625" bestFit="1" customWidth="1"/>
    <col min="2416" max="2416" width="20.42578125" customWidth="1"/>
    <col min="2417" max="2417" width="34.140625" customWidth="1"/>
    <col min="2418" max="2418" width="25.7109375" bestFit="1" customWidth="1"/>
    <col min="2419" max="2419" width="39.28515625" bestFit="1" customWidth="1"/>
    <col min="2420" max="2420" width="26.7109375" bestFit="1" customWidth="1"/>
    <col min="2421" max="2421" width="40.28515625" bestFit="1" customWidth="1"/>
    <col min="2422" max="2422" width="20.42578125" bestFit="1" customWidth="1"/>
    <col min="2423" max="2423" width="34.140625" bestFit="1" customWidth="1"/>
    <col min="2424" max="2424" width="24" customWidth="1"/>
    <col min="2425" max="2425" width="37.5703125" customWidth="1"/>
    <col min="2426" max="2426" width="26.7109375" bestFit="1" customWidth="1"/>
    <col min="2427" max="2427" width="40.28515625" bestFit="1" customWidth="1"/>
    <col min="2428" max="2428" width="25.7109375" bestFit="1" customWidth="1"/>
    <col min="2429" max="2429" width="39.28515625" bestFit="1" customWidth="1"/>
    <col min="2430" max="2430" width="25.5703125" customWidth="1"/>
    <col min="2431" max="2431" width="39.140625" customWidth="1"/>
    <col min="2432" max="2432" width="20.42578125" bestFit="1" customWidth="1"/>
    <col min="2433" max="2433" width="34.140625" bestFit="1" customWidth="1"/>
    <col min="2434" max="2434" width="25.7109375" bestFit="1" customWidth="1"/>
    <col min="2435" max="2435" width="39.28515625" bestFit="1" customWidth="1"/>
    <col min="2436" max="2436" width="25" bestFit="1" customWidth="1"/>
    <col min="2437" max="2437" width="38.7109375" bestFit="1" customWidth="1"/>
    <col min="2438" max="2438" width="25.7109375" bestFit="1" customWidth="1"/>
    <col min="2439" max="2439" width="39.28515625" bestFit="1" customWidth="1"/>
    <col min="2440" max="2440" width="26.7109375" bestFit="1" customWidth="1"/>
    <col min="2441" max="2441" width="40.28515625" bestFit="1" customWidth="1"/>
    <col min="2442" max="2442" width="20.42578125" bestFit="1" customWidth="1"/>
    <col min="2443" max="2443" width="34.140625" bestFit="1" customWidth="1"/>
    <col min="2444" max="2444" width="25.7109375" bestFit="1" customWidth="1"/>
    <col min="2445" max="2445" width="39.28515625" bestFit="1" customWidth="1"/>
    <col min="2446" max="2446" width="26.7109375" bestFit="1" customWidth="1"/>
    <col min="2447" max="2447" width="40.28515625" bestFit="1" customWidth="1"/>
    <col min="2448" max="2448" width="22" bestFit="1" customWidth="1"/>
    <col min="2449" max="2449" width="35.5703125" bestFit="1" customWidth="1"/>
    <col min="2450" max="2450" width="26.7109375" bestFit="1" customWidth="1"/>
    <col min="2451" max="2451" width="40.28515625" bestFit="1" customWidth="1"/>
    <col min="2452" max="2452" width="20.42578125" bestFit="1" customWidth="1"/>
    <col min="2453" max="2453" width="34.140625" bestFit="1" customWidth="1"/>
    <col min="2454" max="2454" width="25.7109375" bestFit="1" customWidth="1"/>
    <col min="2455" max="2455" width="39.28515625" bestFit="1" customWidth="1"/>
    <col min="2456" max="2456" width="26.7109375" bestFit="1" customWidth="1"/>
    <col min="2457" max="2457" width="40.28515625" bestFit="1" customWidth="1"/>
    <col min="2458" max="2458" width="24" bestFit="1" customWidth="1"/>
    <col min="2459" max="2459" width="37.5703125" bestFit="1" customWidth="1"/>
    <col min="2460" max="2460" width="26.7109375" bestFit="1" customWidth="1"/>
    <col min="2461" max="2461" width="40.28515625" bestFit="1" customWidth="1"/>
    <col min="2462" max="2462" width="20.42578125" bestFit="1" customWidth="1"/>
    <col min="2463" max="2463" width="34.140625" bestFit="1" customWidth="1"/>
    <col min="2464" max="2464" width="25.7109375" bestFit="1" customWidth="1"/>
    <col min="2465" max="2465" width="39.28515625" bestFit="1" customWidth="1"/>
    <col min="2466" max="2466" width="26.7109375" bestFit="1" customWidth="1"/>
    <col min="2467" max="2467" width="40.28515625" bestFit="1" customWidth="1"/>
    <col min="2468" max="2468" width="25.7109375" bestFit="1" customWidth="1"/>
    <col min="2469" max="2469" width="39.28515625" bestFit="1" customWidth="1"/>
    <col min="2470" max="2470" width="26.7109375" bestFit="1" customWidth="1"/>
    <col min="2471" max="2471" width="40.28515625" bestFit="1" customWidth="1"/>
    <col min="2472" max="2472" width="20.42578125" bestFit="1" customWidth="1"/>
    <col min="2473" max="2473" width="34.140625" bestFit="1" customWidth="1"/>
    <col min="2474" max="2474" width="25.7109375" bestFit="1" customWidth="1"/>
    <col min="2475" max="2475" width="39.28515625" bestFit="1" customWidth="1"/>
    <col min="2476" max="2476" width="26.7109375" bestFit="1" customWidth="1"/>
    <col min="2477" max="2477" width="40.28515625" bestFit="1" customWidth="1"/>
    <col min="2478" max="2478" width="25.7109375" bestFit="1" customWidth="1"/>
    <col min="2479" max="2479" width="39.28515625" bestFit="1" customWidth="1"/>
    <col min="2480" max="2480" width="25" bestFit="1" customWidth="1"/>
    <col min="2481" max="2481" width="38.7109375" bestFit="1" customWidth="1"/>
    <col min="2482" max="2482" width="20.42578125" bestFit="1" customWidth="1"/>
    <col min="2483" max="2483" width="34.140625" bestFit="1" customWidth="1"/>
    <col min="2484" max="2484" width="25.7109375" bestFit="1" customWidth="1"/>
    <col min="2485" max="2485" width="39.28515625" bestFit="1" customWidth="1"/>
    <col min="2486" max="2486" width="26.7109375" bestFit="1" customWidth="1"/>
    <col min="2487" max="2487" width="40.28515625" bestFit="1" customWidth="1"/>
    <col min="2488" max="2488" width="22" bestFit="1" customWidth="1"/>
    <col min="2489" max="2489" width="35.5703125" bestFit="1" customWidth="1"/>
    <col min="2490" max="2490" width="26.7109375" bestFit="1" customWidth="1"/>
    <col min="2491" max="2491" width="40.28515625" bestFit="1" customWidth="1"/>
    <col min="2492" max="2492" width="20.42578125" bestFit="1" customWidth="1"/>
    <col min="2493" max="2493" width="34.140625" bestFit="1" customWidth="1"/>
    <col min="2494" max="2494" width="24" bestFit="1" customWidth="1"/>
    <col min="2495" max="2495" width="37.5703125" bestFit="1" customWidth="1"/>
    <col min="2496" max="2496" width="26.7109375" bestFit="1" customWidth="1"/>
    <col min="2497" max="2497" width="40.28515625" bestFit="1" customWidth="1"/>
    <col min="2498" max="2498" width="22" bestFit="1" customWidth="1"/>
    <col min="2499" max="2499" width="35.5703125" bestFit="1" customWidth="1"/>
    <col min="2500" max="2500" width="26.7109375" bestFit="1" customWidth="1"/>
    <col min="2501" max="2501" width="40.28515625" bestFit="1" customWidth="1"/>
    <col min="2502" max="2502" width="20.42578125" bestFit="1" customWidth="1"/>
    <col min="2503" max="2503" width="34.140625" bestFit="1" customWidth="1"/>
    <col min="2504" max="2504" width="25.7109375" bestFit="1" customWidth="1"/>
    <col min="2505" max="2505" width="39.28515625" bestFit="1" customWidth="1"/>
    <col min="2506" max="2506" width="26.7109375" bestFit="1" customWidth="1"/>
    <col min="2507" max="2507" width="40.28515625" bestFit="1" customWidth="1"/>
    <col min="2508" max="2508" width="25.7109375" bestFit="1" customWidth="1"/>
    <col min="2509" max="2509" width="39.28515625" bestFit="1" customWidth="1"/>
    <col min="2510" max="2510" width="26.7109375" bestFit="1" customWidth="1"/>
    <col min="2511" max="2511" width="40.28515625" bestFit="1" customWidth="1"/>
    <col min="2512" max="2512" width="20.42578125" bestFit="1" customWidth="1"/>
    <col min="2513" max="2513" width="34.140625" bestFit="1" customWidth="1"/>
    <col min="2514" max="2514" width="25.7109375" bestFit="1" customWidth="1"/>
    <col min="2515" max="2515" width="39.28515625" bestFit="1" customWidth="1"/>
    <col min="2516" max="2516" width="26.7109375" bestFit="1" customWidth="1"/>
    <col min="2517" max="2517" width="40.28515625" bestFit="1" customWidth="1"/>
    <col min="2518" max="2518" width="24" bestFit="1" customWidth="1"/>
    <col min="2519" max="2519" width="37.5703125" bestFit="1" customWidth="1"/>
    <col min="2520" max="2520" width="26.7109375" bestFit="1" customWidth="1"/>
    <col min="2521" max="2521" width="40.28515625" bestFit="1" customWidth="1"/>
    <col min="2522" max="2522" width="20.42578125" bestFit="1" customWidth="1"/>
    <col min="2523" max="2523" width="34.140625" bestFit="1" customWidth="1"/>
    <col min="2524" max="2524" width="25.7109375" bestFit="1" customWidth="1"/>
    <col min="2525" max="2525" width="39.28515625" bestFit="1" customWidth="1"/>
    <col min="2526" max="2526" width="25" bestFit="1" customWidth="1"/>
    <col min="2527" max="2527" width="38.7109375" bestFit="1" customWidth="1"/>
    <col min="2528" max="2528" width="25.7109375" bestFit="1" customWidth="1"/>
    <col min="2529" max="2529" width="39.28515625" bestFit="1" customWidth="1"/>
    <col min="2530" max="2530" width="26.7109375" bestFit="1" customWidth="1"/>
    <col min="2531" max="2531" width="40.28515625" bestFit="1" customWidth="1"/>
    <col min="2532" max="2532" width="20.42578125" bestFit="1" customWidth="1"/>
    <col min="2533" max="2533" width="34.140625" bestFit="1" customWidth="1"/>
    <col min="2534" max="2534" width="25.7109375" bestFit="1" customWidth="1"/>
    <col min="2535" max="2535" width="39.28515625" bestFit="1" customWidth="1"/>
    <col min="2536" max="2536" width="25" bestFit="1" customWidth="1"/>
    <col min="2537" max="2537" width="38.7109375" bestFit="1" customWidth="1"/>
    <col min="2538" max="2538" width="25.7109375" bestFit="1" customWidth="1"/>
    <col min="2539" max="2539" width="39.28515625" bestFit="1" customWidth="1"/>
    <col min="2540" max="2540" width="26.7109375" bestFit="1" customWidth="1"/>
    <col min="2541" max="2541" width="40.28515625" bestFit="1" customWidth="1"/>
    <col min="2542" max="2542" width="20.42578125" bestFit="1" customWidth="1"/>
    <col min="2543" max="2543" width="34.140625" bestFit="1" customWidth="1"/>
    <col min="2544" max="2544" width="25.7109375" bestFit="1" customWidth="1"/>
    <col min="2545" max="2545" width="39.28515625" bestFit="1" customWidth="1"/>
    <col min="2546" max="2546" width="26.7109375" bestFit="1" customWidth="1"/>
    <col min="2547" max="2547" width="40.28515625" bestFit="1" customWidth="1"/>
    <col min="2548" max="2548" width="25.7109375" bestFit="1" customWidth="1"/>
    <col min="2549" max="2549" width="39.28515625" bestFit="1" customWidth="1"/>
    <col min="2550" max="2550" width="26.7109375" bestFit="1" customWidth="1"/>
    <col min="2551" max="2551" width="40.28515625" bestFit="1" customWidth="1"/>
    <col min="2552" max="2552" width="20.42578125" bestFit="1" customWidth="1"/>
    <col min="2553" max="2553" width="34.140625" bestFit="1" customWidth="1"/>
    <col min="2554" max="2554" width="24" bestFit="1" customWidth="1"/>
    <col min="2555" max="2555" width="37.5703125" bestFit="1" customWidth="1"/>
    <col min="2556" max="2556" width="26.7109375" bestFit="1" customWidth="1"/>
    <col min="2557" max="2557" width="40.28515625" bestFit="1" customWidth="1"/>
    <col min="2558" max="2558" width="22" bestFit="1" customWidth="1"/>
    <col min="2559" max="2559" width="35.5703125" bestFit="1" customWidth="1"/>
    <col min="2560" max="2560" width="26.7109375" bestFit="1" customWidth="1"/>
    <col min="2561" max="2561" width="40.28515625" bestFit="1" customWidth="1"/>
    <col min="2562" max="2562" width="20.42578125" bestFit="1" customWidth="1"/>
    <col min="2563" max="2563" width="34.140625" bestFit="1" customWidth="1"/>
    <col min="2564" max="2564" width="25.7109375" bestFit="1" customWidth="1"/>
    <col min="2565" max="2565" width="39.28515625" bestFit="1" customWidth="1"/>
    <col min="2566" max="2566" width="26.7109375" bestFit="1" customWidth="1"/>
    <col min="2567" max="2567" width="40.28515625" bestFit="1" customWidth="1"/>
    <col min="2568" max="2568" width="25.7109375" bestFit="1" customWidth="1"/>
    <col min="2569" max="2569" width="39.28515625" bestFit="1" customWidth="1"/>
    <col min="2570" max="2570" width="26.7109375" bestFit="1" customWidth="1"/>
    <col min="2571" max="2571" width="40.28515625" bestFit="1" customWidth="1"/>
    <col min="2572" max="2572" width="20.42578125" bestFit="1" customWidth="1"/>
    <col min="2573" max="2573" width="34.140625" bestFit="1" customWidth="1"/>
    <col min="2574" max="2574" width="25.7109375" bestFit="1" customWidth="1"/>
    <col min="2575" max="2575" width="39.28515625" bestFit="1" customWidth="1"/>
    <col min="2576" max="2576" width="26.7109375" bestFit="1" customWidth="1"/>
    <col min="2577" max="2577" width="40.28515625" bestFit="1" customWidth="1"/>
    <col min="2578" max="2578" width="22" bestFit="1" customWidth="1"/>
    <col min="2579" max="2579" width="35.5703125" bestFit="1" customWidth="1"/>
    <col min="2580" max="2580" width="26.7109375" bestFit="1" customWidth="1"/>
    <col min="2581" max="2581" width="40.28515625" bestFit="1" customWidth="1"/>
    <col min="2582" max="2582" width="20.42578125" bestFit="1" customWidth="1"/>
    <col min="2583" max="2583" width="34.140625" bestFit="1" customWidth="1"/>
    <col min="2584" max="2584" width="25.7109375" bestFit="1" customWidth="1"/>
    <col min="2585" max="2585" width="39.28515625" bestFit="1" customWidth="1"/>
    <col min="2586" max="2586" width="26.7109375" bestFit="1" customWidth="1"/>
    <col min="2587" max="2587" width="40.28515625" bestFit="1" customWidth="1"/>
    <col min="2588" max="2588" width="22" bestFit="1" customWidth="1"/>
    <col min="2589" max="2589" width="35.5703125" bestFit="1" customWidth="1"/>
    <col min="2590" max="2590" width="26.7109375" bestFit="1" customWidth="1"/>
    <col min="2591" max="2591" width="40.28515625" bestFit="1" customWidth="1"/>
    <col min="2592" max="2592" width="20.42578125" bestFit="1" customWidth="1"/>
    <col min="2593" max="2593" width="34.140625" bestFit="1" customWidth="1"/>
    <col min="2594" max="2594" width="25.7109375" bestFit="1" customWidth="1"/>
    <col min="2595" max="2595" width="39.28515625" bestFit="1" customWidth="1"/>
    <col min="2596" max="2596" width="26.7109375" bestFit="1" customWidth="1"/>
    <col min="2597" max="2597" width="40.28515625" bestFit="1" customWidth="1"/>
    <col min="2598" max="2598" width="25.7109375" bestFit="1" customWidth="1"/>
    <col min="2599" max="2599" width="39.28515625" bestFit="1" customWidth="1"/>
    <col min="2600" max="2600" width="26.7109375" bestFit="1" customWidth="1"/>
    <col min="2601" max="2601" width="40.28515625" bestFit="1" customWidth="1"/>
    <col min="2602" max="2602" width="20.42578125" bestFit="1" customWidth="1"/>
    <col min="2603" max="2603" width="34.140625" bestFit="1" customWidth="1"/>
    <col min="2604" max="2604" width="25.7109375" bestFit="1" customWidth="1"/>
    <col min="2605" max="2605" width="39.28515625" bestFit="1" customWidth="1"/>
    <col min="2606" max="2606" width="26.7109375" bestFit="1" customWidth="1"/>
    <col min="2607" max="2607" width="40.28515625" bestFit="1" customWidth="1"/>
    <col min="2608" max="2608" width="25.7109375" bestFit="1" customWidth="1"/>
    <col min="2609" max="2609" width="39.28515625" bestFit="1" customWidth="1"/>
    <col min="2610" max="2610" width="26.7109375" bestFit="1" customWidth="1"/>
    <col min="2611" max="2611" width="40.28515625" bestFit="1" customWidth="1"/>
    <col min="2612" max="2612" width="20.42578125" bestFit="1" customWidth="1"/>
    <col min="2613" max="2613" width="34.140625" bestFit="1" customWidth="1"/>
    <col min="2614" max="2614" width="25.7109375" bestFit="1" customWidth="1"/>
    <col min="2615" max="2615" width="39.28515625" bestFit="1" customWidth="1"/>
    <col min="2616" max="2616" width="26.7109375" bestFit="1" customWidth="1"/>
    <col min="2617" max="2617" width="40.28515625" bestFit="1" customWidth="1"/>
    <col min="2618" max="2618" width="25.7109375" bestFit="1" customWidth="1"/>
    <col min="2619" max="2619" width="39.28515625" bestFit="1" customWidth="1"/>
    <col min="2620" max="2620" width="26.7109375" bestFit="1" customWidth="1"/>
    <col min="2621" max="2621" width="40.28515625" bestFit="1" customWidth="1"/>
    <col min="2622" max="2622" width="20.42578125" bestFit="1" customWidth="1"/>
    <col min="2623" max="2623" width="34.140625" bestFit="1" customWidth="1"/>
    <col min="2624" max="2624" width="25.7109375" bestFit="1" customWidth="1"/>
    <col min="2625" max="2625" width="39.28515625" bestFit="1" customWidth="1"/>
    <col min="2626" max="2626" width="26.7109375" bestFit="1" customWidth="1"/>
    <col min="2627" max="2627" width="40.28515625" bestFit="1" customWidth="1"/>
    <col min="2628" max="2628" width="25.7109375" bestFit="1" customWidth="1"/>
    <col min="2629" max="2629" width="39.28515625" bestFit="1" customWidth="1"/>
    <col min="2630" max="2630" width="25" bestFit="1" customWidth="1"/>
    <col min="2631" max="2631" width="38.7109375" bestFit="1" customWidth="1"/>
    <col min="2632" max="2632" width="20.42578125" bestFit="1" customWidth="1"/>
    <col min="2633" max="2633" width="34.140625" bestFit="1" customWidth="1"/>
    <col min="2634" max="2634" width="25.7109375" bestFit="1" customWidth="1"/>
    <col min="2635" max="2635" width="39.28515625" bestFit="1" customWidth="1"/>
    <col min="2636" max="2636" width="26.7109375" bestFit="1" customWidth="1"/>
    <col min="2637" max="2637" width="40.28515625" bestFit="1" customWidth="1"/>
    <col min="2638" max="2638" width="22" bestFit="1" customWidth="1"/>
    <col min="2639" max="2639" width="35.5703125" bestFit="1" customWidth="1"/>
    <col min="2640" max="2640" width="26.7109375" bestFit="1" customWidth="1"/>
    <col min="2641" max="2641" width="40.28515625" bestFit="1" customWidth="1"/>
    <col min="2642" max="2642" width="20.42578125" bestFit="1" customWidth="1"/>
    <col min="2643" max="2643" width="34.140625" bestFit="1" customWidth="1"/>
    <col min="2644" max="2644" width="25.7109375" bestFit="1" customWidth="1"/>
    <col min="2645" max="2645" width="39.28515625" bestFit="1" customWidth="1"/>
    <col min="2646" max="2646" width="25" bestFit="1" customWidth="1"/>
    <col min="2647" max="2647" width="38.7109375" bestFit="1" customWidth="1"/>
    <col min="2648" max="2648" width="22" bestFit="1" customWidth="1"/>
    <col min="2649" max="2649" width="35.5703125" bestFit="1" customWidth="1"/>
    <col min="2650" max="2650" width="25" bestFit="1" customWidth="1"/>
    <col min="2651" max="2651" width="38.7109375" bestFit="1" customWidth="1"/>
    <col min="2652" max="2652" width="20.42578125" bestFit="1" customWidth="1"/>
    <col min="2653" max="2653" width="34.140625" bestFit="1" customWidth="1"/>
    <col min="2654" max="2654" width="25.7109375" bestFit="1" customWidth="1"/>
    <col min="2655" max="2655" width="39.28515625" bestFit="1" customWidth="1"/>
    <col min="2656" max="2656" width="26.7109375" bestFit="1" customWidth="1"/>
    <col min="2657" max="2657" width="40.28515625" bestFit="1" customWidth="1"/>
    <col min="2658" max="2658" width="22" bestFit="1" customWidth="1"/>
    <col min="2659" max="2659" width="35.5703125" bestFit="1" customWidth="1"/>
    <col min="2660" max="2660" width="26.7109375" bestFit="1" customWidth="1"/>
    <col min="2661" max="2661" width="40.28515625" bestFit="1" customWidth="1"/>
    <col min="2662" max="2662" width="20.42578125" bestFit="1" customWidth="1"/>
    <col min="2663" max="2663" width="34.140625" bestFit="1" customWidth="1"/>
    <col min="2664" max="2664" width="25.7109375" bestFit="1" customWidth="1"/>
    <col min="2665" max="2665" width="39.28515625" bestFit="1" customWidth="1"/>
    <col min="2666" max="2666" width="26.7109375" bestFit="1" customWidth="1"/>
    <col min="2667" max="2667" width="40.28515625" bestFit="1" customWidth="1"/>
    <col min="2668" max="2668" width="25.7109375" bestFit="1" customWidth="1"/>
    <col min="2669" max="2669" width="39.28515625" bestFit="1" customWidth="1"/>
    <col min="2670" max="2670" width="26.7109375" bestFit="1" customWidth="1"/>
    <col min="2671" max="2671" width="40.28515625" bestFit="1" customWidth="1"/>
    <col min="2672" max="2672" width="20.42578125" bestFit="1" customWidth="1"/>
    <col min="2673" max="2673" width="34.140625" bestFit="1" customWidth="1"/>
    <col min="2674" max="2674" width="25.7109375" bestFit="1" customWidth="1"/>
    <col min="2675" max="2675" width="39.28515625" bestFit="1" customWidth="1"/>
    <col min="2676" max="2676" width="26.7109375" bestFit="1" customWidth="1"/>
    <col min="2677" max="2677" width="40.28515625" bestFit="1" customWidth="1"/>
    <col min="2678" max="2678" width="25.7109375" bestFit="1" customWidth="1"/>
    <col min="2679" max="2679" width="39.28515625" bestFit="1" customWidth="1"/>
    <col min="2680" max="2680" width="26.7109375" bestFit="1" customWidth="1"/>
    <col min="2681" max="2681" width="40.28515625" bestFit="1" customWidth="1"/>
    <col min="2682" max="2682" width="20.42578125" bestFit="1" customWidth="1"/>
    <col min="2683" max="2683" width="34.140625" bestFit="1" customWidth="1"/>
    <col min="2684" max="2684" width="24" bestFit="1" customWidth="1"/>
    <col min="2685" max="2685" width="37.5703125" bestFit="1" customWidth="1"/>
    <col min="2686" max="2686" width="26.7109375" bestFit="1" customWidth="1"/>
    <col min="2687" max="2687" width="40.28515625" bestFit="1" customWidth="1"/>
    <col min="2688" max="2688" width="22" bestFit="1" customWidth="1"/>
    <col min="2689" max="2689" width="35.5703125" bestFit="1" customWidth="1"/>
    <col min="2690" max="2690" width="26.7109375" bestFit="1" customWidth="1"/>
    <col min="2691" max="2691" width="40.28515625" bestFit="1" customWidth="1"/>
    <col min="2692" max="2692" width="20.42578125" bestFit="1" customWidth="1"/>
    <col min="2693" max="2693" width="34.140625" bestFit="1" customWidth="1"/>
    <col min="2694" max="2694" width="25.7109375" bestFit="1" customWidth="1"/>
    <col min="2695" max="2695" width="39.28515625" bestFit="1" customWidth="1"/>
    <col min="2696" max="2696" width="26.7109375" bestFit="1" customWidth="1"/>
    <col min="2697" max="2697" width="40.28515625" bestFit="1" customWidth="1"/>
    <col min="2698" max="2698" width="25.7109375" bestFit="1" customWidth="1"/>
    <col min="2699" max="2699" width="39.28515625" bestFit="1" customWidth="1"/>
    <col min="2700" max="2700" width="26.7109375" bestFit="1" customWidth="1"/>
    <col min="2701" max="2701" width="40.28515625" bestFit="1" customWidth="1"/>
    <col min="2702" max="2702" width="20.42578125" bestFit="1" customWidth="1"/>
    <col min="2703" max="2703" width="34.140625" bestFit="1" customWidth="1"/>
    <col min="2704" max="2704" width="25.7109375" bestFit="1" customWidth="1"/>
    <col min="2705" max="2705" width="39.28515625" bestFit="1" customWidth="1"/>
    <col min="2706" max="2706" width="26.7109375" bestFit="1" customWidth="1"/>
    <col min="2707" max="2707" width="40.28515625" bestFit="1" customWidth="1"/>
    <col min="2708" max="2708" width="22" bestFit="1" customWidth="1"/>
    <col min="2709" max="2709" width="35.5703125" bestFit="1" customWidth="1"/>
    <col min="2710" max="2710" width="26.7109375" bestFit="1" customWidth="1"/>
    <col min="2711" max="2711" width="40.28515625" bestFit="1" customWidth="1"/>
    <col min="2712" max="2712" width="20.42578125" bestFit="1" customWidth="1"/>
    <col min="2713" max="2713" width="34.140625" bestFit="1" customWidth="1"/>
    <col min="2714" max="2714" width="25.7109375" bestFit="1" customWidth="1"/>
    <col min="2715" max="2715" width="39.28515625" bestFit="1" customWidth="1"/>
    <col min="2716" max="2716" width="26.7109375" bestFit="1" customWidth="1"/>
    <col min="2717" max="2717" width="40.28515625" bestFit="1" customWidth="1"/>
    <col min="2718" max="2718" width="25.7109375" bestFit="1" customWidth="1"/>
    <col min="2719" max="2719" width="39.28515625" bestFit="1" customWidth="1"/>
    <col min="2720" max="2720" width="26.7109375" bestFit="1" customWidth="1"/>
    <col min="2721" max="2721" width="40.28515625" bestFit="1" customWidth="1"/>
    <col min="2722" max="2722" width="20.42578125" bestFit="1" customWidth="1"/>
    <col min="2723" max="2723" width="34.140625" bestFit="1" customWidth="1"/>
    <col min="2724" max="2724" width="25.7109375" bestFit="1" customWidth="1"/>
    <col min="2725" max="2725" width="39.28515625" bestFit="1" customWidth="1"/>
    <col min="2726" max="2726" width="26.7109375" bestFit="1" customWidth="1"/>
    <col min="2727" max="2727" width="40.28515625" bestFit="1" customWidth="1"/>
    <col min="2728" max="2728" width="25.7109375" bestFit="1" customWidth="1"/>
    <col min="2729" max="2729" width="39.28515625" bestFit="1" customWidth="1"/>
    <col min="2730" max="2730" width="26.7109375" bestFit="1" customWidth="1"/>
    <col min="2731" max="2731" width="40.28515625" bestFit="1" customWidth="1"/>
    <col min="2732" max="2732" width="20.42578125" bestFit="1" customWidth="1"/>
    <col min="2733" max="2733" width="34.140625" bestFit="1" customWidth="1"/>
    <col min="2734" max="2734" width="25.7109375" bestFit="1" customWidth="1"/>
    <col min="2735" max="2735" width="39.28515625" bestFit="1" customWidth="1"/>
    <col min="2736" max="2736" width="26.7109375" bestFit="1" customWidth="1"/>
    <col min="2737" max="2737" width="40.28515625" bestFit="1" customWidth="1"/>
    <col min="2738" max="2738" width="22" bestFit="1" customWidth="1"/>
    <col min="2739" max="2739" width="35.5703125" bestFit="1" customWidth="1"/>
    <col min="2740" max="2740" width="26.7109375" bestFit="1" customWidth="1"/>
    <col min="2741" max="2741" width="40.28515625" bestFit="1" customWidth="1"/>
    <col min="2742" max="2742" width="20.42578125" bestFit="1" customWidth="1"/>
    <col min="2743" max="2743" width="34.140625" bestFit="1" customWidth="1"/>
    <col min="2744" max="2744" width="25.7109375" bestFit="1" customWidth="1"/>
    <col min="2745" max="2745" width="39.28515625" bestFit="1" customWidth="1"/>
    <col min="2746" max="2746" width="26.7109375" bestFit="1" customWidth="1"/>
    <col min="2747" max="2747" width="40.28515625" bestFit="1" customWidth="1"/>
    <col min="2748" max="2748" width="25.7109375" bestFit="1" customWidth="1"/>
    <col min="2749" max="2749" width="39.28515625" bestFit="1" customWidth="1"/>
    <col min="2750" max="2750" width="26.7109375" bestFit="1" customWidth="1"/>
    <col min="2751" max="2751" width="40.28515625" bestFit="1" customWidth="1"/>
    <col min="2752" max="2752" width="20.42578125" bestFit="1" customWidth="1"/>
    <col min="2753" max="2753" width="34.140625" bestFit="1" customWidth="1"/>
    <col min="2754" max="2754" width="25.7109375" bestFit="1" customWidth="1"/>
    <col min="2755" max="2755" width="39.28515625" bestFit="1" customWidth="1"/>
    <col min="2756" max="2756" width="26.7109375" bestFit="1" customWidth="1"/>
    <col min="2757" max="2757" width="40.28515625" bestFit="1" customWidth="1"/>
    <col min="2758" max="2758" width="25.7109375" bestFit="1" customWidth="1"/>
    <col min="2759" max="2759" width="39.28515625" bestFit="1" customWidth="1"/>
    <col min="2760" max="2760" width="25" bestFit="1" customWidth="1"/>
    <col min="2761" max="2761" width="38.7109375" bestFit="1" customWidth="1"/>
    <col min="2762" max="2762" width="20.42578125" bestFit="1" customWidth="1"/>
    <col min="2763" max="2763" width="34.140625" bestFit="1" customWidth="1"/>
    <col min="2764" max="2764" width="25.7109375" bestFit="1" customWidth="1"/>
    <col min="2765" max="2765" width="39.28515625" bestFit="1" customWidth="1"/>
    <col min="2766" max="2766" width="26.7109375" bestFit="1" customWidth="1"/>
    <col min="2767" max="2767" width="40.28515625" bestFit="1" customWidth="1"/>
    <col min="2768" max="2768" width="25.7109375" bestFit="1" customWidth="1"/>
    <col min="2769" max="2769" width="39.28515625" bestFit="1" customWidth="1"/>
    <col min="2770" max="2770" width="26.7109375" bestFit="1" customWidth="1"/>
    <col min="2771" max="2771" width="40.28515625" bestFit="1" customWidth="1"/>
    <col min="2772" max="2772" width="20.42578125" bestFit="1" customWidth="1"/>
    <col min="2773" max="2773" width="34.140625" bestFit="1" customWidth="1"/>
    <col min="2774" max="2774" width="25.7109375" bestFit="1" customWidth="1"/>
    <col min="2775" max="2775" width="39.28515625" bestFit="1" customWidth="1"/>
    <col min="2776" max="2776" width="26.7109375" bestFit="1" customWidth="1"/>
    <col min="2777" max="2777" width="40.28515625" bestFit="1" customWidth="1"/>
    <col min="2778" max="2778" width="25.7109375" bestFit="1" customWidth="1"/>
    <col min="2779" max="2779" width="39.28515625" bestFit="1" customWidth="1"/>
    <col min="2780" max="2780" width="26.7109375" bestFit="1" customWidth="1"/>
    <col min="2781" max="2781" width="40.28515625" bestFit="1" customWidth="1"/>
    <col min="2782" max="2782" width="20.42578125" bestFit="1" customWidth="1"/>
    <col min="2783" max="2783" width="34.140625" bestFit="1" customWidth="1"/>
    <col min="2784" max="2784" width="25.7109375" bestFit="1" customWidth="1"/>
    <col min="2785" max="2785" width="39.28515625" bestFit="1" customWidth="1"/>
    <col min="2786" max="2786" width="26.7109375" bestFit="1" customWidth="1"/>
    <col min="2787" max="2787" width="40.28515625" bestFit="1" customWidth="1"/>
    <col min="2788" max="2788" width="25.7109375" bestFit="1" customWidth="1"/>
    <col min="2789" max="2789" width="39.28515625" bestFit="1" customWidth="1"/>
    <col min="2790" max="2790" width="26.7109375" bestFit="1" customWidth="1"/>
    <col min="2791" max="2791" width="40.28515625" bestFit="1" customWidth="1"/>
    <col min="2792" max="2792" width="20.42578125" bestFit="1" customWidth="1"/>
    <col min="2793" max="2793" width="34.140625" bestFit="1" customWidth="1"/>
    <col min="2794" max="2794" width="25.7109375" bestFit="1" customWidth="1"/>
    <col min="2795" max="2795" width="39.28515625" bestFit="1" customWidth="1"/>
    <col min="2796" max="2796" width="26.7109375" bestFit="1" customWidth="1"/>
    <col min="2797" max="2797" width="40.28515625" bestFit="1" customWidth="1"/>
    <col min="2798" max="2798" width="22" bestFit="1" customWidth="1"/>
    <col min="2799" max="2799" width="35.5703125" bestFit="1" customWidth="1"/>
    <col min="2800" max="2800" width="26.7109375" bestFit="1" customWidth="1"/>
    <col min="2801" max="2801" width="40.28515625" bestFit="1" customWidth="1"/>
    <col min="2802" max="2802" width="20.42578125" bestFit="1" customWidth="1"/>
    <col min="2803" max="2803" width="34.140625" bestFit="1" customWidth="1"/>
    <col min="2804" max="2804" width="25.7109375" bestFit="1" customWidth="1"/>
    <col min="2805" max="2805" width="39.28515625" bestFit="1" customWidth="1"/>
    <col min="2806" max="2806" width="26.7109375" bestFit="1" customWidth="1"/>
    <col min="2807" max="2807" width="40.28515625" bestFit="1" customWidth="1"/>
    <col min="2808" max="2808" width="22" bestFit="1" customWidth="1"/>
    <col min="2809" max="2809" width="35.5703125" bestFit="1" customWidth="1"/>
    <col min="2810" max="2810" width="26.7109375" bestFit="1" customWidth="1"/>
    <col min="2811" max="2811" width="40.28515625" bestFit="1" customWidth="1"/>
    <col min="2812" max="2812" width="20.42578125" bestFit="1" customWidth="1"/>
    <col min="2813" max="2813" width="34.140625" bestFit="1" customWidth="1"/>
    <col min="2814" max="2814" width="25.7109375" bestFit="1" customWidth="1"/>
    <col min="2815" max="2815" width="39.28515625" bestFit="1" customWidth="1"/>
    <col min="2816" max="2816" width="26.7109375" bestFit="1" customWidth="1"/>
    <col min="2817" max="2817" width="40.28515625" bestFit="1" customWidth="1"/>
    <col min="2818" max="2818" width="25.7109375" bestFit="1" customWidth="1"/>
    <col min="2819" max="2819" width="39.28515625" bestFit="1" customWidth="1"/>
    <col min="2820" max="2820" width="26.7109375" bestFit="1" customWidth="1"/>
    <col min="2821" max="2821" width="40.28515625" bestFit="1" customWidth="1"/>
    <col min="2822" max="2822" width="20.42578125" bestFit="1" customWidth="1"/>
    <col min="2823" max="2823" width="34.140625" bestFit="1" customWidth="1"/>
    <col min="2824" max="2824" width="25.7109375" bestFit="1" customWidth="1"/>
    <col min="2825" max="2825" width="39.28515625" bestFit="1" customWidth="1"/>
    <col min="2826" max="2826" width="26.7109375" bestFit="1" customWidth="1"/>
    <col min="2827" max="2827" width="40.28515625" bestFit="1" customWidth="1"/>
    <col min="2828" max="2828" width="25.7109375" bestFit="1" customWidth="1"/>
    <col min="2829" max="2829" width="39.28515625" bestFit="1" customWidth="1"/>
    <col min="2830" max="2830" width="26.7109375" bestFit="1" customWidth="1"/>
    <col min="2831" max="2831" width="40.28515625" bestFit="1" customWidth="1"/>
    <col min="2832" max="2832" width="20.42578125" bestFit="1" customWidth="1"/>
    <col min="2833" max="2833" width="34.140625" bestFit="1" customWidth="1"/>
    <col min="2834" max="2834" width="25.7109375" bestFit="1" customWidth="1"/>
    <col min="2835" max="2835" width="39.28515625" bestFit="1" customWidth="1"/>
    <col min="2836" max="2836" width="26.7109375" bestFit="1" customWidth="1"/>
    <col min="2837" max="2837" width="40.28515625" bestFit="1" customWidth="1"/>
    <col min="2838" max="2838" width="25.7109375" bestFit="1" customWidth="1"/>
    <col min="2839" max="2839" width="39.28515625" bestFit="1" customWidth="1"/>
    <col min="2840" max="2840" width="25" bestFit="1" customWidth="1"/>
    <col min="2841" max="2841" width="38.7109375" bestFit="1" customWidth="1"/>
    <col min="2842" max="2842" width="20.42578125" bestFit="1" customWidth="1"/>
    <col min="2843" max="2843" width="34.140625" bestFit="1" customWidth="1"/>
    <col min="2844" max="2844" width="25.7109375" bestFit="1" customWidth="1"/>
    <col min="2845" max="2845" width="39.28515625" bestFit="1" customWidth="1"/>
    <col min="2846" max="2846" width="26.7109375" bestFit="1" customWidth="1"/>
    <col min="2847" max="2847" width="40.28515625" bestFit="1" customWidth="1"/>
    <col min="2848" max="2848" width="25.7109375" bestFit="1" customWidth="1"/>
    <col min="2849" max="2849" width="39.28515625" bestFit="1" customWidth="1"/>
    <col min="2850" max="2850" width="26.7109375" bestFit="1" customWidth="1"/>
    <col min="2851" max="2851" width="40.28515625" bestFit="1" customWidth="1"/>
    <col min="2852" max="2852" width="20.42578125" bestFit="1" customWidth="1"/>
    <col min="2853" max="2853" width="34.140625" bestFit="1" customWidth="1"/>
    <col min="2854" max="2854" width="25.7109375" bestFit="1" customWidth="1"/>
    <col min="2855" max="2855" width="39.28515625" bestFit="1" customWidth="1"/>
    <col min="2856" max="2856" width="26.7109375" bestFit="1" customWidth="1"/>
    <col min="2857" max="2857" width="40.28515625" bestFit="1" customWidth="1"/>
    <col min="2858" max="2858" width="22" bestFit="1" customWidth="1"/>
    <col min="2859" max="2859" width="35.5703125" bestFit="1" customWidth="1"/>
    <col min="2860" max="2860" width="26.7109375" bestFit="1" customWidth="1"/>
    <col min="2861" max="2861" width="40.28515625" bestFit="1" customWidth="1"/>
    <col min="2862" max="2862" width="20.42578125" bestFit="1" customWidth="1"/>
    <col min="2863" max="2863" width="34.140625" bestFit="1" customWidth="1"/>
    <col min="2864" max="2864" width="25.7109375" bestFit="1" customWidth="1"/>
    <col min="2865" max="2865" width="39.28515625" bestFit="1" customWidth="1"/>
    <col min="2866" max="2866" width="26.7109375" bestFit="1" customWidth="1"/>
    <col min="2867" max="2867" width="40.28515625" bestFit="1" customWidth="1"/>
    <col min="2868" max="2868" width="22" bestFit="1" customWidth="1"/>
    <col min="2869" max="2869" width="35.5703125" bestFit="1" customWidth="1"/>
    <col min="2870" max="2870" width="25" bestFit="1" customWidth="1"/>
    <col min="2871" max="2871" width="38.7109375" bestFit="1" customWidth="1"/>
    <col min="2872" max="2872" width="20.42578125" bestFit="1" customWidth="1"/>
    <col min="2873" max="2873" width="34.140625" bestFit="1" customWidth="1"/>
    <col min="2874" max="2874" width="25.7109375" bestFit="1" customWidth="1"/>
    <col min="2875" max="2875" width="39.28515625" bestFit="1" customWidth="1"/>
    <col min="2876" max="2876" width="25" bestFit="1" customWidth="1"/>
    <col min="2877" max="2877" width="38.7109375" bestFit="1" customWidth="1"/>
    <col min="2878" max="2878" width="22" bestFit="1" customWidth="1"/>
    <col min="2879" max="2879" width="35.5703125" bestFit="1" customWidth="1"/>
    <col min="2880" max="2880" width="26.7109375" bestFit="1" customWidth="1"/>
    <col min="2881" max="2881" width="40.28515625" bestFit="1" customWidth="1"/>
    <col min="2882" max="2882" width="20.42578125" bestFit="1" customWidth="1"/>
    <col min="2883" max="2883" width="34.140625" bestFit="1" customWidth="1"/>
    <col min="2884" max="2884" width="25.7109375" bestFit="1" customWidth="1"/>
    <col min="2885" max="2885" width="39.28515625" bestFit="1" customWidth="1"/>
    <col min="2886" max="2886" width="26.7109375" bestFit="1" customWidth="1"/>
    <col min="2887" max="2887" width="40.28515625" bestFit="1" customWidth="1"/>
    <col min="2888" max="2888" width="22" bestFit="1" customWidth="1"/>
    <col min="2889" max="2889" width="35.5703125" bestFit="1" customWidth="1"/>
    <col min="2890" max="2890" width="26.7109375" bestFit="1" customWidth="1"/>
    <col min="2891" max="2891" width="40.28515625" bestFit="1" customWidth="1"/>
    <col min="2892" max="2892" width="20.42578125" bestFit="1" customWidth="1"/>
    <col min="2893" max="2893" width="34.140625" bestFit="1" customWidth="1"/>
    <col min="2894" max="2894" width="25.7109375" bestFit="1" customWidth="1"/>
    <col min="2895" max="2895" width="39.28515625" bestFit="1" customWidth="1"/>
    <col min="2896" max="2896" width="26.7109375" bestFit="1" customWidth="1"/>
    <col min="2897" max="2897" width="40.28515625" bestFit="1" customWidth="1"/>
    <col min="2898" max="2898" width="22" bestFit="1" customWidth="1"/>
    <col min="2899" max="2899" width="35.5703125" bestFit="1" customWidth="1"/>
    <col min="2900" max="2900" width="26.7109375" bestFit="1" customWidth="1"/>
    <col min="2901" max="2901" width="40.28515625" bestFit="1" customWidth="1"/>
    <col min="2902" max="2902" width="20.42578125" bestFit="1" customWidth="1"/>
    <col min="2903" max="2903" width="34.140625" bestFit="1" customWidth="1"/>
    <col min="2904" max="2904" width="25.7109375" bestFit="1" customWidth="1"/>
    <col min="2905" max="2905" width="39.28515625" bestFit="1" customWidth="1"/>
    <col min="2906" max="2906" width="26.7109375" bestFit="1" customWidth="1"/>
    <col min="2907" max="2907" width="40.28515625" bestFit="1" customWidth="1"/>
    <col min="2908" max="2908" width="25.7109375" bestFit="1" customWidth="1"/>
    <col min="2909" max="2909" width="39.28515625" bestFit="1" customWidth="1"/>
    <col min="2910" max="2910" width="26.7109375" bestFit="1" customWidth="1"/>
    <col min="2911" max="2911" width="40.28515625" bestFit="1" customWidth="1"/>
    <col min="2912" max="2912" width="20.42578125" bestFit="1" customWidth="1"/>
    <col min="2913" max="2913" width="34.140625" bestFit="1" customWidth="1"/>
    <col min="2914" max="2914" width="25.7109375" bestFit="1" customWidth="1"/>
    <col min="2915" max="2915" width="39.28515625" bestFit="1" customWidth="1"/>
    <col min="2916" max="2916" width="26.7109375" bestFit="1" customWidth="1"/>
    <col min="2917" max="2917" width="40.28515625" bestFit="1" customWidth="1"/>
    <col min="2918" max="2918" width="25.7109375" bestFit="1" customWidth="1"/>
    <col min="2919" max="2919" width="39.28515625" bestFit="1" customWidth="1"/>
    <col min="2920" max="2920" width="26.7109375" bestFit="1" customWidth="1"/>
    <col min="2921" max="2921" width="40.28515625" bestFit="1" customWidth="1"/>
    <col min="2922" max="2922" width="20.42578125" bestFit="1" customWidth="1"/>
    <col min="2923" max="2923" width="34.140625" bestFit="1" customWidth="1"/>
    <col min="2924" max="2924" width="24" bestFit="1" customWidth="1"/>
    <col min="2925" max="2925" width="37.5703125" bestFit="1" customWidth="1"/>
    <col min="2926" max="2926" width="26.7109375" bestFit="1" customWidth="1"/>
    <col min="2927" max="2927" width="40.28515625" bestFit="1" customWidth="1"/>
    <col min="2928" max="2928" width="22" bestFit="1" customWidth="1"/>
    <col min="2929" max="2929" width="35.5703125" bestFit="1" customWidth="1"/>
    <col min="2930" max="2930" width="26.7109375" bestFit="1" customWidth="1"/>
    <col min="2931" max="2931" width="40.28515625" bestFit="1" customWidth="1"/>
    <col min="2932" max="2932" width="20.42578125" bestFit="1" customWidth="1"/>
    <col min="2933" max="2933" width="34.140625" bestFit="1" customWidth="1"/>
    <col min="2934" max="2934" width="25.7109375" bestFit="1" customWidth="1"/>
    <col min="2935" max="2935" width="39.28515625" bestFit="1" customWidth="1"/>
    <col min="2936" max="2936" width="26.7109375" bestFit="1" customWidth="1"/>
    <col min="2937" max="2937" width="40.28515625" bestFit="1" customWidth="1"/>
    <col min="2938" max="2938" width="24" bestFit="1" customWidth="1"/>
    <col min="2939" max="2939" width="37.5703125" bestFit="1" customWidth="1"/>
    <col min="2940" max="2940" width="26.7109375" bestFit="1" customWidth="1"/>
    <col min="2941" max="2941" width="40.28515625" bestFit="1" customWidth="1"/>
    <col min="2942" max="2942" width="20.42578125" bestFit="1" customWidth="1"/>
    <col min="2943" max="2943" width="34.140625" bestFit="1" customWidth="1"/>
    <col min="2944" max="2944" width="25.7109375" bestFit="1" customWidth="1"/>
    <col min="2945" max="2945" width="39.28515625" bestFit="1" customWidth="1"/>
    <col min="2946" max="2946" width="26.7109375" bestFit="1" customWidth="1"/>
    <col min="2947" max="2947" width="40.28515625" bestFit="1" customWidth="1"/>
    <col min="2948" max="2948" width="25.7109375" bestFit="1" customWidth="1"/>
    <col min="2949" max="2949" width="39.28515625" bestFit="1" customWidth="1"/>
    <col min="2950" max="2950" width="26.7109375" bestFit="1" customWidth="1"/>
    <col min="2951" max="2951" width="40.28515625" bestFit="1" customWidth="1"/>
    <col min="2952" max="2952" width="20.42578125" bestFit="1" customWidth="1"/>
    <col min="2953" max="2953" width="34.140625" bestFit="1" customWidth="1"/>
    <col min="2954" max="2954" width="24" bestFit="1" customWidth="1"/>
    <col min="2955" max="2955" width="37.5703125" bestFit="1" customWidth="1"/>
    <col min="2956" max="2956" width="26.7109375" bestFit="1" customWidth="1"/>
    <col min="2957" max="2957" width="40.28515625" bestFit="1" customWidth="1"/>
    <col min="2958" max="2958" width="25.7109375" bestFit="1" customWidth="1"/>
    <col min="2959" max="2959" width="39.28515625" bestFit="1" customWidth="1"/>
    <col min="2960" max="2960" width="25" bestFit="1" customWidth="1"/>
    <col min="2961" max="2961" width="38.7109375" bestFit="1" customWidth="1"/>
    <col min="2962" max="2962" width="20.42578125" bestFit="1" customWidth="1"/>
    <col min="2963" max="2963" width="34.140625" bestFit="1" customWidth="1"/>
    <col min="2964" max="2964" width="24" bestFit="1" customWidth="1"/>
    <col min="2965" max="2965" width="37.5703125" bestFit="1" customWidth="1"/>
    <col min="2966" max="2966" width="26.7109375" bestFit="1" customWidth="1"/>
    <col min="2967" max="2967" width="40.28515625" bestFit="1" customWidth="1"/>
    <col min="2968" max="2968" width="25.7109375" bestFit="1" customWidth="1"/>
    <col min="2969" max="2969" width="39.28515625" bestFit="1" customWidth="1"/>
    <col min="2970" max="2970" width="25" bestFit="1" customWidth="1"/>
    <col min="2971" max="2971" width="38.7109375" bestFit="1" customWidth="1"/>
    <col min="2972" max="2972" width="20.42578125" bestFit="1" customWidth="1"/>
    <col min="2973" max="2973" width="34.140625" bestFit="1" customWidth="1"/>
    <col min="2974" max="2974" width="25.7109375" bestFit="1" customWidth="1"/>
    <col min="2975" max="2975" width="39.28515625" bestFit="1" customWidth="1"/>
    <col min="2976" max="2976" width="26.7109375" bestFit="1" customWidth="1"/>
    <col min="2977" max="2977" width="40.28515625" bestFit="1" customWidth="1"/>
    <col min="2978" max="2978" width="25.7109375" bestFit="1" customWidth="1"/>
    <col min="2979" max="2979" width="39.28515625" bestFit="1" customWidth="1"/>
    <col min="2980" max="2980" width="26.7109375" bestFit="1" customWidth="1"/>
    <col min="2981" max="2981" width="40.28515625" bestFit="1" customWidth="1"/>
    <col min="2982" max="2982" width="20.42578125" bestFit="1" customWidth="1"/>
    <col min="2983" max="2983" width="34.140625" bestFit="1" customWidth="1"/>
    <col min="2984" max="2984" width="25.7109375" bestFit="1" customWidth="1"/>
    <col min="2985" max="2985" width="39.28515625" bestFit="1" customWidth="1"/>
    <col min="2986" max="2986" width="26.7109375" bestFit="1" customWidth="1"/>
    <col min="2987" max="2987" width="40.28515625" bestFit="1" customWidth="1"/>
    <col min="2988" max="2988" width="22" bestFit="1" customWidth="1"/>
    <col min="2989" max="2989" width="35.5703125" bestFit="1" customWidth="1"/>
    <col min="2990" max="2990" width="26.7109375" bestFit="1" customWidth="1"/>
    <col min="2991" max="2991" width="40.28515625" bestFit="1" customWidth="1"/>
    <col min="2992" max="2992" width="20.42578125" bestFit="1" customWidth="1"/>
    <col min="2993" max="2993" width="34.140625" bestFit="1" customWidth="1"/>
    <col min="2994" max="2994" width="25.7109375" bestFit="1" customWidth="1"/>
    <col min="2995" max="2995" width="39.28515625" bestFit="1" customWidth="1"/>
    <col min="2996" max="2996" width="26.7109375" bestFit="1" customWidth="1"/>
    <col min="2997" max="2997" width="40.28515625" bestFit="1" customWidth="1"/>
    <col min="2998" max="2998" width="22" bestFit="1" customWidth="1"/>
    <col min="2999" max="2999" width="35.5703125" bestFit="1" customWidth="1"/>
    <col min="3000" max="3000" width="26.7109375" bestFit="1" customWidth="1"/>
    <col min="3001" max="3001" width="40.28515625" bestFit="1" customWidth="1"/>
    <col min="3002" max="3002" width="20.42578125" bestFit="1" customWidth="1"/>
    <col min="3003" max="3003" width="34.140625" bestFit="1" customWidth="1"/>
    <col min="3004" max="3004" width="25.7109375" bestFit="1" customWidth="1"/>
    <col min="3005" max="3005" width="39.28515625" bestFit="1" customWidth="1"/>
    <col min="3006" max="3006" width="26.7109375" bestFit="1" customWidth="1"/>
    <col min="3007" max="3007" width="40.28515625" bestFit="1" customWidth="1"/>
    <col min="3008" max="3008" width="25.7109375" bestFit="1" customWidth="1"/>
    <col min="3009" max="3009" width="39.28515625" bestFit="1" customWidth="1"/>
    <col min="3010" max="3010" width="26.7109375" bestFit="1" customWidth="1"/>
    <col min="3011" max="3011" width="40.28515625" bestFit="1" customWidth="1"/>
    <col min="3012" max="3012" width="20.42578125" bestFit="1" customWidth="1"/>
    <col min="3013" max="3013" width="34.140625" bestFit="1" customWidth="1"/>
    <col min="3014" max="3014" width="25.7109375" bestFit="1" customWidth="1"/>
    <col min="3015" max="3015" width="39.28515625" bestFit="1" customWidth="1"/>
    <col min="3016" max="3016" width="26.7109375" bestFit="1" customWidth="1"/>
    <col min="3017" max="3017" width="40.28515625" bestFit="1" customWidth="1"/>
    <col min="3018" max="3018" width="25.7109375" bestFit="1" customWidth="1"/>
    <col min="3019" max="3019" width="39.28515625" bestFit="1" customWidth="1"/>
    <col min="3020" max="3020" width="26.7109375" bestFit="1" customWidth="1"/>
    <col min="3021" max="3021" width="40.28515625" bestFit="1" customWidth="1"/>
    <col min="3022" max="3022" width="20.42578125" bestFit="1" customWidth="1"/>
    <col min="3023" max="3023" width="34.140625" bestFit="1" customWidth="1"/>
    <col min="3024" max="3024" width="25.7109375" bestFit="1" customWidth="1"/>
    <col min="3025" max="3025" width="39.28515625" bestFit="1" customWidth="1"/>
    <col min="3026" max="3026" width="26.7109375" bestFit="1" customWidth="1"/>
    <col min="3027" max="3027" width="40.28515625" bestFit="1" customWidth="1"/>
    <col min="3028" max="3028" width="22" bestFit="1" customWidth="1"/>
    <col min="3029" max="3029" width="35.5703125" bestFit="1" customWidth="1"/>
    <col min="3030" max="3030" width="26.7109375" bestFit="1" customWidth="1"/>
    <col min="3031" max="3031" width="40.28515625" bestFit="1" customWidth="1"/>
    <col min="3032" max="3032" width="20.42578125" bestFit="1" customWidth="1"/>
    <col min="3033" max="3033" width="34.140625" bestFit="1" customWidth="1"/>
    <col min="3034" max="3034" width="25.7109375" bestFit="1" customWidth="1"/>
    <col min="3035" max="3035" width="39.28515625" bestFit="1" customWidth="1"/>
    <col min="3036" max="3036" width="26.7109375" bestFit="1" customWidth="1"/>
    <col min="3037" max="3037" width="40.28515625" bestFit="1" customWidth="1"/>
    <col min="3038" max="3038" width="22" bestFit="1" customWidth="1"/>
    <col min="3039" max="3039" width="35.5703125" bestFit="1" customWidth="1"/>
    <col min="3040" max="3040" width="26.7109375" bestFit="1" customWidth="1"/>
    <col min="3041" max="3041" width="40.28515625" bestFit="1" customWidth="1"/>
    <col min="3042" max="3042" width="20.42578125" bestFit="1" customWidth="1"/>
    <col min="3043" max="3043" width="34.140625" bestFit="1" customWidth="1"/>
    <col min="3044" max="3044" width="25.7109375" bestFit="1" customWidth="1"/>
    <col min="3045" max="3045" width="39.28515625" bestFit="1" customWidth="1"/>
    <col min="3046" max="3046" width="25" bestFit="1" customWidth="1"/>
    <col min="3047" max="3047" width="38.7109375" bestFit="1" customWidth="1"/>
    <col min="3048" max="3048" width="22" bestFit="1" customWidth="1"/>
    <col min="3049" max="3049" width="35.5703125" bestFit="1" customWidth="1"/>
    <col min="3050" max="3050" width="25" bestFit="1" customWidth="1"/>
    <col min="3051" max="3051" width="38.7109375" bestFit="1" customWidth="1"/>
    <col min="3052" max="3052" width="20.42578125" bestFit="1" customWidth="1"/>
    <col min="3053" max="3053" width="34.140625" bestFit="1" customWidth="1"/>
    <col min="3054" max="3054" width="25.7109375" bestFit="1" customWidth="1"/>
    <col min="3055" max="3055" width="39.28515625" bestFit="1" customWidth="1"/>
    <col min="3056" max="3056" width="26.7109375" bestFit="1" customWidth="1"/>
    <col min="3057" max="3057" width="40.28515625" bestFit="1" customWidth="1"/>
    <col min="3058" max="3058" width="25.7109375" bestFit="1" customWidth="1"/>
    <col min="3059" max="3059" width="39.28515625" bestFit="1" customWidth="1"/>
    <col min="3060" max="3060" width="26.7109375" bestFit="1" customWidth="1"/>
    <col min="3061" max="3061" width="40.28515625" bestFit="1" customWidth="1"/>
    <col min="3062" max="3062" width="20.42578125" bestFit="1" customWidth="1"/>
    <col min="3063" max="3063" width="34.140625" bestFit="1" customWidth="1"/>
    <col min="3064" max="3064" width="25.7109375" bestFit="1" customWidth="1"/>
    <col min="3065" max="3065" width="39.28515625" bestFit="1" customWidth="1"/>
    <col min="3066" max="3066" width="26.7109375" bestFit="1" customWidth="1"/>
    <col min="3067" max="3067" width="40.28515625" bestFit="1" customWidth="1"/>
    <col min="3068" max="3068" width="25.7109375" bestFit="1" customWidth="1"/>
    <col min="3069" max="3069" width="39.28515625" bestFit="1" customWidth="1"/>
    <col min="3070" max="3070" width="26.7109375" bestFit="1" customWidth="1"/>
    <col min="3071" max="3071" width="40.28515625" bestFit="1" customWidth="1"/>
    <col min="3072" max="3072" width="20.42578125" bestFit="1" customWidth="1"/>
    <col min="3073" max="3073" width="34.140625" bestFit="1" customWidth="1"/>
    <col min="3074" max="3074" width="25.7109375" bestFit="1" customWidth="1"/>
    <col min="3075" max="3075" width="39.28515625" bestFit="1" customWidth="1"/>
    <col min="3076" max="3076" width="25" bestFit="1" customWidth="1"/>
    <col min="3077" max="3077" width="38.7109375" bestFit="1" customWidth="1"/>
    <col min="3078" max="3078" width="25.7109375" bestFit="1" customWidth="1"/>
    <col min="3079" max="3079" width="39.28515625" bestFit="1" customWidth="1"/>
    <col min="3080" max="3080" width="25" bestFit="1" customWidth="1"/>
    <col min="3081" max="3081" width="38.7109375" bestFit="1" customWidth="1"/>
    <col min="3082" max="3082" width="20.42578125" bestFit="1" customWidth="1"/>
    <col min="3083" max="3083" width="34.140625" bestFit="1" customWidth="1"/>
    <col min="3084" max="3084" width="24" bestFit="1" customWidth="1"/>
    <col min="3085" max="3085" width="37.5703125" bestFit="1" customWidth="1"/>
    <col min="3086" max="3086" width="26.7109375" bestFit="1" customWidth="1"/>
    <col min="3087" max="3087" width="40.28515625" bestFit="1" customWidth="1"/>
    <col min="3088" max="3088" width="24" bestFit="1" customWidth="1"/>
    <col min="3089" max="3089" width="37.5703125" bestFit="1" customWidth="1"/>
    <col min="3090" max="3090" width="26.7109375" bestFit="1" customWidth="1"/>
    <col min="3091" max="3091" width="40.28515625" bestFit="1" customWidth="1"/>
    <col min="3092" max="3092" width="20.42578125" bestFit="1" customWidth="1"/>
    <col min="3093" max="3093" width="34.140625" bestFit="1" customWidth="1"/>
    <col min="3094" max="3094" width="24" bestFit="1" customWidth="1"/>
    <col min="3095" max="3095" width="37.5703125" bestFit="1" customWidth="1"/>
    <col min="3096" max="3096" width="26.7109375" bestFit="1" customWidth="1"/>
    <col min="3097" max="3097" width="40.28515625" bestFit="1" customWidth="1"/>
    <col min="3098" max="3098" width="25.7109375" bestFit="1" customWidth="1"/>
    <col min="3099" max="3099" width="39.28515625" bestFit="1" customWidth="1"/>
    <col min="3100" max="3100" width="26.7109375" bestFit="1" customWidth="1"/>
    <col min="3101" max="3101" width="40.28515625" bestFit="1" customWidth="1"/>
    <col min="3102" max="3102" width="20.42578125" bestFit="1" customWidth="1"/>
    <col min="3103" max="3103" width="34.140625" bestFit="1" customWidth="1"/>
    <col min="3104" max="3104" width="24" bestFit="1" customWidth="1"/>
    <col min="3105" max="3105" width="37.5703125" bestFit="1" customWidth="1"/>
    <col min="3106" max="3106" width="26.7109375" bestFit="1" customWidth="1"/>
    <col min="3107" max="3107" width="40.28515625" bestFit="1" customWidth="1"/>
    <col min="3108" max="3108" width="25.7109375" bestFit="1" customWidth="1"/>
    <col min="3109" max="3109" width="39.28515625" bestFit="1" customWidth="1"/>
    <col min="3110" max="3110" width="26.7109375" bestFit="1" customWidth="1"/>
    <col min="3111" max="3111" width="40.28515625" bestFit="1" customWidth="1"/>
    <col min="3112" max="3112" width="20.42578125" bestFit="1" customWidth="1"/>
    <col min="3113" max="3113" width="34.140625" bestFit="1" customWidth="1"/>
    <col min="3114" max="3114" width="25.7109375" bestFit="1" customWidth="1"/>
    <col min="3115" max="3115" width="39.28515625" bestFit="1" customWidth="1"/>
    <col min="3116" max="3116" width="26.7109375" bestFit="1" customWidth="1"/>
    <col min="3117" max="3117" width="40.28515625" bestFit="1" customWidth="1"/>
    <col min="3118" max="3118" width="22" bestFit="1" customWidth="1"/>
    <col min="3119" max="3119" width="35.5703125" bestFit="1" customWidth="1"/>
    <col min="3120" max="3120" width="26.7109375" bestFit="1" customWidth="1"/>
    <col min="3121" max="3121" width="40.28515625" bestFit="1" customWidth="1"/>
    <col min="3122" max="3122" width="20.42578125" bestFit="1" customWidth="1"/>
    <col min="3123" max="3123" width="34.140625" bestFit="1" customWidth="1"/>
    <col min="3124" max="3124" width="25.7109375" bestFit="1" customWidth="1"/>
    <col min="3125" max="3125" width="39.28515625" bestFit="1" customWidth="1"/>
    <col min="3126" max="3126" width="26.7109375" bestFit="1" customWidth="1"/>
    <col min="3127" max="3127" width="40.28515625" bestFit="1" customWidth="1"/>
    <col min="3128" max="3128" width="25.7109375" bestFit="1" customWidth="1"/>
    <col min="3129" max="3129" width="39.28515625" bestFit="1" customWidth="1"/>
    <col min="3130" max="3130" width="26.7109375" bestFit="1" customWidth="1"/>
    <col min="3131" max="3131" width="40.28515625" bestFit="1" customWidth="1"/>
    <col min="3132" max="3132" width="20.42578125" bestFit="1" customWidth="1"/>
    <col min="3133" max="3133" width="34.140625" bestFit="1" customWidth="1"/>
    <col min="3134" max="3134" width="25.7109375" bestFit="1" customWidth="1"/>
    <col min="3135" max="3135" width="39.28515625" bestFit="1" customWidth="1"/>
    <col min="3136" max="3136" width="26.7109375" bestFit="1" customWidth="1"/>
    <col min="3137" max="3137" width="40.28515625" bestFit="1" customWidth="1"/>
    <col min="3138" max="3138" width="25.7109375" bestFit="1" customWidth="1"/>
    <col min="3139" max="3139" width="39.28515625" bestFit="1" customWidth="1"/>
    <col min="3140" max="3140" width="26.7109375" bestFit="1" customWidth="1"/>
    <col min="3141" max="3141" width="40.28515625" bestFit="1" customWidth="1"/>
    <col min="3142" max="3142" width="20.42578125" bestFit="1" customWidth="1"/>
    <col min="3143" max="3143" width="34.140625" bestFit="1" customWidth="1"/>
    <col min="3144" max="3144" width="25.7109375" bestFit="1" customWidth="1"/>
    <col min="3145" max="3145" width="39.28515625" bestFit="1" customWidth="1"/>
    <col min="3146" max="3146" width="26.7109375" bestFit="1" customWidth="1"/>
    <col min="3147" max="3147" width="40.28515625" bestFit="1" customWidth="1"/>
    <col min="3148" max="3148" width="25.7109375" bestFit="1" customWidth="1"/>
    <col min="3149" max="3149" width="39.28515625" bestFit="1" customWidth="1"/>
    <col min="3150" max="3150" width="26.7109375" bestFit="1" customWidth="1"/>
    <col min="3151" max="3151" width="40.28515625" bestFit="1" customWidth="1"/>
    <col min="3152" max="3152" width="20.42578125" bestFit="1" customWidth="1"/>
    <col min="3153" max="3153" width="34.140625" bestFit="1" customWidth="1"/>
    <col min="3154" max="3154" width="25.7109375" bestFit="1" customWidth="1"/>
    <col min="3155" max="3155" width="39.28515625" bestFit="1" customWidth="1"/>
    <col min="3156" max="3156" width="26.7109375" bestFit="1" customWidth="1"/>
    <col min="3157" max="3157" width="40.28515625" bestFit="1" customWidth="1"/>
    <col min="3158" max="3158" width="25.7109375" bestFit="1" customWidth="1"/>
    <col min="3159" max="3159" width="39.28515625" bestFit="1" customWidth="1"/>
    <col min="3160" max="3160" width="26.7109375" bestFit="1" customWidth="1"/>
    <col min="3161" max="3161" width="40.28515625" bestFit="1" customWidth="1"/>
    <col min="3162" max="3162" width="20.42578125" bestFit="1" customWidth="1"/>
    <col min="3163" max="3163" width="34.140625" bestFit="1" customWidth="1"/>
    <col min="3164" max="3164" width="25.7109375" bestFit="1" customWidth="1"/>
    <col min="3165" max="3165" width="39.28515625" bestFit="1" customWidth="1"/>
    <col min="3166" max="3166" width="26.7109375" bestFit="1" customWidth="1"/>
    <col min="3167" max="3167" width="40.28515625" bestFit="1" customWidth="1"/>
    <col min="3168" max="3168" width="22" bestFit="1" customWidth="1"/>
    <col min="3169" max="3169" width="35.5703125" bestFit="1" customWidth="1"/>
    <col min="3170" max="3170" width="26.7109375" bestFit="1" customWidth="1"/>
    <col min="3171" max="3171" width="40.28515625" bestFit="1" customWidth="1"/>
    <col min="3172" max="3172" width="20.42578125" bestFit="1" customWidth="1"/>
    <col min="3173" max="3173" width="34.140625" bestFit="1" customWidth="1"/>
    <col min="3174" max="3174" width="25.7109375" bestFit="1" customWidth="1"/>
    <col min="3175" max="3175" width="39.28515625" bestFit="1" customWidth="1"/>
    <col min="3176" max="3176" width="26.7109375" bestFit="1" customWidth="1"/>
    <col min="3177" max="3177" width="40.28515625" bestFit="1" customWidth="1"/>
    <col min="3178" max="3178" width="25.7109375" bestFit="1" customWidth="1"/>
    <col min="3179" max="3179" width="39.28515625" bestFit="1" customWidth="1"/>
    <col min="3180" max="3180" width="26.7109375" bestFit="1" customWidth="1"/>
    <col min="3181" max="3181" width="40.28515625" bestFit="1" customWidth="1"/>
    <col min="3182" max="3182" width="20.42578125" bestFit="1" customWidth="1"/>
    <col min="3183" max="3183" width="34.140625" bestFit="1" customWidth="1"/>
    <col min="3184" max="3184" width="25.7109375" bestFit="1" customWidth="1"/>
    <col min="3185" max="3185" width="39.28515625" bestFit="1" customWidth="1"/>
    <col min="3186" max="3186" width="26.7109375" bestFit="1" customWidth="1"/>
    <col min="3187" max="3187" width="40.28515625" bestFit="1" customWidth="1"/>
    <col min="3188" max="3188" width="25.7109375" bestFit="1" customWidth="1"/>
    <col min="3189" max="3189" width="39.28515625" bestFit="1" customWidth="1"/>
    <col min="3190" max="3190" width="25" bestFit="1" customWidth="1"/>
    <col min="3191" max="3191" width="38.7109375" bestFit="1" customWidth="1"/>
    <col min="3192" max="3192" width="20.42578125" bestFit="1" customWidth="1"/>
    <col min="3193" max="3193" width="34.140625" bestFit="1" customWidth="1"/>
    <col min="3194" max="3194" width="25.7109375" bestFit="1" customWidth="1"/>
    <col min="3195" max="3195" width="39.28515625" bestFit="1" customWidth="1"/>
    <col min="3196" max="3196" width="26.7109375" bestFit="1" customWidth="1"/>
    <col min="3197" max="3197" width="40.28515625" bestFit="1" customWidth="1"/>
    <col min="3198" max="3198" width="25.7109375" bestFit="1" customWidth="1"/>
    <col min="3199" max="3199" width="39.28515625" bestFit="1" customWidth="1"/>
    <col min="3200" max="3200" width="25" bestFit="1" customWidth="1"/>
    <col min="3201" max="3201" width="38.7109375" bestFit="1" customWidth="1"/>
    <col min="3202" max="3202" width="20.42578125" bestFit="1" customWidth="1"/>
    <col min="3203" max="3203" width="34.140625" bestFit="1" customWidth="1"/>
    <col min="3204" max="3204" width="25.7109375" bestFit="1" customWidth="1"/>
    <col min="3205" max="3205" width="39.28515625" bestFit="1" customWidth="1"/>
    <col min="3206" max="3206" width="26.7109375" bestFit="1" customWidth="1"/>
    <col min="3207" max="3207" width="40.28515625" bestFit="1" customWidth="1"/>
    <col min="3208" max="3208" width="24" bestFit="1" customWidth="1"/>
    <col min="3209" max="3209" width="37.5703125" bestFit="1" customWidth="1"/>
    <col min="3210" max="3210" width="26.7109375" bestFit="1" customWidth="1"/>
    <col min="3211" max="3211" width="40.28515625" bestFit="1" customWidth="1"/>
    <col min="3212" max="3212" width="20.42578125" bestFit="1" customWidth="1"/>
    <col min="3213" max="3213" width="34.140625" bestFit="1" customWidth="1"/>
    <col min="3214" max="3214" width="24" bestFit="1" customWidth="1"/>
    <col min="3215" max="3215" width="37.5703125" bestFit="1" customWidth="1"/>
    <col min="3216" max="3216" width="26.7109375" bestFit="1" customWidth="1"/>
    <col min="3217" max="3217" width="40.28515625" bestFit="1" customWidth="1"/>
    <col min="3218" max="3218" width="25.7109375" bestFit="1" customWidth="1"/>
    <col min="3219" max="3219" width="39.28515625" bestFit="1" customWidth="1"/>
    <col min="3220" max="3220" width="26.7109375" bestFit="1" customWidth="1"/>
    <col min="3221" max="3221" width="40.28515625" bestFit="1" customWidth="1"/>
    <col min="3222" max="3222" width="20.42578125" bestFit="1" customWidth="1"/>
    <col min="3223" max="3223" width="34.140625" bestFit="1" customWidth="1"/>
    <col min="3224" max="3224" width="24" bestFit="1" customWidth="1"/>
    <col min="3225" max="3225" width="37.5703125" bestFit="1" customWidth="1"/>
    <col min="3226" max="3226" width="26.7109375" bestFit="1" customWidth="1"/>
    <col min="3227" max="3227" width="40.28515625" bestFit="1" customWidth="1"/>
    <col min="3228" max="3228" width="25.7109375" bestFit="1" customWidth="1"/>
    <col min="3229" max="3229" width="39.28515625" bestFit="1" customWidth="1"/>
    <col min="3230" max="3230" width="26.7109375" bestFit="1" customWidth="1"/>
    <col min="3231" max="3231" width="40.28515625" bestFit="1" customWidth="1"/>
    <col min="3232" max="3232" width="20.42578125" bestFit="1" customWidth="1"/>
    <col min="3233" max="3233" width="34.140625" bestFit="1" customWidth="1"/>
    <col min="3234" max="3234" width="25.7109375" bestFit="1" customWidth="1"/>
    <col min="3235" max="3235" width="39.28515625" bestFit="1" customWidth="1"/>
    <col min="3236" max="3236" width="26.7109375" bestFit="1" customWidth="1"/>
    <col min="3237" max="3237" width="40.28515625" bestFit="1" customWidth="1"/>
    <col min="3238" max="3238" width="22" bestFit="1" customWidth="1"/>
    <col min="3239" max="3239" width="35.5703125" bestFit="1" customWidth="1"/>
    <col min="3240" max="3240" width="26.7109375" bestFit="1" customWidth="1"/>
    <col min="3241" max="3241" width="40.28515625" bestFit="1" customWidth="1"/>
    <col min="3242" max="3242" width="20.42578125" bestFit="1" customWidth="1"/>
    <col min="3243" max="3243" width="34.140625" bestFit="1" customWidth="1"/>
    <col min="3244" max="3244" width="25.7109375" bestFit="1" customWidth="1"/>
    <col min="3245" max="3245" width="39.28515625" bestFit="1" customWidth="1"/>
    <col min="3246" max="3246" width="25" bestFit="1" customWidth="1"/>
    <col min="3247" max="3247" width="38.7109375" bestFit="1" customWidth="1"/>
    <col min="3248" max="3248" width="25.7109375" bestFit="1" customWidth="1"/>
    <col min="3249" max="3249" width="39.28515625" bestFit="1" customWidth="1"/>
    <col min="3250" max="3250" width="26.7109375" bestFit="1" customWidth="1"/>
    <col min="3251" max="3251" width="40.28515625" bestFit="1" customWidth="1"/>
    <col min="3252" max="3252" width="20.42578125" bestFit="1" customWidth="1"/>
    <col min="3253" max="3253" width="34.140625" bestFit="1" customWidth="1"/>
    <col min="3254" max="3254" width="25.7109375" bestFit="1" customWidth="1"/>
    <col min="3255" max="3255" width="39.28515625" bestFit="1" customWidth="1"/>
    <col min="3256" max="3256" width="26.7109375" bestFit="1" customWidth="1"/>
    <col min="3257" max="3257" width="40.28515625" bestFit="1" customWidth="1"/>
    <col min="3258" max="3258" width="25.7109375" bestFit="1" customWidth="1"/>
    <col min="3259" max="3259" width="39.28515625" bestFit="1" customWidth="1"/>
    <col min="3260" max="3260" width="26.7109375" bestFit="1" customWidth="1"/>
    <col min="3261" max="3261" width="40.28515625" bestFit="1" customWidth="1"/>
    <col min="3262" max="3262" width="20.42578125" bestFit="1" customWidth="1"/>
    <col min="3263" max="3263" width="34.140625" bestFit="1" customWidth="1"/>
    <col min="3264" max="3264" width="25.7109375" bestFit="1" customWidth="1"/>
    <col min="3265" max="3265" width="39.28515625" bestFit="1" customWidth="1"/>
    <col min="3266" max="3266" width="26.7109375" bestFit="1" customWidth="1"/>
    <col min="3267" max="3267" width="40.28515625" bestFit="1" customWidth="1"/>
    <col min="3268" max="3268" width="25.7109375" bestFit="1" customWidth="1"/>
    <col min="3269" max="3269" width="39.28515625" bestFit="1" customWidth="1"/>
    <col min="3270" max="3270" width="26.7109375" bestFit="1" customWidth="1"/>
    <col min="3271" max="3271" width="40.28515625" bestFit="1" customWidth="1"/>
    <col min="3272" max="3272" width="20.42578125" bestFit="1" customWidth="1"/>
    <col min="3273" max="3273" width="34.140625" bestFit="1" customWidth="1"/>
    <col min="3274" max="3274" width="25.7109375" bestFit="1" customWidth="1"/>
    <col min="3275" max="3275" width="39.28515625" bestFit="1" customWidth="1"/>
    <col min="3276" max="3276" width="26.7109375" bestFit="1" customWidth="1"/>
    <col min="3277" max="3277" width="40.28515625" bestFit="1" customWidth="1"/>
    <col min="3278" max="3278" width="22" bestFit="1" customWidth="1"/>
    <col min="3279" max="3279" width="35.5703125" bestFit="1" customWidth="1"/>
    <col min="3280" max="3280" width="26.7109375" bestFit="1" customWidth="1"/>
    <col min="3281" max="3281" width="40.28515625" bestFit="1" customWidth="1"/>
    <col min="3282" max="3282" width="20.42578125" bestFit="1" customWidth="1"/>
    <col min="3283" max="3283" width="34.140625" bestFit="1" customWidth="1"/>
    <col min="3284" max="3284" width="25.7109375" bestFit="1" customWidth="1"/>
    <col min="3285" max="3285" width="39.28515625" bestFit="1" customWidth="1"/>
    <col min="3286" max="3286" width="26.7109375" bestFit="1" customWidth="1"/>
    <col min="3287" max="3287" width="40.28515625" bestFit="1" customWidth="1"/>
    <col min="3288" max="3288" width="25.7109375" bestFit="1" customWidth="1"/>
    <col min="3289" max="3289" width="39.28515625" bestFit="1" customWidth="1"/>
    <col min="3290" max="3290" width="26.7109375" bestFit="1" customWidth="1"/>
    <col min="3291" max="3291" width="40.28515625" bestFit="1" customWidth="1"/>
    <col min="3292" max="3292" width="20.42578125" bestFit="1" customWidth="1"/>
    <col min="3293" max="3293" width="34.140625" bestFit="1" customWidth="1"/>
    <col min="3294" max="3294" width="24" bestFit="1" customWidth="1"/>
    <col min="3295" max="3295" width="37.5703125" bestFit="1" customWidth="1"/>
    <col min="3296" max="3296" width="26.7109375" bestFit="1" customWidth="1"/>
    <col min="3297" max="3297" width="40.28515625" bestFit="1" customWidth="1"/>
    <col min="3298" max="3298" width="24" bestFit="1" customWidth="1"/>
    <col min="3299" max="3299" width="37.5703125" bestFit="1" customWidth="1"/>
    <col min="3300" max="3300" width="26.7109375" bestFit="1" customWidth="1"/>
    <col min="3301" max="3301" width="40.28515625" bestFit="1" customWidth="1"/>
    <col min="3302" max="3302" width="20.42578125" bestFit="1" customWidth="1"/>
    <col min="3303" max="3303" width="34.140625" bestFit="1" customWidth="1"/>
    <col min="3304" max="3304" width="25.7109375" bestFit="1" customWidth="1"/>
    <col min="3305" max="3305" width="39.28515625" bestFit="1" customWidth="1"/>
    <col min="3306" max="3306" width="26.7109375" bestFit="1" customWidth="1"/>
    <col min="3307" max="3307" width="40.28515625" bestFit="1" customWidth="1"/>
    <col min="3308" max="3308" width="22" bestFit="1" customWidth="1"/>
    <col min="3309" max="3309" width="35.5703125" bestFit="1" customWidth="1"/>
    <col min="3310" max="3310" width="26.7109375" bestFit="1" customWidth="1"/>
    <col min="3311" max="3311" width="40.28515625" bestFit="1" customWidth="1"/>
    <col min="3312" max="3312" width="20.42578125" bestFit="1" customWidth="1"/>
    <col min="3313" max="3313" width="34.140625" bestFit="1" customWidth="1"/>
    <col min="3314" max="3314" width="25.7109375" bestFit="1" customWidth="1"/>
    <col min="3315" max="3315" width="39.28515625" bestFit="1" customWidth="1"/>
    <col min="3316" max="3316" width="25" bestFit="1" customWidth="1"/>
    <col min="3317" max="3317" width="38.7109375" bestFit="1" customWidth="1"/>
    <col min="3318" max="3318" width="22" bestFit="1" customWidth="1"/>
    <col min="3319" max="3319" width="35.5703125" bestFit="1" customWidth="1"/>
    <col min="3320" max="3320" width="26.7109375" bestFit="1" customWidth="1"/>
    <col min="3321" max="3321" width="40.28515625" bestFit="1" customWidth="1"/>
    <col min="3322" max="3322" width="20.42578125" bestFit="1" customWidth="1"/>
    <col min="3323" max="3323" width="34.140625" bestFit="1" customWidth="1"/>
    <col min="3324" max="3324" width="25.7109375" bestFit="1" customWidth="1"/>
    <col min="3325" max="3325" width="39.28515625" bestFit="1" customWidth="1"/>
    <col min="3326" max="3326" width="26.7109375" bestFit="1" customWidth="1"/>
    <col min="3327" max="3327" width="40.28515625" bestFit="1" customWidth="1"/>
    <col min="3328" max="3328" width="25.7109375" bestFit="1" customWidth="1"/>
    <col min="3329" max="3329" width="39.28515625" bestFit="1" customWidth="1"/>
    <col min="3330" max="3330" width="25" bestFit="1" customWidth="1"/>
    <col min="3331" max="3331" width="38.7109375" bestFit="1" customWidth="1"/>
    <col min="3332" max="3332" width="20.42578125" bestFit="1" customWidth="1"/>
    <col min="3333" max="3333" width="34.140625" bestFit="1" customWidth="1"/>
    <col min="3334" max="3334" width="25.7109375" bestFit="1" customWidth="1"/>
    <col min="3335" max="3335" width="39.28515625" bestFit="1" customWidth="1"/>
    <col min="3336" max="3336" width="26.7109375" bestFit="1" customWidth="1"/>
    <col min="3337" max="3337" width="40.28515625" bestFit="1" customWidth="1"/>
    <col min="3338" max="3338" width="25.7109375" bestFit="1" customWidth="1"/>
    <col min="3339" max="3339" width="39.28515625" bestFit="1" customWidth="1"/>
    <col min="3340" max="3340" width="26.7109375" bestFit="1" customWidth="1"/>
    <col min="3341" max="3341" width="40.28515625" bestFit="1" customWidth="1"/>
    <col min="3342" max="3342" width="20.42578125" bestFit="1" customWidth="1"/>
    <col min="3343" max="3343" width="34.140625" bestFit="1" customWidth="1"/>
    <col min="3344" max="3344" width="25.7109375" bestFit="1" customWidth="1"/>
    <col min="3345" max="3345" width="39.28515625" bestFit="1" customWidth="1"/>
    <col min="3346" max="3346" width="26.7109375" bestFit="1" customWidth="1"/>
    <col min="3347" max="3347" width="40.28515625" bestFit="1" customWidth="1"/>
    <col min="3348" max="3348" width="25.7109375" bestFit="1" customWidth="1"/>
    <col min="3349" max="3349" width="39.28515625" bestFit="1" customWidth="1"/>
    <col min="3350" max="3350" width="26.7109375" bestFit="1" customWidth="1"/>
    <col min="3351" max="3351" width="40.28515625" bestFit="1" customWidth="1"/>
    <col min="3352" max="3352" width="20.42578125" bestFit="1" customWidth="1"/>
    <col min="3353" max="3353" width="34.140625" bestFit="1" customWidth="1"/>
    <col min="3354" max="3354" width="25.7109375" bestFit="1" customWidth="1"/>
    <col min="3355" max="3355" width="39.28515625" bestFit="1" customWidth="1"/>
    <col min="3356" max="3356" width="26.7109375" bestFit="1" customWidth="1"/>
    <col min="3357" max="3357" width="40.28515625" bestFit="1" customWidth="1"/>
    <col min="3358" max="3358" width="22" bestFit="1" customWidth="1"/>
    <col min="3359" max="3359" width="35.5703125" bestFit="1" customWidth="1"/>
    <col min="3360" max="3360" width="26.7109375" bestFit="1" customWidth="1"/>
    <col min="3361" max="3361" width="40.28515625" bestFit="1" customWidth="1"/>
    <col min="3362" max="3362" width="20.42578125" bestFit="1" customWidth="1"/>
    <col min="3363" max="3363" width="34.140625" bestFit="1" customWidth="1"/>
    <col min="3364" max="3364" width="25.7109375" bestFit="1" customWidth="1"/>
    <col min="3365" max="3365" width="39.28515625" bestFit="1" customWidth="1"/>
    <col min="3366" max="3366" width="25" bestFit="1" customWidth="1"/>
    <col min="3367" max="3367" width="38.7109375" bestFit="1" customWidth="1"/>
    <col min="3368" max="3368" width="24" bestFit="1" customWidth="1"/>
    <col min="3369" max="3369" width="37.5703125" bestFit="1" customWidth="1"/>
    <col min="3370" max="3370" width="26.7109375" bestFit="1" customWidth="1"/>
    <col min="3371" max="3371" width="40.28515625" bestFit="1" customWidth="1"/>
    <col min="3372" max="3372" width="20.42578125" bestFit="1" customWidth="1"/>
    <col min="3373" max="3373" width="34.140625" bestFit="1" customWidth="1"/>
    <col min="3374" max="3374" width="25.7109375" bestFit="1" customWidth="1"/>
    <col min="3375" max="3375" width="39.28515625" bestFit="1" customWidth="1"/>
    <col min="3376" max="3376" width="26.7109375" bestFit="1" customWidth="1"/>
    <col min="3377" max="3377" width="40.28515625" bestFit="1" customWidth="1"/>
    <col min="3378" max="3378" width="22" bestFit="1" customWidth="1"/>
    <col min="3379" max="3379" width="35.5703125" bestFit="1" customWidth="1"/>
    <col min="3380" max="3380" width="26.7109375" bestFit="1" customWidth="1"/>
    <col min="3381" max="3381" width="40.28515625" bestFit="1" customWidth="1"/>
    <col min="3382" max="3382" width="20.42578125" bestFit="1" customWidth="1"/>
    <col min="3383" max="3383" width="34.140625" bestFit="1" customWidth="1"/>
    <col min="3384" max="3384" width="25.7109375" bestFit="1" customWidth="1"/>
    <col min="3385" max="3385" width="39.28515625" bestFit="1" customWidth="1"/>
    <col min="3386" max="3386" width="26.7109375" bestFit="1" customWidth="1"/>
    <col min="3387" max="3387" width="40.28515625" bestFit="1" customWidth="1"/>
    <col min="3388" max="3388" width="22" bestFit="1" customWidth="1"/>
    <col min="3389" max="3389" width="35.5703125" bestFit="1" customWidth="1"/>
    <col min="3390" max="3390" width="26.7109375" bestFit="1" customWidth="1"/>
    <col min="3391" max="3391" width="40.28515625" bestFit="1" customWidth="1"/>
    <col min="3392" max="3392" width="20.42578125" bestFit="1" customWidth="1"/>
    <col min="3393" max="3393" width="34.140625" bestFit="1" customWidth="1"/>
    <col min="3394" max="3394" width="25.7109375" bestFit="1" customWidth="1"/>
    <col min="3395" max="3395" width="39.28515625" bestFit="1" customWidth="1"/>
    <col min="3396" max="3396" width="26.7109375" bestFit="1" customWidth="1"/>
    <col min="3397" max="3397" width="40.28515625" bestFit="1" customWidth="1"/>
    <col min="3398" max="3398" width="22" bestFit="1" customWidth="1"/>
    <col min="3399" max="3399" width="35.5703125" bestFit="1" customWidth="1"/>
    <col min="3400" max="3400" width="26.7109375" bestFit="1" customWidth="1"/>
    <col min="3401" max="3401" width="40.28515625" bestFit="1" customWidth="1"/>
    <col min="3402" max="3402" width="20.42578125" bestFit="1" customWidth="1"/>
    <col min="3403" max="3403" width="34.140625" bestFit="1" customWidth="1"/>
    <col min="3404" max="3404" width="25.7109375" bestFit="1" customWidth="1"/>
    <col min="3405" max="3405" width="39.28515625" bestFit="1" customWidth="1"/>
    <col min="3406" max="3406" width="26.7109375" bestFit="1" customWidth="1"/>
    <col min="3407" max="3407" width="40.28515625" bestFit="1" customWidth="1"/>
    <col min="3408" max="3408" width="22" bestFit="1" customWidth="1"/>
    <col min="3409" max="3409" width="35.5703125" bestFit="1" customWidth="1"/>
    <col min="3410" max="3410" width="26.7109375" bestFit="1" customWidth="1"/>
    <col min="3411" max="3411" width="40.28515625" bestFit="1" customWidth="1"/>
    <col min="3412" max="3412" width="20.42578125" bestFit="1" customWidth="1"/>
    <col min="3413" max="3413" width="34.140625" bestFit="1" customWidth="1"/>
    <col min="3414" max="3414" width="25.7109375" bestFit="1" customWidth="1"/>
    <col min="3415" max="3415" width="39.28515625" bestFit="1" customWidth="1"/>
    <col min="3416" max="3416" width="26.7109375" bestFit="1" customWidth="1"/>
    <col min="3417" max="3417" width="40.28515625" bestFit="1" customWidth="1"/>
    <col min="3418" max="3418" width="25.7109375" bestFit="1" customWidth="1"/>
    <col min="3419" max="3419" width="39.28515625" bestFit="1" customWidth="1"/>
    <col min="3420" max="3420" width="26.7109375" bestFit="1" customWidth="1"/>
    <col min="3421" max="3421" width="40.28515625" bestFit="1" customWidth="1"/>
    <col min="3422" max="3422" width="20.42578125" bestFit="1" customWidth="1"/>
    <col min="3423" max="3423" width="34.140625" bestFit="1" customWidth="1"/>
    <col min="3424" max="3424" width="25.7109375" bestFit="1" customWidth="1"/>
    <col min="3425" max="3425" width="39.28515625" bestFit="1" customWidth="1"/>
    <col min="3426" max="3426" width="26.7109375" bestFit="1" customWidth="1"/>
    <col min="3427" max="3427" width="40.28515625" bestFit="1" customWidth="1"/>
    <col min="3428" max="3428" width="22" bestFit="1" customWidth="1"/>
    <col min="3429" max="3429" width="35.5703125" bestFit="1" customWidth="1"/>
    <col min="3430" max="3430" width="26.7109375" bestFit="1" customWidth="1"/>
    <col min="3431" max="3431" width="40.28515625" bestFit="1" customWidth="1"/>
    <col min="3432" max="3432" width="20.42578125" bestFit="1" customWidth="1"/>
    <col min="3433" max="3433" width="34.140625" bestFit="1" customWidth="1"/>
    <col min="3434" max="3434" width="24" bestFit="1" customWidth="1"/>
    <col min="3435" max="3435" width="37.5703125" bestFit="1" customWidth="1"/>
    <col min="3436" max="3436" width="26.7109375" bestFit="1" customWidth="1"/>
    <col min="3437" max="3437" width="40.28515625" bestFit="1" customWidth="1"/>
    <col min="3438" max="3438" width="22" bestFit="1" customWidth="1"/>
    <col min="3439" max="3439" width="35.5703125" bestFit="1" customWidth="1"/>
    <col min="3440" max="3440" width="26.7109375" bestFit="1" customWidth="1"/>
    <col min="3441" max="3441" width="40.28515625" bestFit="1" customWidth="1"/>
    <col min="3442" max="3442" width="20.42578125" bestFit="1" customWidth="1"/>
    <col min="3443" max="3443" width="34.140625" bestFit="1" customWidth="1"/>
    <col min="3444" max="3444" width="25.7109375" bestFit="1" customWidth="1"/>
    <col min="3445" max="3445" width="39.28515625" bestFit="1" customWidth="1"/>
    <col min="3446" max="3446" width="25" bestFit="1" customWidth="1"/>
    <col min="3447" max="3447" width="38.7109375" bestFit="1" customWidth="1"/>
    <col min="3448" max="3448" width="25.7109375" bestFit="1" customWidth="1"/>
    <col min="3449" max="3449" width="39.28515625" bestFit="1" customWidth="1"/>
    <col min="3450" max="3450" width="26.7109375" bestFit="1" customWidth="1"/>
    <col min="3451" max="3451" width="40.28515625" bestFit="1" customWidth="1"/>
    <col min="3452" max="3452" width="20.42578125" bestFit="1" customWidth="1"/>
    <col min="3453" max="3453" width="34.140625" bestFit="1" customWidth="1"/>
    <col min="3454" max="3454" width="25.7109375" bestFit="1" customWidth="1"/>
    <col min="3455" max="3455" width="39.28515625" bestFit="1" customWidth="1"/>
    <col min="3456" max="3456" width="26.7109375" bestFit="1" customWidth="1"/>
    <col min="3457" max="3457" width="40.28515625" bestFit="1" customWidth="1"/>
    <col min="3458" max="3458" width="22" bestFit="1" customWidth="1"/>
    <col min="3459" max="3459" width="35.5703125" bestFit="1" customWidth="1"/>
    <col min="3460" max="3460" width="26.7109375" bestFit="1" customWidth="1"/>
    <col min="3461" max="3461" width="40.28515625" bestFit="1" customWidth="1"/>
    <col min="3462" max="3462" width="20.42578125" bestFit="1" customWidth="1"/>
    <col min="3463" max="3463" width="34.140625" bestFit="1" customWidth="1"/>
    <col min="3464" max="3464" width="25.7109375" bestFit="1" customWidth="1"/>
    <col min="3465" max="3465" width="39.28515625" bestFit="1" customWidth="1"/>
    <col min="3466" max="3466" width="26.7109375" bestFit="1" customWidth="1"/>
    <col min="3467" max="3467" width="40.28515625" bestFit="1" customWidth="1"/>
    <col min="3468" max="3468" width="25.7109375" bestFit="1" customWidth="1"/>
    <col min="3469" max="3469" width="39.28515625" bestFit="1" customWidth="1"/>
    <col min="3470" max="3470" width="26.7109375" bestFit="1" customWidth="1"/>
    <col min="3471" max="3471" width="40.28515625" bestFit="1" customWidth="1"/>
    <col min="3472" max="3472" width="20.42578125" bestFit="1" customWidth="1"/>
    <col min="3473" max="3473" width="34.140625" bestFit="1" customWidth="1"/>
    <col min="3474" max="3474" width="25.7109375" bestFit="1" customWidth="1"/>
    <col min="3475" max="3475" width="39.28515625" bestFit="1" customWidth="1"/>
    <col min="3476" max="3476" width="26.7109375" bestFit="1" customWidth="1"/>
    <col min="3477" max="3477" width="40.28515625" bestFit="1" customWidth="1"/>
    <col min="3478" max="3478" width="25.7109375" bestFit="1" customWidth="1"/>
    <col min="3479" max="3479" width="39.28515625" bestFit="1" customWidth="1"/>
    <col min="3480" max="3480" width="26.7109375" bestFit="1" customWidth="1"/>
    <col min="3481" max="3481" width="40.28515625" bestFit="1" customWidth="1"/>
    <col min="3482" max="3482" width="20.42578125" bestFit="1" customWidth="1"/>
    <col min="3483" max="3483" width="34.140625" bestFit="1" customWidth="1"/>
    <col min="3484" max="3484" width="25.7109375" bestFit="1" customWidth="1"/>
    <col min="3485" max="3485" width="39.28515625" bestFit="1" customWidth="1"/>
    <col min="3486" max="3486" width="26.7109375" bestFit="1" customWidth="1"/>
    <col min="3487" max="3487" width="40.28515625" bestFit="1" customWidth="1"/>
    <col min="3488" max="3488" width="25.7109375" bestFit="1" customWidth="1"/>
    <col min="3489" max="3489" width="39.28515625" bestFit="1" customWidth="1"/>
    <col min="3490" max="3490" width="25" bestFit="1" customWidth="1"/>
    <col min="3491" max="3491" width="38.7109375" bestFit="1" customWidth="1"/>
    <col min="3492" max="3492" width="20.42578125" bestFit="1" customWidth="1"/>
    <col min="3493" max="3493" width="34.140625" bestFit="1" customWidth="1"/>
    <col min="3494" max="3494" width="25.7109375" bestFit="1" customWidth="1"/>
    <col min="3495" max="3495" width="39.28515625" bestFit="1" customWidth="1"/>
    <col min="3496" max="3496" width="26.7109375" bestFit="1" customWidth="1"/>
    <col min="3497" max="3497" width="40.28515625" bestFit="1" customWidth="1"/>
    <col min="3498" max="3498" width="25.7109375" bestFit="1" customWidth="1"/>
    <col min="3499" max="3499" width="39.28515625" bestFit="1" customWidth="1"/>
    <col min="3500" max="3500" width="26.7109375" bestFit="1" customWidth="1"/>
    <col min="3501" max="3501" width="40.28515625" bestFit="1" customWidth="1"/>
    <col min="3502" max="3502" width="20.42578125" bestFit="1" customWidth="1"/>
    <col min="3503" max="3503" width="34.140625" bestFit="1" customWidth="1"/>
    <col min="3504" max="3504" width="25.7109375" bestFit="1" customWidth="1"/>
    <col min="3505" max="3505" width="39.28515625" bestFit="1" customWidth="1"/>
    <col min="3506" max="3506" width="26.7109375" bestFit="1" customWidth="1"/>
    <col min="3507" max="3507" width="40.28515625" bestFit="1" customWidth="1"/>
    <col min="3508" max="3508" width="25.7109375" bestFit="1" customWidth="1"/>
    <col min="3509" max="3509" width="39.28515625" bestFit="1" customWidth="1"/>
    <col min="3510" max="3510" width="26.7109375" bestFit="1" customWidth="1"/>
    <col min="3511" max="3511" width="40.28515625" bestFit="1" customWidth="1"/>
    <col min="3512" max="3512" width="20.42578125" bestFit="1" customWidth="1"/>
    <col min="3513" max="3513" width="34.140625" bestFit="1" customWidth="1"/>
    <col min="3514" max="3514" width="25.7109375" bestFit="1" customWidth="1"/>
    <col min="3515" max="3515" width="39.28515625" bestFit="1" customWidth="1"/>
    <col min="3516" max="3516" width="26.7109375" bestFit="1" customWidth="1"/>
    <col min="3517" max="3517" width="40.28515625" bestFit="1" customWidth="1"/>
    <col min="3518" max="3518" width="25.7109375" bestFit="1" customWidth="1"/>
    <col min="3519" max="3519" width="39.28515625" bestFit="1" customWidth="1"/>
    <col min="3520" max="3520" width="26.7109375" bestFit="1" customWidth="1"/>
    <col min="3521" max="3521" width="40.28515625" bestFit="1" customWidth="1"/>
    <col min="3522" max="3522" width="20.42578125" bestFit="1" customWidth="1"/>
    <col min="3523" max="3523" width="34.140625" bestFit="1" customWidth="1"/>
    <col min="3524" max="3524" width="25.7109375" bestFit="1" customWidth="1"/>
    <col min="3525" max="3525" width="39.28515625" bestFit="1" customWidth="1"/>
    <col min="3526" max="3526" width="26.7109375" bestFit="1" customWidth="1"/>
    <col min="3527" max="3527" width="40.28515625" bestFit="1" customWidth="1"/>
    <col min="3528" max="3528" width="25.7109375" bestFit="1" customWidth="1"/>
    <col min="3529" max="3529" width="39.28515625" bestFit="1" customWidth="1"/>
    <col min="3530" max="3530" width="26.7109375" bestFit="1" customWidth="1"/>
    <col min="3531" max="3531" width="40.28515625" bestFit="1" customWidth="1"/>
    <col min="3532" max="3532" width="20.42578125" bestFit="1" customWidth="1"/>
    <col min="3533" max="3533" width="34.140625" bestFit="1" customWidth="1"/>
    <col min="3534" max="3534" width="25.7109375" bestFit="1" customWidth="1"/>
    <col min="3535" max="3535" width="39.28515625" bestFit="1" customWidth="1"/>
    <col min="3536" max="3536" width="26.7109375" bestFit="1" customWidth="1"/>
    <col min="3537" max="3537" width="40.28515625" bestFit="1" customWidth="1"/>
    <col min="3538" max="3538" width="24" bestFit="1" customWidth="1"/>
    <col min="3539" max="3539" width="37.5703125" bestFit="1" customWidth="1"/>
    <col min="3540" max="3540" width="26.7109375" bestFit="1" customWidth="1"/>
    <col min="3541" max="3541" width="40.28515625" bestFit="1" customWidth="1"/>
    <col min="3542" max="3542" width="20.42578125" bestFit="1" customWidth="1"/>
    <col min="3543" max="3543" width="34.140625" bestFit="1" customWidth="1"/>
    <col min="3544" max="3544" width="25.7109375" bestFit="1" customWidth="1"/>
    <col min="3545" max="3545" width="39.28515625" bestFit="1" customWidth="1"/>
    <col min="3546" max="3546" width="25" bestFit="1" customWidth="1"/>
    <col min="3547" max="3547" width="38.7109375" bestFit="1" customWidth="1"/>
    <col min="3548" max="3548" width="25.7109375" bestFit="1" customWidth="1"/>
    <col min="3549" max="3549" width="39.28515625" bestFit="1" customWidth="1"/>
    <col min="3550" max="3550" width="26.7109375" bestFit="1" customWidth="1"/>
    <col min="3551" max="3551" width="40.28515625" bestFit="1" customWidth="1"/>
    <col min="3552" max="3552" width="20.42578125" bestFit="1" customWidth="1"/>
    <col min="3553" max="3553" width="34.140625" bestFit="1" customWidth="1"/>
    <col min="3554" max="3554" width="25.7109375" bestFit="1" customWidth="1"/>
    <col min="3555" max="3555" width="39.28515625" bestFit="1" customWidth="1"/>
    <col min="3556" max="3556" width="26.7109375" bestFit="1" customWidth="1"/>
    <col min="3557" max="3557" width="40.28515625" bestFit="1" customWidth="1"/>
    <col min="3558" max="3558" width="25.7109375" bestFit="1" customWidth="1"/>
    <col min="3559" max="3559" width="39.28515625" bestFit="1" customWidth="1"/>
    <col min="3560" max="3560" width="26.7109375" bestFit="1" customWidth="1"/>
    <col min="3561" max="3561" width="40.28515625" bestFit="1" customWidth="1"/>
    <col min="3562" max="3562" width="20.42578125" bestFit="1" customWidth="1"/>
    <col min="3563" max="3563" width="34.140625" bestFit="1" customWidth="1"/>
    <col min="3564" max="3564" width="25.7109375" bestFit="1" customWidth="1"/>
    <col min="3565" max="3565" width="39.28515625" bestFit="1" customWidth="1"/>
    <col min="3566" max="3566" width="26.7109375" bestFit="1" customWidth="1"/>
    <col min="3567" max="3567" width="40.28515625" bestFit="1" customWidth="1"/>
    <col min="3568" max="3568" width="22" bestFit="1" customWidth="1"/>
    <col min="3569" max="3569" width="35.5703125" bestFit="1" customWidth="1"/>
    <col min="3570" max="3570" width="26.7109375" bestFit="1" customWidth="1"/>
    <col min="3571" max="3571" width="40.28515625" bestFit="1" customWidth="1"/>
    <col min="3572" max="3572" width="20.42578125" bestFit="1" customWidth="1"/>
    <col min="3573" max="3573" width="34.140625" bestFit="1" customWidth="1"/>
    <col min="3574" max="3574" width="25.7109375" bestFit="1" customWidth="1"/>
    <col min="3575" max="3575" width="39.28515625" bestFit="1" customWidth="1"/>
    <col min="3576" max="3576" width="26.7109375" bestFit="1" customWidth="1"/>
    <col min="3577" max="3577" width="40.28515625" bestFit="1" customWidth="1"/>
    <col min="3578" max="3578" width="25.7109375" bestFit="1" customWidth="1"/>
    <col min="3579" max="3579" width="39.28515625" bestFit="1" customWidth="1"/>
    <col min="3580" max="3580" width="26.7109375" bestFit="1" customWidth="1"/>
    <col min="3581" max="3581" width="40.28515625" bestFit="1" customWidth="1"/>
    <col min="3582" max="3582" width="20.42578125" bestFit="1" customWidth="1"/>
    <col min="3583" max="3583" width="34.140625" bestFit="1" customWidth="1"/>
    <col min="3584" max="3584" width="25.7109375" bestFit="1" customWidth="1"/>
    <col min="3585" max="3585" width="39.28515625" bestFit="1" customWidth="1"/>
    <col min="3586" max="3586" width="26.7109375" bestFit="1" customWidth="1"/>
    <col min="3587" max="3587" width="40.28515625" bestFit="1" customWidth="1"/>
    <col min="3588" max="3588" width="25.7109375" bestFit="1" customWidth="1"/>
    <col min="3589" max="3589" width="39.28515625" bestFit="1" customWidth="1"/>
    <col min="3590" max="3590" width="25" bestFit="1" customWidth="1"/>
    <col min="3591" max="3591" width="38.7109375" bestFit="1" customWidth="1"/>
    <col min="3592" max="3592" width="20.42578125" bestFit="1" customWidth="1"/>
    <col min="3593" max="3593" width="34.140625" bestFit="1" customWidth="1"/>
    <col min="3594" max="3594" width="25.7109375" bestFit="1" customWidth="1"/>
    <col min="3595" max="3595" width="39.28515625" bestFit="1" customWidth="1"/>
    <col min="3596" max="3596" width="26.7109375" bestFit="1" customWidth="1"/>
    <col min="3597" max="3597" width="40.28515625" bestFit="1" customWidth="1"/>
    <col min="3598" max="3598" width="25.7109375" bestFit="1" customWidth="1"/>
    <col min="3599" max="3599" width="39.28515625" bestFit="1" customWidth="1"/>
    <col min="3600" max="3600" width="26.7109375" bestFit="1" customWidth="1"/>
    <col min="3601" max="3601" width="40.28515625" bestFit="1" customWidth="1"/>
    <col min="3602" max="3602" width="20.42578125" bestFit="1" customWidth="1"/>
    <col min="3603" max="3603" width="34.140625" bestFit="1" customWidth="1"/>
    <col min="3604" max="3604" width="24" bestFit="1" customWidth="1"/>
    <col min="3605" max="3605" width="37.5703125" bestFit="1" customWidth="1"/>
    <col min="3606" max="3606" width="26.7109375" bestFit="1" customWidth="1"/>
    <col min="3607" max="3607" width="40.28515625" bestFit="1" customWidth="1"/>
    <col min="3608" max="3608" width="25.7109375" bestFit="1" customWidth="1"/>
    <col min="3609" max="3609" width="39.28515625" bestFit="1" customWidth="1"/>
    <col min="3610" max="3610" width="26.7109375" bestFit="1" customWidth="1"/>
    <col min="3611" max="3611" width="40.28515625" bestFit="1" customWidth="1"/>
    <col min="3612" max="3612" width="20.42578125" bestFit="1" customWidth="1"/>
    <col min="3613" max="3613" width="34.140625" bestFit="1" customWidth="1"/>
    <col min="3614" max="3614" width="24" bestFit="1" customWidth="1"/>
    <col min="3615" max="3615" width="37.5703125" bestFit="1" customWidth="1"/>
    <col min="3616" max="3616" width="26.7109375" bestFit="1" customWidth="1"/>
    <col min="3617" max="3617" width="40.28515625" bestFit="1" customWidth="1"/>
    <col min="3618" max="3618" width="25.7109375" bestFit="1" customWidth="1"/>
    <col min="3619" max="3619" width="39.28515625" bestFit="1" customWidth="1"/>
    <col min="3620" max="3620" width="26.7109375" bestFit="1" customWidth="1"/>
    <col min="3621" max="3621" width="40.28515625" bestFit="1" customWidth="1"/>
    <col min="3622" max="3622" width="20.42578125" bestFit="1" customWidth="1"/>
    <col min="3623" max="3623" width="34.140625" bestFit="1" customWidth="1"/>
    <col min="3624" max="3624" width="24" bestFit="1" customWidth="1"/>
    <col min="3625" max="3625" width="37.5703125" bestFit="1" customWidth="1"/>
    <col min="3626" max="3626" width="26.7109375" bestFit="1" customWidth="1"/>
    <col min="3627" max="3627" width="40.28515625" bestFit="1" customWidth="1"/>
    <col min="3628" max="3628" width="25.7109375" bestFit="1" customWidth="1"/>
    <col min="3629" max="3629" width="39.28515625" bestFit="1" customWidth="1"/>
    <col min="3630" max="3630" width="26.7109375" bestFit="1" customWidth="1"/>
    <col min="3631" max="3631" width="40.28515625" bestFit="1" customWidth="1"/>
    <col min="3632" max="3632" width="20.42578125" bestFit="1" customWidth="1"/>
    <col min="3633" max="3633" width="34.140625" bestFit="1" customWidth="1"/>
    <col min="3634" max="3634" width="25.7109375" bestFit="1" customWidth="1"/>
    <col min="3635" max="3635" width="39.28515625" bestFit="1" customWidth="1"/>
    <col min="3636" max="3636" width="26.7109375" bestFit="1" customWidth="1"/>
    <col min="3637" max="3637" width="40.28515625" bestFit="1" customWidth="1"/>
    <col min="3638" max="3638" width="25.7109375" bestFit="1" customWidth="1"/>
    <col min="3639" max="3639" width="39.28515625" bestFit="1" customWidth="1"/>
    <col min="3640" max="3640" width="26.7109375" bestFit="1" customWidth="1"/>
    <col min="3641" max="3641" width="40.28515625" bestFit="1" customWidth="1"/>
    <col min="3642" max="3642" width="20.42578125" bestFit="1" customWidth="1"/>
    <col min="3643" max="3643" width="34.140625" bestFit="1" customWidth="1"/>
    <col min="3644" max="3644" width="25.7109375" bestFit="1" customWidth="1"/>
    <col min="3645" max="3645" width="39.28515625" bestFit="1" customWidth="1"/>
    <col min="3646" max="3646" width="26.7109375" bestFit="1" customWidth="1"/>
    <col min="3647" max="3647" width="40.28515625" bestFit="1" customWidth="1"/>
    <col min="3648" max="3648" width="25.7109375" bestFit="1" customWidth="1"/>
    <col min="3649" max="3649" width="39.28515625" bestFit="1" customWidth="1"/>
    <col min="3650" max="3650" width="25" bestFit="1" customWidth="1"/>
    <col min="3651" max="3651" width="38.7109375" bestFit="1" customWidth="1"/>
    <col min="3652" max="3652" width="20.42578125" bestFit="1" customWidth="1"/>
    <col min="3653" max="3653" width="34.140625" bestFit="1" customWidth="1"/>
    <col min="3654" max="3654" width="25.7109375" bestFit="1" customWidth="1"/>
    <col min="3655" max="3655" width="39.28515625" bestFit="1" customWidth="1"/>
    <col min="3656" max="3656" width="26.7109375" bestFit="1" customWidth="1"/>
    <col min="3657" max="3657" width="40.28515625" bestFit="1" customWidth="1"/>
    <col min="3658" max="3658" width="25.7109375" bestFit="1" customWidth="1"/>
    <col min="3659" max="3659" width="39.28515625" bestFit="1" customWidth="1"/>
    <col min="3660" max="3660" width="26.7109375" bestFit="1" customWidth="1"/>
    <col min="3661" max="3661" width="40.28515625" bestFit="1" customWidth="1"/>
    <col min="3662" max="3662" width="25.5703125" bestFit="1" customWidth="1"/>
    <col min="3663" max="3663" width="39.140625" bestFit="1" customWidth="1"/>
  </cols>
  <sheetData>
    <row r="1" spans="1:3" x14ac:dyDescent="0.25">
      <c r="A1" s="42" t="s">
        <v>84</v>
      </c>
      <c r="B1" s="33"/>
      <c r="C1" s="33"/>
    </row>
    <row r="2" spans="1:3" x14ac:dyDescent="0.25">
      <c r="A2" s="33"/>
      <c r="B2" s="33"/>
      <c r="C2" s="33"/>
    </row>
    <row r="3" spans="1:3" x14ac:dyDescent="0.25">
      <c r="A3" s="33"/>
      <c r="B3" s="33"/>
      <c r="C3" s="33"/>
    </row>
    <row r="4" spans="1:3" x14ac:dyDescent="0.25">
      <c r="A4" s="33"/>
      <c r="B4" s="33"/>
      <c r="C4" s="33"/>
    </row>
    <row r="5" spans="1:3" x14ac:dyDescent="0.25">
      <c r="A5" s="33"/>
      <c r="B5" s="33"/>
      <c r="C5" s="33"/>
    </row>
    <row r="6" spans="1:3" ht="53.25" customHeight="1" x14ac:dyDescent="0.25">
      <c r="A6" s="33"/>
      <c r="B6" s="33"/>
      <c r="C6" s="33"/>
    </row>
    <row r="7" spans="1:3" x14ac:dyDescent="0.25">
      <c r="B7" s="3" t="s">
        <v>1</v>
      </c>
    </row>
    <row r="8" spans="1:3" x14ac:dyDescent="0.25">
      <c r="A8" s="3" t="s">
        <v>127</v>
      </c>
      <c r="B8" t="s">
        <v>73</v>
      </c>
      <c r="C8" t="s">
        <v>72</v>
      </c>
    </row>
    <row r="9" spans="1:3" x14ac:dyDescent="0.25">
      <c r="A9" s="4" t="s">
        <v>78</v>
      </c>
      <c r="B9" s="7">
        <v>1976.8254385964913</v>
      </c>
      <c r="C9" s="7">
        <v>1562.8603921568629</v>
      </c>
    </row>
    <row r="10" spans="1:3" x14ac:dyDescent="0.25">
      <c r="A10" s="4" t="s">
        <v>79</v>
      </c>
      <c r="B10" s="7">
        <v>106.47008547008546</v>
      </c>
      <c r="C10" s="7">
        <v>85.490196078431367</v>
      </c>
    </row>
    <row r="11" spans="1:3" x14ac:dyDescent="0.25">
      <c r="A11" s="4" t="s">
        <v>80</v>
      </c>
      <c r="B11" s="7">
        <v>1230.2478632478628</v>
      </c>
      <c r="C11" s="7">
        <v>990.90352941176491</v>
      </c>
    </row>
    <row r="12" spans="1:3" x14ac:dyDescent="0.25">
      <c r="A12" s="4" t="s">
        <v>81</v>
      </c>
      <c r="B12" s="7">
        <v>167.31538461538463</v>
      </c>
      <c r="C12" s="7">
        <v>114.42627450980392</v>
      </c>
    </row>
    <row r="13" spans="1:3" x14ac:dyDescent="0.25">
      <c r="A13" s="4" t="s">
        <v>82</v>
      </c>
      <c r="B13" s="7">
        <v>182.44102564102562</v>
      </c>
      <c r="C13" s="7">
        <v>139.31607843137255</v>
      </c>
    </row>
    <row r="14" spans="1:3" x14ac:dyDescent="0.25">
      <c r="A14" s="4" t="s">
        <v>83</v>
      </c>
      <c r="B14" s="7">
        <v>467.89572649572648</v>
      </c>
      <c r="C14" s="7">
        <v>388.59450980392182</v>
      </c>
    </row>
    <row r="17" spans="1:4" x14ac:dyDescent="0.25">
      <c r="A17" s="43" t="s">
        <v>85</v>
      </c>
      <c r="B17" s="44"/>
      <c r="C17" s="44"/>
      <c r="D17" s="44"/>
    </row>
    <row r="18" spans="1:4" x14ac:dyDescent="0.25">
      <c r="A18" s="44"/>
      <c r="B18" s="44"/>
      <c r="C18" s="44"/>
      <c r="D18" s="44"/>
    </row>
    <row r="19" spans="1:4" x14ac:dyDescent="0.25">
      <c r="A19" s="44"/>
      <c r="B19" s="44"/>
      <c r="C19" s="44"/>
      <c r="D19" s="44"/>
    </row>
    <row r="20" spans="1:4" x14ac:dyDescent="0.25">
      <c r="A20" s="44"/>
      <c r="B20" s="44"/>
      <c r="C20" s="44"/>
      <c r="D20" s="44"/>
    </row>
    <row r="21" spans="1:4" x14ac:dyDescent="0.25">
      <c r="A21" s="44"/>
      <c r="B21" s="44"/>
      <c r="C21" s="44"/>
      <c r="D21" s="44"/>
    </row>
    <row r="22" spans="1:4" x14ac:dyDescent="0.25">
      <c r="A22" s="44"/>
      <c r="B22" s="44"/>
      <c r="C22" s="44"/>
      <c r="D22" s="44"/>
    </row>
    <row r="23" spans="1:4" x14ac:dyDescent="0.25">
      <c r="A23" s="44"/>
      <c r="B23" s="44"/>
      <c r="C23" s="44"/>
      <c r="D23" s="44"/>
    </row>
    <row r="24" spans="1:4" x14ac:dyDescent="0.25">
      <c r="A24" s="44"/>
      <c r="B24" s="44"/>
      <c r="C24" s="44"/>
      <c r="D24" s="44"/>
    </row>
    <row r="25" spans="1:4" x14ac:dyDescent="0.25">
      <c r="A25" s="44"/>
      <c r="B25" s="44"/>
      <c r="C25" s="44"/>
      <c r="D25" s="44"/>
    </row>
    <row r="26" spans="1:4" x14ac:dyDescent="0.25">
      <c r="A26" s="44"/>
      <c r="B26" s="44"/>
      <c r="C26" s="44"/>
      <c r="D26" s="44"/>
    </row>
    <row r="27" spans="1:4" x14ac:dyDescent="0.25">
      <c r="A27" s="44"/>
      <c r="B27" s="44"/>
      <c r="C27" s="44"/>
      <c r="D27" s="44"/>
    </row>
    <row r="28" spans="1:4" x14ac:dyDescent="0.25">
      <c r="A28" s="44"/>
      <c r="B28" s="44"/>
      <c r="C28" s="44"/>
      <c r="D28" s="44"/>
    </row>
    <row r="29" spans="1:4" x14ac:dyDescent="0.25">
      <c r="A29" s="44"/>
      <c r="B29" s="44"/>
      <c r="C29" s="44"/>
      <c r="D29" s="44"/>
    </row>
    <row r="30" spans="1:4" x14ac:dyDescent="0.25">
      <c r="A30" s="44"/>
      <c r="B30" s="44"/>
      <c r="C30" s="44"/>
      <c r="D30" s="44"/>
    </row>
    <row r="31" spans="1:4" x14ac:dyDescent="0.25">
      <c r="A31" s="44"/>
      <c r="B31" s="44"/>
      <c r="C31" s="44"/>
      <c r="D31" s="44"/>
    </row>
    <row r="32" spans="1:4" x14ac:dyDescent="0.25">
      <c r="A32" s="44"/>
      <c r="B32" s="44"/>
      <c r="C32" s="44"/>
      <c r="D32" s="44"/>
    </row>
  </sheetData>
  <mergeCells count="2">
    <mergeCell ref="A1:C6"/>
    <mergeCell ref="A17:D32"/>
  </mergeCells>
  <pageMargins left="0.7" right="0.7" top="0.75" bottom="0.75" header="0.3" footer="0.3"/>
  <pageSetup paperSize="9" orientation="portrait" horizontalDpi="300" verticalDpi="300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opLeftCell="A28" zoomScaleNormal="100" workbookViewId="0">
      <selection activeCell="A52" sqref="A52:C64"/>
    </sheetView>
  </sheetViews>
  <sheetFormatPr defaultRowHeight="15" x14ac:dyDescent="0.25"/>
  <cols>
    <col min="1" max="1" width="18.42578125" customWidth="1"/>
    <col min="2" max="2" width="26.42578125" customWidth="1"/>
    <col min="3" max="3" width="25.85546875" customWidth="1"/>
    <col min="4" max="4" width="21" customWidth="1"/>
    <col min="5" max="5" width="25" customWidth="1"/>
    <col min="6" max="6" width="34.140625" customWidth="1"/>
    <col min="7" max="7" width="24.28515625" customWidth="1"/>
    <col min="8" max="8" width="27" customWidth="1"/>
    <col min="9" max="9" width="34.7109375" customWidth="1"/>
  </cols>
  <sheetData>
    <row r="1" spans="1:9" x14ac:dyDescent="0.25">
      <c r="A1" s="42" t="s">
        <v>95</v>
      </c>
      <c r="B1" s="33"/>
      <c r="C1" s="33"/>
      <c r="D1" s="33"/>
      <c r="E1" s="33"/>
    </row>
    <row r="2" spans="1:9" x14ac:dyDescent="0.25">
      <c r="A2" s="33"/>
      <c r="B2" s="33"/>
      <c r="C2" s="33"/>
      <c r="D2" s="33"/>
      <c r="E2" s="33"/>
    </row>
    <row r="3" spans="1:9" x14ac:dyDescent="0.25">
      <c r="A3" s="33"/>
      <c r="B3" s="33"/>
      <c r="C3" s="33"/>
      <c r="D3" s="33"/>
      <c r="E3" s="33"/>
    </row>
    <row r="4" spans="1:9" x14ac:dyDescent="0.25">
      <c r="A4" s="33"/>
      <c r="B4" s="33"/>
      <c r="C4" s="33"/>
      <c r="D4" s="33"/>
      <c r="E4" s="33"/>
    </row>
    <row r="5" spans="1:9" ht="40.5" customHeight="1" x14ac:dyDescent="0.25">
      <c r="A5" s="33"/>
      <c r="B5" s="33"/>
      <c r="C5" s="33"/>
      <c r="D5" s="33"/>
      <c r="E5" s="33"/>
    </row>
    <row r="7" spans="1:9" x14ac:dyDescent="0.25">
      <c r="A7" s="3" t="s">
        <v>41</v>
      </c>
      <c r="B7" t="s">
        <v>122</v>
      </c>
      <c r="C7" t="s">
        <v>69</v>
      </c>
      <c r="D7" t="s">
        <v>75</v>
      </c>
      <c r="E7" t="s">
        <v>77</v>
      </c>
      <c r="F7" t="s">
        <v>74</v>
      </c>
      <c r="G7" t="s">
        <v>86</v>
      </c>
      <c r="H7" t="s">
        <v>76</v>
      </c>
    </row>
    <row r="8" spans="1:9" x14ac:dyDescent="0.25">
      <c r="A8" s="14">
        <v>44197</v>
      </c>
      <c r="B8" s="5"/>
      <c r="C8" s="5"/>
      <c r="D8" s="5"/>
      <c r="E8" s="5"/>
      <c r="F8" s="5"/>
      <c r="G8" s="5"/>
      <c r="H8" s="5"/>
      <c r="I8" s="17"/>
    </row>
    <row r="9" spans="1:9" x14ac:dyDescent="0.25">
      <c r="A9" s="14">
        <v>44228</v>
      </c>
      <c r="B9" s="5">
        <v>3.9215686274509803E-2</v>
      </c>
      <c r="C9" s="5">
        <v>-2.2783017238401156E-2</v>
      </c>
      <c r="D9" s="5">
        <v>1.331642358909336E-2</v>
      </c>
      <c r="E9" s="5">
        <v>9.2378752886836842E-3</v>
      </c>
      <c r="F9" s="5">
        <v>9.9082568807339448E-3</v>
      </c>
      <c r="G9" s="5">
        <v>5.1800800355713675E-2</v>
      </c>
      <c r="H9" s="5">
        <v>8.8903523213697978E-3</v>
      </c>
    </row>
    <row r="10" spans="1:9" x14ac:dyDescent="0.25">
      <c r="A10" s="14">
        <v>44256</v>
      </c>
      <c r="B10" s="5">
        <v>3.7735849056603772E-2</v>
      </c>
      <c r="C10" s="5">
        <v>-2.8988068935041338E-3</v>
      </c>
      <c r="D10" s="5">
        <v>6.2578222778469526E-4</v>
      </c>
      <c r="E10" s="5">
        <v>-7.0410139060020642E-4</v>
      </c>
      <c r="F10" s="5">
        <v>3.9244186046512291E-3</v>
      </c>
      <c r="G10" s="5">
        <v>3.2551257662227807E-2</v>
      </c>
      <c r="H10" s="5">
        <v>1.3225771045988316E-2</v>
      </c>
    </row>
    <row r="11" spans="1:9" x14ac:dyDescent="0.25">
      <c r="A11" s="14">
        <v>44287</v>
      </c>
      <c r="B11" s="5">
        <v>9.0909090909090912E-2</v>
      </c>
      <c r="C11" s="5">
        <v>9.8207796351774714E-3</v>
      </c>
      <c r="D11" s="5">
        <v>9.3808630393996239E-3</v>
      </c>
      <c r="E11" s="5">
        <v>4.0514356174034781E-3</v>
      </c>
      <c r="F11" s="5">
        <v>5.4292746489069061E-3</v>
      </c>
      <c r="G11" s="5">
        <v>3.7256908904810621E-2</v>
      </c>
      <c r="H11" s="5">
        <v>1.7341674898474321E-2</v>
      </c>
    </row>
    <row r="12" spans="1:9" x14ac:dyDescent="0.25">
      <c r="A12" s="14">
        <v>44317</v>
      </c>
      <c r="B12" s="5">
        <v>0.05</v>
      </c>
      <c r="C12" s="5">
        <v>1.7080663565347175E-2</v>
      </c>
      <c r="D12" s="5">
        <v>1.2391573729862988E-3</v>
      </c>
      <c r="E12" s="5">
        <v>1.7017543859649202E-2</v>
      </c>
      <c r="F12" s="5">
        <v>1.9151846785225652E-2</v>
      </c>
      <c r="G12" s="5">
        <v>4.9733570159857882E-2</v>
      </c>
      <c r="H12" s="5">
        <v>3.3832729667435016E-2</v>
      </c>
    </row>
    <row r="13" spans="1:9" x14ac:dyDescent="0.25">
      <c r="A13" s="14">
        <v>44348</v>
      </c>
      <c r="B13" s="5">
        <v>0.1111111111111111</v>
      </c>
      <c r="C13" s="5">
        <v>1.218543960785658E-2</v>
      </c>
      <c r="D13" s="5">
        <v>-6.8069306930692722E-3</v>
      </c>
      <c r="E13" s="5">
        <v>-7.2451267897188981E-3</v>
      </c>
      <c r="F13" s="5">
        <v>1.1303426351113644E-3</v>
      </c>
      <c r="G13" s="5">
        <v>2.7072758037225E-2</v>
      </c>
      <c r="H13" s="5">
        <v>3.7015695313357376E-2</v>
      </c>
    </row>
    <row r="14" spans="1:9" x14ac:dyDescent="0.25">
      <c r="A14" s="14">
        <v>44378</v>
      </c>
      <c r="B14" s="5">
        <v>2.8571428571428571E-2</v>
      </c>
      <c r="C14" s="5">
        <v>7.7416274469683955E-3</v>
      </c>
      <c r="D14" s="5">
        <v>6.2305295950155761E-3</v>
      </c>
      <c r="E14" s="5">
        <v>1.5638575152041308E-3</v>
      </c>
      <c r="F14" s="5">
        <v>5.5747653658879846E-3</v>
      </c>
      <c r="G14" s="5">
        <v>-8.9694307157239198E-3</v>
      </c>
      <c r="H14" s="5">
        <v>4.5357260454395837E-2</v>
      </c>
    </row>
    <row r="15" spans="1:9" x14ac:dyDescent="0.25">
      <c r="A15" s="14">
        <v>44409</v>
      </c>
      <c r="B15" s="5">
        <v>2.7777777777777776E-2</v>
      </c>
      <c r="C15" s="5">
        <v>-5.5839453111781959E-3</v>
      </c>
      <c r="D15" s="5">
        <v>3.7151702786377356E-3</v>
      </c>
      <c r="E15" s="5">
        <v>4.1637751561415292E-3</v>
      </c>
      <c r="F15" s="5">
        <v>1.0245614035087655E-2</v>
      </c>
      <c r="G15" s="5">
        <v>2.3088289619504987E-2</v>
      </c>
      <c r="H15" s="5">
        <v>5.161343431017449E-2</v>
      </c>
    </row>
    <row r="16" spans="1:9" x14ac:dyDescent="0.25">
      <c r="A16" s="14">
        <v>44440</v>
      </c>
      <c r="B16" s="5">
        <v>-1.3513513513513514E-2</v>
      </c>
      <c r="C16" s="5">
        <v>-3.0628913694530726E-4</v>
      </c>
      <c r="D16" s="5">
        <v>0</v>
      </c>
      <c r="E16" s="5">
        <v>5.1831375259168663E-4</v>
      </c>
      <c r="F16" s="5">
        <v>1.9449847179771845E-3</v>
      </c>
      <c r="G16" s="5">
        <v>8.304748149485508E-3</v>
      </c>
      <c r="H16" s="5">
        <v>5.2957962901986483E-2</v>
      </c>
    </row>
    <row r="17" spans="1:8" x14ac:dyDescent="0.25">
      <c r="A17" s="14">
        <v>44470</v>
      </c>
      <c r="B17" s="5">
        <v>9.5890410958904104E-2</v>
      </c>
      <c r="C17" s="5">
        <v>1.6527659574468147E-2</v>
      </c>
      <c r="D17" s="5">
        <v>9.2535471930906849E-3</v>
      </c>
      <c r="E17" s="5">
        <v>3.1082714557070529E-3</v>
      </c>
      <c r="F17" s="5">
        <v>6.5169162506935104E-3</v>
      </c>
      <c r="G17" s="5">
        <v>1.342882721575649E-2</v>
      </c>
      <c r="H17" s="5">
        <v>6.0640983426627028E-2</v>
      </c>
    </row>
    <row r="18" spans="1:8" x14ac:dyDescent="0.25">
      <c r="A18" s="14">
        <v>44501</v>
      </c>
      <c r="B18" s="5">
        <v>2.5000000000000001E-2</v>
      </c>
      <c r="C18" s="5">
        <v>9.6448485457374354E-3</v>
      </c>
      <c r="D18" s="5">
        <v>3.6674816625916523E-3</v>
      </c>
      <c r="E18" s="5">
        <v>6.8858667584778327E-4</v>
      </c>
      <c r="F18" s="5">
        <v>8.3344813335169497E-3</v>
      </c>
      <c r="G18" s="5">
        <v>-3.0035335689046739E-3</v>
      </c>
      <c r="H18" s="5">
        <v>6.4098342662715371E-2</v>
      </c>
    </row>
    <row r="19" spans="1:8" x14ac:dyDescent="0.25">
      <c r="A19" s="14">
        <v>44531</v>
      </c>
      <c r="B19" s="5">
        <v>-8.5365853658536592E-2</v>
      </c>
      <c r="C19" s="5">
        <v>-5.1743867854120293E-3</v>
      </c>
      <c r="D19" s="5">
        <v>-4.8721071863579964E-3</v>
      </c>
      <c r="E19" s="5">
        <v>-2.2363667641492426E-3</v>
      </c>
      <c r="F19" s="5">
        <v>7.7191064963453475E-3</v>
      </c>
      <c r="G19" s="5">
        <v>-1.3113592060960444E-2</v>
      </c>
      <c r="H19" s="5">
        <v>6.6979475359455573E-2</v>
      </c>
    </row>
    <row r="20" spans="1:8" x14ac:dyDescent="0.25">
      <c r="A20" s="14">
        <v>44562</v>
      </c>
      <c r="B20" s="5">
        <v>0.10666666666666667</v>
      </c>
      <c r="C20" s="5">
        <v>-7.1517879469868376E-3</v>
      </c>
      <c r="D20" s="5">
        <v>6.7319461444308093E-3</v>
      </c>
      <c r="E20" s="5">
        <v>-1.2068965517242163E-3</v>
      </c>
      <c r="F20" s="5">
        <v>9.8291757049891529E-3</v>
      </c>
      <c r="G20" s="5">
        <v>-1.544262883821157E-2</v>
      </c>
      <c r="H20" s="5">
        <v>6.9723411261112908E-2</v>
      </c>
    </row>
    <row r="21" spans="1:8" x14ac:dyDescent="0.25">
      <c r="A21" s="14">
        <v>44593</v>
      </c>
      <c r="B21" s="5">
        <v>8.4337349397590355E-2</v>
      </c>
      <c r="C21" s="5">
        <v>-1.5951373497211181E-3</v>
      </c>
      <c r="D21" s="5">
        <v>6.0790273556231003E-3</v>
      </c>
      <c r="E21" s="5">
        <v>2.5893319523562922E-3</v>
      </c>
      <c r="F21" s="5">
        <v>7.6525474927836906E-3</v>
      </c>
      <c r="G21" s="5">
        <v>1.276673354003366E-3</v>
      </c>
      <c r="H21" s="5">
        <v>7.523872242344401E-2</v>
      </c>
    </row>
    <row r="22" spans="1:8" x14ac:dyDescent="0.25">
      <c r="A22" s="14">
        <v>44621</v>
      </c>
      <c r="B22" s="5">
        <v>0.22222222222222221</v>
      </c>
      <c r="C22" s="5">
        <v>6.0207530986697462E-3</v>
      </c>
      <c r="D22" s="5">
        <v>-1.2084592145014418E-3</v>
      </c>
      <c r="E22" s="5">
        <v>4.6487603305785915E-3</v>
      </c>
      <c r="F22" s="5">
        <v>9.992672040503631E-3</v>
      </c>
      <c r="G22" s="5">
        <v>5.2276867030965478E-2</v>
      </c>
      <c r="H22" s="5">
        <v>8.3964438590714396E-2</v>
      </c>
    </row>
    <row r="23" spans="1:8" x14ac:dyDescent="0.25">
      <c r="A23" s="14">
        <v>44652</v>
      </c>
      <c r="B23" s="5">
        <v>4.5454545454545456E-2</v>
      </c>
      <c r="C23" s="5">
        <v>1.2788578879620186E-2</v>
      </c>
      <c r="D23" s="5">
        <v>1.0284331518451231E-2</v>
      </c>
      <c r="E23" s="5">
        <v>5.1413881748064191E-4</v>
      </c>
      <c r="F23" s="5">
        <v>1.0553393575621812E-2</v>
      </c>
      <c r="G23" s="5">
        <v>2.6311234204604347E-2</v>
      </c>
      <c r="H23" s="5">
        <v>9.9659751948194444E-2</v>
      </c>
    </row>
    <row r="24" spans="1:8" x14ac:dyDescent="0.25">
      <c r="A24" s="14">
        <v>44682</v>
      </c>
      <c r="B24" s="5">
        <v>-6.0869565217391307E-2</v>
      </c>
      <c r="C24" s="5">
        <v>1.1174567542585469E-2</v>
      </c>
      <c r="D24" s="5">
        <v>2.9940119760479044E-3</v>
      </c>
      <c r="E24" s="5">
        <v>1.1990407673861691E-3</v>
      </c>
      <c r="F24" s="5">
        <v>1.0247372886887308E-2</v>
      </c>
      <c r="G24" s="5">
        <v>1.5010963062911078E-2</v>
      </c>
      <c r="H24" s="5">
        <v>0.10613544067610572</v>
      </c>
    </row>
    <row r="25" spans="1:8" x14ac:dyDescent="0.25">
      <c r="A25" s="14">
        <v>44713</v>
      </c>
      <c r="B25" s="5">
        <v>-6.4814814814814811E-2</v>
      </c>
      <c r="C25" s="5">
        <v>1.2079463280063988E-2</v>
      </c>
      <c r="D25" s="5">
        <v>-4.1791044776118723E-3</v>
      </c>
      <c r="E25" s="5">
        <v>1.710863986313088E-3</v>
      </c>
      <c r="F25" s="5">
        <v>8.6574492828528464E-3</v>
      </c>
      <c r="G25" s="5">
        <v>-6.9790628115651912E-3</v>
      </c>
      <c r="H25" s="5">
        <v>0.10970255734826015</v>
      </c>
    </row>
    <row r="26" spans="1:8" x14ac:dyDescent="0.25">
      <c r="A26" s="14">
        <v>44743</v>
      </c>
      <c r="B26" s="5">
        <v>-4.9504950495049507E-2</v>
      </c>
      <c r="C26" s="5">
        <v>4.4354123320591602E-3</v>
      </c>
      <c r="D26" s="5">
        <v>5.9952038369304557E-3</v>
      </c>
      <c r="E26" s="5">
        <v>1.537147736976904E-3</v>
      </c>
      <c r="F26" s="5">
        <v>7.4942352036896451E-3</v>
      </c>
      <c r="G26" s="5">
        <v>-2.4765729585006807E-2</v>
      </c>
      <c r="H26" s="5">
        <v>0.11804412248929873</v>
      </c>
    </row>
    <row r="27" spans="1:8" x14ac:dyDescent="0.25">
      <c r="A27" s="14">
        <v>44774</v>
      </c>
      <c r="B27" s="5">
        <v>-2.0833333333333332E-2</v>
      </c>
      <c r="C27" s="5">
        <v>2.9064165970838613E-3</v>
      </c>
      <c r="D27" s="5">
        <v>7.1513706793801465E-3</v>
      </c>
      <c r="E27" s="5">
        <v>1.7053206002728514E-3</v>
      </c>
      <c r="F27" s="5">
        <v>6.9934515862418289E-3</v>
      </c>
      <c r="G27" s="5">
        <v>-1.681537405627995E-2</v>
      </c>
      <c r="H27" s="5">
        <v>0.12232466249588402</v>
      </c>
    </row>
    <row r="28" spans="1:8" x14ac:dyDescent="0.25">
      <c r="A28" s="14">
        <v>44805</v>
      </c>
      <c r="B28" s="5">
        <v>-2.1276595744680851E-2</v>
      </c>
      <c r="C28" s="5">
        <v>7.5732103687335727E-3</v>
      </c>
      <c r="D28" s="5">
        <v>2.9585798816568047E-3</v>
      </c>
      <c r="E28" s="5">
        <v>4.596527068437258E-3</v>
      </c>
      <c r="F28" s="5">
        <v>8.46013005871603E-3</v>
      </c>
      <c r="G28" s="5">
        <v>-1.9022687609075006E-2</v>
      </c>
      <c r="H28" s="5">
        <v>0.12638568763033667</v>
      </c>
    </row>
    <row r="29" spans="1:8" x14ac:dyDescent="0.25">
      <c r="A29" s="14">
        <v>44835</v>
      </c>
      <c r="B29" s="5">
        <v>-4.3478260869565216E-2</v>
      </c>
      <c r="C29" s="5">
        <v>8.7875417130146346E-3</v>
      </c>
      <c r="D29" s="5">
        <v>1.0029498525073679E-2</v>
      </c>
      <c r="E29" s="5">
        <v>2.0335536349770067E-3</v>
      </c>
      <c r="F29" s="5">
        <v>5.6345082326424416E-3</v>
      </c>
      <c r="G29" s="5">
        <v>-1.1207970112079822E-2</v>
      </c>
      <c r="H29" s="5">
        <v>0.13184612007463492</v>
      </c>
    </row>
    <row r="30" spans="1:8" x14ac:dyDescent="0.25">
      <c r="A30" s="14">
        <v>44866</v>
      </c>
      <c r="B30" s="5">
        <v>-3.4090909090909088E-2</v>
      </c>
      <c r="C30" s="5">
        <v>-1.9375265819195975E-3</v>
      </c>
      <c r="D30" s="5">
        <v>3.5046728971963948E-3</v>
      </c>
      <c r="E30" s="5">
        <v>2.8750211398613995E-3</v>
      </c>
      <c r="F30" s="5">
        <v>5.7897030442631853E-3</v>
      </c>
      <c r="G30" s="5">
        <v>1.2774379273119869E-2</v>
      </c>
      <c r="H30" s="5">
        <v>0.13519372187465709</v>
      </c>
    </row>
    <row r="31" spans="1:8" x14ac:dyDescent="0.25">
      <c r="A31" s="14">
        <v>44896</v>
      </c>
      <c r="B31" s="5">
        <v>-3.5294117647058823E-2</v>
      </c>
      <c r="C31" s="5">
        <v>-6.5025252525253673E-3</v>
      </c>
      <c r="D31" s="5">
        <v>-6.4027939464494921E-3</v>
      </c>
      <c r="E31" s="5">
        <v>2.1922428330521998E-3</v>
      </c>
      <c r="F31" s="5">
        <v>5.0136172319880596E-3</v>
      </c>
      <c r="G31" s="5">
        <v>-2.4871202700301603E-3</v>
      </c>
      <c r="H31" s="5">
        <v>0.13936450444517617</v>
      </c>
    </row>
    <row r="32" spans="1:8" x14ac:dyDescent="0.25">
      <c r="A32" s="14">
        <v>44927</v>
      </c>
      <c r="B32" s="5">
        <v>-4.878048780487805E-2</v>
      </c>
      <c r="C32" s="5">
        <v>5.3218529579973665E-3</v>
      </c>
      <c r="D32" s="5">
        <v>8.201523140011751E-3</v>
      </c>
      <c r="E32" s="5">
        <v>4.0383644623928844E-3</v>
      </c>
      <c r="F32" s="5">
        <v>4.3727289523927682E-3</v>
      </c>
      <c r="G32" s="5">
        <v>-6.589492430988505E-3</v>
      </c>
      <c r="H32" s="5">
        <v>0.14446822522225869</v>
      </c>
    </row>
    <row r="33" spans="1:9" x14ac:dyDescent="0.25">
      <c r="A33" s="14">
        <v>44958</v>
      </c>
      <c r="B33" s="5">
        <v>-2.564102564102564E-2</v>
      </c>
      <c r="C33" s="5">
        <v>-2.4019088854827877E-3</v>
      </c>
      <c r="D33" s="5">
        <v>8.1348053457292614E-3</v>
      </c>
      <c r="E33" s="5">
        <v>6.3683593095357031E-3</v>
      </c>
      <c r="F33" s="5">
        <v>6.9291145450085566E-3</v>
      </c>
      <c r="G33" s="5">
        <v>-4.10541412692721E-2</v>
      </c>
      <c r="H33" s="5">
        <v>0.1512457468993525</v>
      </c>
    </row>
    <row r="34" spans="1:9" x14ac:dyDescent="0.25">
      <c r="A34" s="14">
        <v>44986</v>
      </c>
      <c r="B34" s="5">
        <v>-1.3157894736842105E-2</v>
      </c>
      <c r="C34" s="5">
        <v>9.504047140079577E-5</v>
      </c>
      <c r="D34" s="5">
        <v>0</v>
      </c>
      <c r="E34" s="5">
        <v>1.6652789342218609E-4</v>
      </c>
      <c r="F34" s="5">
        <v>-1.2179526216419104E-4</v>
      </c>
      <c r="G34" s="5">
        <v>-3.7390166386227667E-4</v>
      </c>
      <c r="H34" s="5">
        <v>0.15110855010426938</v>
      </c>
    </row>
    <row r="35" spans="1:9" x14ac:dyDescent="0.25">
      <c r="A35" s="14">
        <v>45017</v>
      </c>
      <c r="B35" s="5">
        <v>-1.3333333333333334E-2</v>
      </c>
      <c r="C35" s="5">
        <v>7.23822798042335E-3</v>
      </c>
      <c r="D35" s="5">
        <v>9.7982708933716921E-3</v>
      </c>
      <c r="E35" s="5">
        <v>4.995004995004995E-3</v>
      </c>
      <c r="F35" s="5">
        <v>3.4715877946282022E-3</v>
      </c>
      <c r="G35" s="5">
        <v>-2.3564615672339671E-2</v>
      </c>
      <c r="H35" s="5">
        <v>0.1570080122928329</v>
      </c>
    </row>
    <row r="36" spans="1:9" x14ac:dyDescent="0.25">
      <c r="A36" s="14">
        <v>45047</v>
      </c>
      <c r="B36" s="5">
        <v>-2.7027027027027029E-2</v>
      </c>
      <c r="C36" s="5">
        <v>1.031543856338654E-2</v>
      </c>
      <c r="D36" s="5">
        <v>2.2831050228310826E-3</v>
      </c>
      <c r="E36" s="5">
        <v>2.485089463220676E-3</v>
      </c>
      <c r="F36" s="5">
        <v>2.5491624180626641E-3</v>
      </c>
      <c r="G36" s="5">
        <v>-2.7580923194790333E-2</v>
      </c>
      <c r="H36" s="5">
        <v>0.1619745362748323</v>
      </c>
    </row>
    <row r="37" spans="1:9" ht="15.75" thickBot="1" x14ac:dyDescent="0.3">
      <c r="B37" t="s">
        <v>87</v>
      </c>
      <c r="C37" t="s">
        <v>88</v>
      </c>
      <c r="D37" s="10"/>
      <c r="E37" s="10"/>
      <c r="F37" s="10"/>
      <c r="G37" s="10"/>
      <c r="H37" s="10"/>
      <c r="I37" s="18"/>
    </row>
    <row r="38" spans="1:9" x14ac:dyDescent="0.25">
      <c r="B38" t="s">
        <v>117</v>
      </c>
      <c r="C38" s="17">
        <f>CORREL(B8:B36,C8:C36)</f>
        <v>8.3001588577448507E-2</v>
      </c>
      <c r="D38" s="19"/>
      <c r="E38" s="20"/>
      <c r="F38" s="20"/>
      <c r="G38" s="20"/>
      <c r="H38" s="20"/>
      <c r="I38" s="21"/>
    </row>
    <row r="39" spans="1:9" x14ac:dyDescent="0.25">
      <c r="B39" t="s">
        <v>118</v>
      </c>
      <c r="C39" s="17">
        <f>CORREL(B8:B36,D8:D36)</f>
        <v>6.8699643891265219E-2</v>
      </c>
      <c r="D39" s="22"/>
      <c r="E39" s="10"/>
      <c r="F39" s="10"/>
      <c r="G39" s="10"/>
      <c r="H39" s="10"/>
      <c r="I39" s="23"/>
    </row>
    <row r="40" spans="1:9" x14ac:dyDescent="0.25">
      <c r="B40" t="s">
        <v>119</v>
      </c>
      <c r="C40" s="17">
        <f>CORREL(B8:B36,E8:E36)</f>
        <v>4.4896699844924552E-2</v>
      </c>
      <c r="D40" s="22"/>
      <c r="E40" s="10"/>
      <c r="F40" s="10"/>
      <c r="G40" s="10"/>
      <c r="H40" s="10"/>
      <c r="I40" s="23"/>
    </row>
    <row r="41" spans="1:9" x14ac:dyDescent="0.25">
      <c r="B41" t="s">
        <v>120</v>
      </c>
      <c r="C41" s="17">
        <f>CORREL(B8:B36,F8:F36)</f>
        <v>0.18123536796219675</v>
      </c>
      <c r="D41" s="22"/>
      <c r="E41" s="10"/>
      <c r="F41" s="10"/>
      <c r="G41" s="10"/>
      <c r="H41" s="10"/>
      <c r="I41" s="23"/>
    </row>
    <row r="42" spans="1:9" x14ac:dyDescent="0.25">
      <c r="B42" t="s">
        <v>123</v>
      </c>
      <c r="C42" s="17">
        <f>CORREL(B8:B36,G8:G36)</f>
        <v>0.59811763501321247</v>
      </c>
      <c r="D42" s="22"/>
      <c r="E42" s="10"/>
      <c r="F42" s="10"/>
      <c r="G42" s="10"/>
      <c r="H42" s="10"/>
      <c r="I42" s="23"/>
    </row>
    <row r="43" spans="1:9" x14ac:dyDescent="0.25">
      <c r="B43" t="s">
        <v>121</v>
      </c>
      <c r="C43" s="17">
        <f>CORREL(B8:B36,H8:H36)</f>
        <v>-0.53196315765279634</v>
      </c>
      <c r="D43" s="22"/>
      <c r="E43" s="10"/>
      <c r="F43" s="10"/>
      <c r="G43" s="10"/>
      <c r="H43" s="10"/>
      <c r="I43" s="23"/>
    </row>
    <row r="44" spans="1:9" x14ac:dyDescent="0.25">
      <c r="D44" s="22"/>
      <c r="E44" s="10"/>
      <c r="F44" s="10"/>
      <c r="G44" s="10"/>
      <c r="H44" s="10"/>
      <c r="I44" s="23"/>
    </row>
    <row r="45" spans="1:9" x14ac:dyDescent="0.25">
      <c r="B45" s="3" t="s">
        <v>94</v>
      </c>
      <c r="C45" t="s">
        <v>124</v>
      </c>
      <c r="D45" s="22"/>
      <c r="E45" s="10"/>
      <c r="F45" s="10"/>
      <c r="G45" s="10"/>
      <c r="H45" s="10"/>
      <c r="I45" s="23"/>
    </row>
    <row r="46" spans="1:9" x14ac:dyDescent="0.25">
      <c r="B46" s="4" t="s">
        <v>91</v>
      </c>
      <c r="C46" s="7">
        <v>0.35336705746394509</v>
      </c>
      <c r="D46" s="22"/>
      <c r="E46" s="10"/>
      <c r="F46" s="10"/>
      <c r="G46" s="10"/>
      <c r="H46" s="10"/>
      <c r="I46" s="23"/>
    </row>
    <row r="47" spans="1:9" x14ac:dyDescent="0.25">
      <c r="B47" s="4" t="s">
        <v>90</v>
      </c>
      <c r="C47" s="7">
        <v>0.26289498647314413</v>
      </c>
      <c r="D47" s="22"/>
      <c r="E47" s="10"/>
      <c r="F47" s="10"/>
      <c r="G47" s="10"/>
      <c r="H47" s="10"/>
      <c r="I47" s="23"/>
    </row>
    <row r="48" spans="1:9" x14ac:dyDescent="0.25">
      <c r="B48" s="4" t="s">
        <v>93</v>
      </c>
      <c r="C48" s="7">
        <v>-1.9465137464796493E-2</v>
      </c>
      <c r="D48" s="22"/>
      <c r="E48" s="10"/>
      <c r="F48" s="10"/>
      <c r="G48" s="10"/>
      <c r="H48" s="10"/>
      <c r="I48" s="23"/>
    </row>
    <row r="49" spans="1:9" x14ac:dyDescent="0.25">
      <c r="B49" s="4" t="s">
        <v>89</v>
      </c>
      <c r="C49" s="7">
        <v>-6.3133423425657961E-2</v>
      </c>
      <c r="D49" s="22"/>
      <c r="E49" s="10"/>
      <c r="F49" s="10"/>
      <c r="G49" s="10"/>
      <c r="H49" s="10"/>
      <c r="I49" s="23"/>
    </row>
    <row r="50" spans="1:9" x14ac:dyDescent="0.25">
      <c r="B50" s="4" t="s">
        <v>92</v>
      </c>
      <c r="C50" s="7">
        <v>-0.69187506008530797</v>
      </c>
      <c r="D50" s="22"/>
      <c r="E50" s="10"/>
      <c r="F50" s="10"/>
      <c r="G50" s="10"/>
      <c r="H50" s="10"/>
      <c r="I50" s="23"/>
    </row>
    <row r="51" spans="1:9" x14ac:dyDescent="0.25">
      <c r="D51" s="22"/>
      <c r="E51" s="10"/>
      <c r="F51" s="10"/>
      <c r="G51" s="10"/>
      <c r="H51" s="10"/>
      <c r="I51" s="23"/>
    </row>
    <row r="52" spans="1:9" x14ac:dyDescent="0.25">
      <c r="A52" s="43" t="s">
        <v>96</v>
      </c>
      <c r="B52" s="44"/>
      <c r="C52" s="45"/>
      <c r="D52" s="22"/>
      <c r="E52" s="10"/>
      <c r="F52" s="10"/>
      <c r="G52" s="10"/>
      <c r="H52" s="10"/>
      <c r="I52" s="23"/>
    </row>
    <row r="53" spans="1:9" x14ac:dyDescent="0.25">
      <c r="A53" s="44"/>
      <c r="B53" s="44"/>
      <c r="C53" s="45"/>
      <c r="D53" s="22"/>
      <c r="E53" s="10"/>
      <c r="F53" s="10"/>
      <c r="G53" s="10"/>
      <c r="H53" s="10"/>
      <c r="I53" s="23"/>
    </row>
    <row r="54" spans="1:9" x14ac:dyDescent="0.25">
      <c r="A54" s="44"/>
      <c r="B54" s="44"/>
      <c r="C54" s="45"/>
      <c r="D54" s="22"/>
      <c r="E54" s="10"/>
      <c r="F54" s="10"/>
      <c r="G54" s="10"/>
      <c r="H54" s="10"/>
      <c r="I54" s="23"/>
    </row>
    <row r="55" spans="1:9" x14ac:dyDescent="0.25">
      <c r="A55" s="44"/>
      <c r="B55" s="44"/>
      <c r="C55" s="45"/>
      <c r="D55" s="22"/>
      <c r="E55" s="10"/>
      <c r="F55" s="10"/>
      <c r="G55" s="10"/>
      <c r="H55" s="10"/>
      <c r="I55" s="23"/>
    </row>
    <row r="56" spans="1:9" x14ac:dyDescent="0.25">
      <c r="A56" s="44"/>
      <c r="B56" s="44"/>
      <c r="C56" s="45"/>
      <c r="D56" s="22"/>
      <c r="E56" s="10"/>
      <c r="F56" s="10"/>
      <c r="G56" s="10"/>
      <c r="H56" s="10"/>
      <c r="I56" s="23"/>
    </row>
    <row r="57" spans="1:9" x14ac:dyDescent="0.25">
      <c r="A57" s="44"/>
      <c r="B57" s="44"/>
      <c r="C57" s="45"/>
      <c r="D57" s="22"/>
      <c r="E57" s="10"/>
      <c r="F57" s="10"/>
      <c r="G57" s="10"/>
      <c r="H57" s="10"/>
      <c r="I57" s="23"/>
    </row>
    <row r="58" spans="1:9" x14ac:dyDescent="0.25">
      <c r="A58" s="44"/>
      <c r="B58" s="44"/>
      <c r="C58" s="45"/>
      <c r="D58" s="22"/>
      <c r="E58" s="10"/>
      <c r="F58" s="10"/>
      <c r="G58" s="10"/>
      <c r="H58" s="10"/>
      <c r="I58" s="23"/>
    </row>
    <row r="59" spans="1:9" x14ac:dyDescent="0.25">
      <c r="A59" s="44"/>
      <c r="B59" s="44"/>
      <c r="C59" s="45"/>
      <c r="D59" s="22"/>
      <c r="E59" s="10"/>
      <c r="F59" s="10"/>
      <c r="G59" s="10"/>
      <c r="H59" s="10"/>
      <c r="I59" s="23"/>
    </row>
    <row r="60" spans="1:9" x14ac:dyDescent="0.25">
      <c r="A60" s="44"/>
      <c r="B60" s="44"/>
      <c r="C60" s="45"/>
      <c r="D60" s="22"/>
      <c r="E60" s="10"/>
      <c r="F60" s="10"/>
      <c r="G60" s="10"/>
      <c r="H60" s="10"/>
      <c r="I60" s="23"/>
    </row>
    <row r="61" spans="1:9" x14ac:dyDescent="0.25">
      <c r="A61" s="44"/>
      <c r="B61" s="44"/>
      <c r="C61" s="45"/>
      <c r="D61" s="22"/>
      <c r="E61" s="10"/>
      <c r="F61" s="10"/>
      <c r="G61" s="10"/>
      <c r="H61" s="10"/>
      <c r="I61" s="23"/>
    </row>
    <row r="62" spans="1:9" x14ac:dyDescent="0.25">
      <c r="A62" s="44"/>
      <c r="B62" s="44"/>
      <c r="C62" s="45"/>
      <c r="D62" s="22"/>
      <c r="E62" s="10"/>
      <c r="F62" s="10"/>
      <c r="G62" s="10"/>
      <c r="H62" s="10"/>
      <c r="I62" s="23"/>
    </row>
    <row r="63" spans="1:9" x14ac:dyDescent="0.25">
      <c r="A63" s="44"/>
      <c r="B63" s="44"/>
      <c r="C63" s="45"/>
      <c r="D63" s="22"/>
      <c r="E63" s="10"/>
      <c r="F63" s="10"/>
      <c r="G63" s="10"/>
      <c r="H63" s="10"/>
      <c r="I63" s="23"/>
    </row>
    <row r="64" spans="1:9" x14ac:dyDescent="0.25">
      <c r="A64" s="44"/>
      <c r="B64" s="44"/>
      <c r="C64" s="45"/>
      <c r="D64" s="22"/>
      <c r="E64" s="10"/>
      <c r="F64" s="10"/>
      <c r="G64" s="10"/>
      <c r="H64" s="10"/>
      <c r="I64" s="23"/>
    </row>
    <row r="65" spans="4:9" ht="15.75" thickBot="1" x14ac:dyDescent="0.3">
      <c r="D65" s="24"/>
      <c r="E65" s="25"/>
      <c r="F65" s="25"/>
      <c r="G65" s="25"/>
      <c r="H65" s="25"/>
      <c r="I65" s="26"/>
    </row>
  </sheetData>
  <mergeCells count="2">
    <mergeCell ref="A1:E5"/>
    <mergeCell ref="A52:C64"/>
  </mergeCells>
  <pageMargins left="0.7" right="0.7" top="0.75" bottom="0.75" header="0.3" footer="0.3"/>
  <pageSetup paperSize="9" orientation="portrait" r:id="rId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3"/>
  <sheetViews>
    <sheetView topLeftCell="O1" workbookViewId="0">
      <selection activeCell="F34" sqref="F34"/>
    </sheetView>
  </sheetViews>
  <sheetFormatPr defaultRowHeight="15" x14ac:dyDescent="0.25"/>
  <cols>
    <col min="1" max="1" width="11.85546875" customWidth="1"/>
    <col min="2" max="2" width="7.28515625" customWidth="1"/>
    <col min="3" max="3" width="13.5703125" customWidth="1"/>
    <col min="4" max="4" width="10.7109375" customWidth="1"/>
    <col min="5" max="5" width="22" customWidth="1"/>
    <col min="6" max="6" width="15.5703125" customWidth="1"/>
    <col min="7" max="7" width="6.28515625" customWidth="1"/>
    <col min="8" max="8" width="19.28515625" customWidth="1"/>
    <col min="9" max="9" width="14.140625" customWidth="1"/>
    <col min="10" max="10" width="8.28515625" customWidth="1"/>
    <col min="11" max="11" width="13.28515625" customWidth="1"/>
    <col min="12" max="12" width="21.140625" customWidth="1"/>
    <col min="13" max="13" width="25.28515625" customWidth="1"/>
    <col min="14" max="14" width="8.85546875" customWidth="1"/>
    <col min="15" max="15" width="25.5703125" customWidth="1"/>
    <col min="16" max="16" width="35.5703125" customWidth="1"/>
    <col min="17" max="17" width="21.28515625" customWidth="1"/>
    <col min="18" max="18" width="28.85546875" customWidth="1"/>
    <col min="19" max="19" width="10.7109375" customWidth="1"/>
    <col min="20" max="20" width="11.7109375" customWidth="1"/>
    <col min="21" max="21" width="23.28515625" customWidth="1"/>
    <col min="22" max="22" width="10.42578125" customWidth="1"/>
    <col min="23" max="23" width="15.42578125" customWidth="1"/>
    <col min="24" max="24" width="30.42578125" customWidth="1"/>
    <col min="25" max="25" width="9.140625" customWidth="1"/>
    <col min="26" max="26" width="30.140625" customWidth="1"/>
    <col min="27" max="27" width="28.140625" customWidth="1"/>
    <col min="28" max="28" width="12" customWidth="1"/>
    <col min="29" max="29" width="25.85546875" customWidth="1"/>
    <col min="30" max="30" width="16.28515625" customWidth="1"/>
    <col min="31" max="31" width="28" customWidth="1"/>
  </cols>
  <sheetData>
    <row r="1" spans="1:31" x14ac:dyDescent="0.25">
      <c r="A1" s="1" t="s">
        <v>0</v>
      </c>
      <c r="B1" s="1" t="s">
        <v>1</v>
      </c>
      <c r="C1" s="1" t="s">
        <v>60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39</v>
      </c>
    </row>
    <row r="2" spans="1:31" x14ac:dyDescent="0.25">
      <c r="A2" s="1" t="s">
        <v>36</v>
      </c>
      <c r="B2" s="1">
        <v>2013</v>
      </c>
      <c r="C2" s="1">
        <v>2014</v>
      </c>
      <c r="D2" s="1" t="s">
        <v>42</v>
      </c>
      <c r="E2" s="1">
        <v>107.5</v>
      </c>
      <c r="F2" s="1">
        <v>106.3</v>
      </c>
      <c r="G2" s="1">
        <v>108.1</v>
      </c>
      <c r="H2" s="1">
        <v>104.9</v>
      </c>
      <c r="I2" s="1">
        <v>106.1</v>
      </c>
      <c r="J2" s="1">
        <v>103.9</v>
      </c>
      <c r="K2" s="1">
        <v>101.9</v>
      </c>
      <c r="L2" s="1">
        <v>106.1</v>
      </c>
      <c r="M2" s="1">
        <v>106.8</v>
      </c>
      <c r="N2" s="1">
        <v>103.1</v>
      </c>
      <c r="O2" s="1">
        <v>104.8</v>
      </c>
      <c r="P2" s="1">
        <v>106.7</v>
      </c>
      <c r="Q2" s="1">
        <v>105.5</v>
      </c>
      <c r="R2" s="1">
        <v>105.1</v>
      </c>
      <c r="S2" s="1">
        <v>106.5</v>
      </c>
      <c r="T2" s="1">
        <v>105.8</v>
      </c>
      <c r="U2" s="1">
        <v>106.4</v>
      </c>
      <c r="V2" s="1">
        <v>0</v>
      </c>
      <c r="W2" s="1">
        <v>105.5</v>
      </c>
      <c r="X2" s="1">
        <v>104.8</v>
      </c>
      <c r="Y2" s="1">
        <v>104</v>
      </c>
      <c r="Z2" s="1">
        <v>103.3</v>
      </c>
      <c r="AA2" s="1">
        <v>103.4</v>
      </c>
      <c r="AB2" s="1">
        <v>103.8</v>
      </c>
      <c r="AC2" s="1">
        <v>104.7</v>
      </c>
      <c r="AD2" s="1">
        <v>104</v>
      </c>
      <c r="AE2" s="1">
        <v>105.1</v>
      </c>
    </row>
    <row r="3" spans="1:31" x14ac:dyDescent="0.25">
      <c r="A3" s="1" t="s">
        <v>37</v>
      </c>
      <c r="B3" s="1">
        <v>2013</v>
      </c>
      <c r="C3" s="1">
        <v>2014</v>
      </c>
      <c r="D3" s="1" t="s">
        <v>42</v>
      </c>
      <c r="E3" s="1">
        <v>110.5</v>
      </c>
      <c r="F3" s="1">
        <v>109.1</v>
      </c>
      <c r="G3" s="1">
        <v>113</v>
      </c>
      <c r="H3" s="1">
        <v>103.6</v>
      </c>
      <c r="I3" s="1">
        <v>103.4</v>
      </c>
      <c r="J3" s="1">
        <v>102.3</v>
      </c>
      <c r="K3" s="1">
        <v>102.9</v>
      </c>
      <c r="L3" s="1">
        <v>105.8</v>
      </c>
      <c r="M3" s="1">
        <v>105.1</v>
      </c>
      <c r="N3" s="1">
        <v>101.8</v>
      </c>
      <c r="O3" s="1">
        <v>105.1</v>
      </c>
      <c r="P3" s="1">
        <v>107.9</v>
      </c>
      <c r="Q3" s="1">
        <v>105.9</v>
      </c>
      <c r="R3" s="1">
        <v>105.2</v>
      </c>
      <c r="S3" s="1">
        <v>105.9</v>
      </c>
      <c r="T3" s="1">
        <v>105</v>
      </c>
      <c r="U3" s="1">
        <v>105.8</v>
      </c>
      <c r="V3" s="1">
        <v>100.3</v>
      </c>
      <c r="W3" s="1">
        <v>105.4</v>
      </c>
      <c r="X3" s="1">
        <v>104.8</v>
      </c>
      <c r="Y3" s="1">
        <v>104.1</v>
      </c>
      <c r="Z3" s="1">
        <v>103.2</v>
      </c>
      <c r="AA3" s="1">
        <v>102.9</v>
      </c>
      <c r="AB3" s="1">
        <v>103.5</v>
      </c>
      <c r="AC3" s="1">
        <v>104.3</v>
      </c>
      <c r="AD3" s="1">
        <v>103.7</v>
      </c>
      <c r="AE3" s="1">
        <v>104</v>
      </c>
    </row>
    <row r="4" spans="1:31" x14ac:dyDescent="0.25">
      <c r="A4" s="1" t="s">
        <v>38</v>
      </c>
      <c r="B4" s="1">
        <v>2013</v>
      </c>
      <c r="C4" s="1">
        <v>2014</v>
      </c>
      <c r="D4" s="1" t="s">
        <v>42</v>
      </c>
      <c r="E4" s="1">
        <v>108.4</v>
      </c>
      <c r="F4" s="1">
        <v>107.3</v>
      </c>
      <c r="G4" s="1">
        <v>110</v>
      </c>
      <c r="H4" s="1">
        <v>104.4</v>
      </c>
      <c r="I4" s="1">
        <v>105.1</v>
      </c>
      <c r="J4" s="1">
        <v>103.2</v>
      </c>
      <c r="K4" s="1">
        <v>102.2</v>
      </c>
      <c r="L4" s="1">
        <v>106</v>
      </c>
      <c r="M4" s="1">
        <v>106.2</v>
      </c>
      <c r="N4" s="1">
        <v>102.7</v>
      </c>
      <c r="O4" s="1">
        <v>104.9</v>
      </c>
      <c r="P4" s="1">
        <v>107.3</v>
      </c>
      <c r="Q4" s="1">
        <v>105.6</v>
      </c>
      <c r="R4" s="1">
        <v>105.1</v>
      </c>
      <c r="S4" s="1">
        <v>106.3</v>
      </c>
      <c r="T4" s="1">
        <v>105.5</v>
      </c>
      <c r="U4" s="1">
        <v>106.2</v>
      </c>
      <c r="V4" s="1">
        <v>100.3</v>
      </c>
      <c r="W4" s="1">
        <v>105.5</v>
      </c>
      <c r="X4" s="1">
        <v>104.8</v>
      </c>
      <c r="Y4" s="1">
        <v>104</v>
      </c>
      <c r="Z4" s="1">
        <v>103.2</v>
      </c>
      <c r="AA4" s="1">
        <v>103.1</v>
      </c>
      <c r="AB4" s="1">
        <v>103.6</v>
      </c>
      <c r="AC4" s="1">
        <v>104.5</v>
      </c>
      <c r="AD4" s="1">
        <v>103.9</v>
      </c>
      <c r="AE4" s="1">
        <v>104.6</v>
      </c>
    </row>
    <row r="5" spans="1:31" x14ac:dyDescent="0.25">
      <c r="A5" s="1" t="s">
        <v>36</v>
      </c>
      <c r="B5" s="1">
        <v>2013</v>
      </c>
      <c r="C5" s="1">
        <v>2014</v>
      </c>
      <c r="D5" s="1" t="s">
        <v>43</v>
      </c>
      <c r="E5" s="1">
        <v>109.2</v>
      </c>
      <c r="F5" s="1">
        <v>108.7</v>
      </c>
      <c r="G5" s="1">
        <v>110.2</v>
      </c>
      <c r="H5" s="1">
        <v>105.4</v>
      </c>
      <c r="I5" s="1">
        <v>106.7</v>
      </c>
      <c r="J5" s="1">
        <v>104</v>
      </c>
      <c r="K5" s="1">
        <v>102.4</v>
      </c>
      <c r="L5" s="1">
        <v>105.9</v>
      </c>
      <c r="M5" s="1">
        <v>105.7</v>
      </c>
      <c r="N5" s="1">
        <v>103.1</v>
      </c>
      <c r="O5" s="1">
        <v>105.1</v>
      </c>
      <c r="P5" s="1">
        <v>107.7</v>
      </c>
      <c r="Q5" s="1">
        <v>106.3</v>
      </c>
      <c r="R5" s="1">
        <v>105.6</v>
      </c>
      <c r="S5" s="1">
        <v>107.1</v>
      </c>
      <c r="T5" s="1">
        <v>106.3</v>
      </c>
      <c r="U5" s="1">
        <v>107</v>
      </c>
      <c r="V5" s="1">
        <v>0</v>
      </c>
      <c r="W5" s="1">
        <v>106.2</v>
      </c>
      <c r="X5" s="1">
        <v>105.2</v>
      </c>
      <c r="Y5" s="1">
        <v>104.4</v>
      </c>
      <c r="Z5" s="1">
        <v>103.9</v>
      </c>
      <c r="AA5" s="1">
        <v>104</v>
      </c>
      <c r="AB5" s="1">
        <v>104.1</v>
      </c>
      <c r="AC5" s="1">
        <v>104.6</v>
      </c>
      <c r="AD5" s="1">
        <v>104.4</v>
      </c>
      <c r="AE5" s="1">
        <v>105.8</v>
      </c>
    </row>
    <row r="6" spans="1:31" x14ac:dyDescent="0.25">
      <c r="A6" s="1" t="s">
        <v>37</v>
      </c>
      <c r="B6" s="1">
        <v>2013</v>
      </c>
      <c r="C6" s="1">
        <v>2014</v>
      </c>
      <c r="D6" s="1" t="s">
        <v>43</v>
      </c>
      <c r="E6" s="1">
        <v>112.9</v>
      </c>
      <c r="F6" s="1">
        <v>112.9</v>
      </c>
      <c r="G6" s="1">
        <v>116.9</v>
      </c>
      <c r="H6" s="1">
        <v>104</v>
      </c>
      <c r="I6" s="1">
        <v>103.5</v>
      </c>
      <c r="J6" s="1">
        <v>103.1</v>
      </c>
      <c r="K6" s="1">
        <v>104.9</v>
      </c>
      <c r="L6" s="1">
        <v>104.1</v>
      </c>
      <c r="M6" s="1">
        <v>103.8</v>
      </c>
      <c r="N6" s="1">
        <v>102.3</v>
      </c>
      <c r="O6" s="1">
        <v>106</v>
      </c>
      <c r="P6" s="1">
        <v>109</v>
      </c>
      <c r="Q6" s="1">
        <v>107.2</v>
      </c>
      <c r="R6" s="1">
        <v>106</v>
      </c>
      <c r="S6" s="1">
        <v>106.6</v>
      </c>
      <c r="T6" s="1">
        <v>105.5</v>
      </c>
      <c r="U6" s="1">
        <v>106.4</v>
      </c>
      <c r="V6" s="1">
        <v>100.4</v>
      </c>
      <c r="W6" s="1">
        <v>105.7</v>
      </c>
      <c r="X6" s="1">
        <v>105.2</v>
      </c>
      <c r="Y6" s="1">
        <v>104.7</v>
      </c>
      <c r="Z6" s="1">
        <v>104.4</v>
      </c>
      <c r="AA6" s="1">
        <v>103.3</v>
      </c>
      <c r="AB6" s="1">
        <v>103.7</v>
      </c>
      <c r="AC6" s="1">
        <v>104.3</v>
      </c>
      <c r="AD6" s="1">
        <v>104.3</v>
      </c>
      <c r="AE6" s="1">
        <v>104.7</v>
      </c>
    </row>
    <row r="7" spans="1:31" x14ac:dyDescent="0.25">
      <c r="A7" s="1" t="s">
        <v>38</v>
      </c>
      <c r="B7" s="1">
        <v>2013</v>
      </c>
      <c r="C7" s="1">
        <v>2014</v>
      </c>
      <c r="D7" s="1" t="s">
        <v>43</v>
      </c>
      <c r="E7" s="1">
        <v>110.4</v>
      </c>
      <c r="F7" s="1">
        <v>110.2</v>
      </c>
      <c r="G7" s="1">
        <v>112.8</v>
      </c>
      <c r="H7" s="1">
        <v>104.9</v>
      </c>
      <c r="I7" s="1">
        <v>105.5</v>
      </c>
      <c r="J7" s="1">
        <v>103.6</v>
      </c>
      <c r="K7" s="1">
        <v>103.2</v>
      </c>
      <c r="L7" s="1">
        <v>105.3</v>
      </c>
      <c r="M7" s="1">
        <v>105.1</v>
      </c>
      <c r="N7" s="1">
        <v>102.8</v>
      </c>
      <c r="O7" s="1">
        <v>105.5</v>
      </c>
      <c r="P7" s="1">
        <v>108.3</v>
      </c>
      <c r="Q7" s="1">
        <v>106.6</v>
      </c>
      <c r="R7" s="1">
        <v>105.7</v>
      </c>
      <c r="S7" s="1">
        <v>106.9</v>
      </c>
      <c r="T7" s="1">
        <v>106</v>
      </c>
      <c r="U7" s="1">
        <v>106.8</v>
      </c>
      <c r="V7" s="1">
        <v>100.4</v>
      </c>
      <c r="W7" s="1">
        <v>106</v>
      </c>
      <c r="X7" s="1">
        <v>105.2</v>
      </c>
      <c r="Y7" s="1">
        <v>104.5</v>
      </c>
      <c r="Z7" s="1">
        <v>104.2</v>
      </c>
      <c r="AA7" s="1">
        <v>103.6</v>
      </c>
      <c r="AB7" s="1">
        <v>103.9</v>
      </c>
      <c r="AC7" s="1">
        <v>104.5</v>
      </c>
      <c r="AD7" s="1">
        <v>104.4</v>
      </c>
      <c r="AE7" s="1">
        <v>105.3</v>
      </c>
    </row>
    <row r="8" spans="1:31" x14ac:dyDescent="0.25">
      <c r="A8" s="1" t="s">
        <v>36</v>
      </c>
      <c r="B8" s="1">
        <v>2013</v>
      </c>
      <c r="C8" s="1">
        <v>2014</v>
      </c>
      <c r="D8" s="1" t="s">
        <v>44</v>
      </c>
      <c r="E8" s="1">
        <v>110.2</v>
      </c>
      <c r="F8" s="1">
        <v>108.8</v>
      </c>
      <c r="G8" s="1">
        <v>109.9</v>
      </c>
      <c r="H8" s="1">
        <v>105.6</v>
      </c>
      <c r="I8" s="1">
        <v>106.2</v>
      </c>
      <c r="J8" s="1">
        <v>105.7</v>
      </c>
      <c r="K8" s="1">
        <v>101.4</v>
      </c>
      <c r="L8" s="1">
        <v>105.7</v>
      </c>
      <c r="M8" s="1">
        <v>105</v>
      </c>
      <c r="N8" s="1">
        <v>103.3</v>
      </c>
      <c r="O8" s="1">
        <v>105.6</v>
      </c>
      <c r="P8" s="1">
        <v>108.2</v>
      </c>
      <c r="Q8" s="1">
        <v>106.6</v>
      </c>
      <c r="R8" s="1">
        <v>106.5</v>
      </c>
      <c r="S8" s="1">
        <v>107.6</v>
      </c>
      <c r="T8" s="1">
        <v>106.8</v>
      </c>
      <c r="U8" s="1">
        <v>107.5</v>
      </c>
      <c r="V8" s="1">
        <v>0</v>
      </c>
      <c r="W8" s="1">
        <v>106.1</v>
      </c>
      <c r="X8" s="1">
        <v>105.6</v>
      </c>
      <c r="Y8" s="1">
        <v>104.7</v>
      </c>
      <c r="Z8" s="1">
        <v>104.6</v>
      </c>
      <c r="AA8" s="1">
        <v>104</v>
      </c>
      <c r="AB8" s="1">
        <v>104.3</v>
      </c>
      <c r="AC8" s="1">
        <v>104.3</v>
      </c>
      <c r="AD8" s="1">
        <v>104.6</v>
      </c>
      <c r="AE8" s="1">
        <v>106</v>
      </c>
    </row>
    <row r="9" spans="1:31" x14ac:dyDescent="0.25">
      <c r="A9" s="1" t="s">
        <v>37</v>
      </c>
      <c r="B9" s="1">
        <v>2013</v>
      </c>
      <c r="C9" s="1">
        <v>2014</v>
      </c>
      <c r="D9" s="1" t="s">
        <v>44</v>
      </c>
      <c r="E9" s="1">
        <v>113.9</v>
      </c>
      <c r="F9" s="1">
        <v>111.4</v>
      </c>
      <c r="G9" s="1">
        <v>113.2</v>
      </c>
      <c r="H9" s="1">
        <v>104.3</v>
      </c>
      <c r="I9" s="1">
        <v>102.7</v>
      </c>
      <c r="J9" s="1">
        <v>104.9</v>
      </c>
      <c r="K9" s="1">
        <v>103.8</v>
      </c>
      <c r="L9" s="1">
        <v>103.5</v>
      </c>
      <c r="M9" s="1">
        <v>102.6</v>
      </c>
      <c r="N9" s="1">
        <v>102.4</v>
      </c>
      <c r="O9" s="1">
        <v>107</v>
      </c>
      <c r="P9" s="1">
        <v>109.8</v>
      </c>
      <c r="Q9" s="1">
        <v>107.3</v>
      </c>
      <c r="R9" s="1">
        <v>106.8</v>
      </c>
      <c r="S9" s="1">
        <v>107.2</v>
      </c>
      <c r="T9" s="1">
        <v>106</v>
      </c>
      <c r="U9" s="1">
        <v>107</v>
      </c>
      <c r="V9" s="1">
        <v>100.4</v>
      </c>
      <c r="W9" s="1">
        <v>106</v>
      </c>
      <c r="X9" s="1">
        <v>105.7</v>
      </c>
      <c r="Y9" s="1">
        <v>105.2</v>
      </c>
      <c r="Z9" s="1">
        <v>105.5</v>
      </c>
      <c r="AA9" s="1">
        <v>103.5</v>
      </c>
      <c r="AB9" s="1">
        <v>103.8</v>
      </c>
      <c r="AC9" s="1">
        <v>104.2</v>
      </c>
      <c r="AD9" s="1">
        <v>104.9</v>
      </c>
      <c r="AE9" s="1">
        <v>105</v>
      </c>
    </row>
    <row r="10" spans="1:31" x14ac:dyDescent="0.25">
      <c r="A10" s="1" t="s">
        <v>38</v>
      </c>
      <c r="B10" s="1">
        <v>2013</v>
      </c>
      <c r="C10" s="1">
        <v>2014</v>
      </c>
      <c r="D10" s="1" t="s">
        <v>44</v>
      </c>
      <c r="E10" s="1">
        <v>111.4</v>
      </c>
      <c r="F10" s="1">
        <v>109.7</v>
      </c>
      <c r="G10" s="1">
        <v>111.2</v>
      </c>
      <c r="H10" s="1">
        <v>105.1</v>
      </c>
      <c r="I10" s="1">
        <v>104.9</v>
      </c>
      <c r="J10" s="1">
        <v>105.3</v>
      </c>
      <c r="K10" s="1">
        <v>102.2</v>
      </c>
      <c r="L10" s="1">
        <v>105</v>
      </c>
      <c r="M10" s="1">
        <v>104.2</v>
      </c>
      <c r="N10" s="1">
        <v>103</v>
      </c>
      <c r="O10" s="1">
        <v>106.2</v>
      </c>
      <c r="P10" s="1">
        <v>108.9</v>
      </c>
      <c r="Q10" s="1">
        <v>106.9</v>
      </c>
      <c r="R10" s="1">
        <v>106.6</v>
      </c>
      <c r="S10" s="1">
        <v>107.4</v>
      </c>
      <c r="T10" s="1">
        <v>106.5</v>
      </c>
      <c r="U10" s="1">
        <v>107.3</v>
      </c>
      <c r="V10" s="1">
        <v>100.4</v>
      </c>
      <c r="W10" s="1">
        <v>106.1</v>
      </c>
      <c r="X10" s="1">
        <v>105.6</v>
      </c>
      <c r="Y10" s="1">
        <v>104.9</v>
      </c>
      <c r="Z10" s="1">
        <v>105.1</v>
      </c>
      <c r="AA10" s="1">
        <v>103.7</v>
      </c>
      <c r="AB10" s="1">
        <v>104</v>
      </c>
      <c r="AC10" s="1">
        <v>104.3</v>
      </c>
      <c r="AD10" s="1">
        <v>104.7</v>
      </c>
      <c r="AE10" s="1">
        <v>105.5</v>
      </c>
    </row>
    <row r="11" spans="1:31" x14ac:dyDescent="0.25">
      <c r="A11" s="1" t="s">
        <v>36</v>
      </c>
      <c r="B11" s="1">
        <v>2013</v>
      </c>
      <c r="C11" s="1">
        <v>2014</v>
      </c>
      <c r="D11" s="1" t="s">
        <v>45</v>
      </c>
      <c r="E11" s="1">
        <v>110.2</v>
      </c>
      <c r="F11" s="1">
        <v>109.5</v>
      </c>
      <c r="G11" s="1">
        <v>106.9</v>
      </c>
      <c r="H11" s="1">
        <v>106.3</v>
      </c>
      <c r="I11" s="1">
        <v>105.7</v>
      </c>
      <c r="J11" s="1">
        <v>108.3</v>
      </c>
      <c r="K11" s="1">
        <v>103.4</v>
      </c>
      <c r="L11" s="1">
        <v>105.7</v>
      </c>
      <c r="M11" s="1">
        <v>104.2</v>
      </c>
      <c r="N11" s="1">
        <v>103.2</v>
      </c>
      <c r="O11" s="1">
        <v>106.5</v>
      </c>
      <c r="P11" s="1">
        <v>108.8</v>
      </c>
      <c r="Q11" s="1">
        <v>107.1</v>
      </c>
      <c r="R11" s="1">
        <v>107.1</v>
      </c>
      <c r="S11" s="1">
        <v>108.1</v>
      </c>
      <c r="T11" s="1">
        <v>107.4</v>
      </c>
      <c r="U11" s="1">
        <v>108</v>
      </c>
      <c r="V11" s="1">
        <v>0</v>
      </c>
      <c r="W11" s="1">
        <v>106.5</v>
      </c>
      <c r="X11" s="1">
        <v>106.1</v>
      </c>
      <c r="Y11" s="1">
        <v>105.1</v>
      </c>
      <c r="Z11" s="1">
        <v>104.4</v>
      </c>
      <c r="AA11" s="1">
        <v>104.5</v>
      </c>
      <c r="AB11" s="1">
        <v>104.8</v>
      </c>
      <c r="AC11" s="1">
        <v>102.7</v>
      </c>
      <c r="AD11" s="1">
        <v>104.6</v>
      </c>
      <c r="AE11" s="1">
        <v>106.4</v>
      </c>
    </row>
    <row r="12" spans="1:31" x14ac:dyDescent="0.25">
      <c r="A12" s="1" t="s">
        <v>37</v>
      </c>
      <c r="B12" s="1">
        <v>2013</v>
      </c>
      <c r="C12" s="1">
        <v>2014</v>
      </c>
      <c r="D12" s="1" t="s">
        <v>45</v>
      </c>
      <c r="E12" s="1">
        <v>114.6</v>
      </c>
      <c r="F12" s="1">
        <v>113.4</v>
      </c>
      <c r="G12" s="1">
        <v>106</v>
      </c>
      <c r="H12" s="1">
        <v>104.7</v>
      </c>
      <c r="I12" s="1">
        <v>102.1</v>
      </c>
      <c r="J12" s="1">
        <v>109.5</v>
      </c>
      <c r="K12" s="1">
        <v>109.7</v>
      </c>
      <c r="L12" s="1">
        <v>104.6</v>
      </c>
      <c r="M12" s="1">
        <v>102</v>
      </c>
      <c r="N12" s="1">
        <v>103.5</v>
      </c>
      <c r="O12" s="1">
        <v>108.2</v>
      </c>
      <c r="P12" s="1">
        <v>110.6</v>
      </c>
      <c r="Q12" s="1">
        <v>108.8</v>
      </c>
      <c r="R12" s="1">
        <v>108.5</v>
      </c>
      <c r="S12" s="1">
        <v>107.9</v>
      </c>
      <c r="T12" s="1">
        <v>106.4</v>
      </c>
      <c r="U12" s="1">
        <v>107.7</v>
      </c>
      <c r="V12" s="1">
        <v>100.5</v>
      </c>
      <c r="W12" s="1">
        <v>106.4</v>
      </c>
      <c r="X12" s="1">
        <v>106.5</v>
      </c>
      <c r="Y12" s="1">
        <v>105.7</v>
      </c>
      <c r="Z12" s="1">
        <v>105</v>
      </c>
      <c r="AA12" s="1">
        <v>104</v>
      </c>
      <c r="AB12" s="1">
        <v>105.2</v>
      </c>
      <c r="AC12" s="1">
        <v>103.2</v>
      </c>
      <c r="AD12" s="1">
        <v>105.1</v>
      </c>
      <c r="AE12" s="1">
        <v>105.7</v>
      </c>
    </row>
    <row r="13" spans="1:31" x14ac:dyDescent="0.25">
      <c r="A13" s="1" t="s">
        <v>38</v>
      </c>
      <c r="B13" s="1">
        <v>2013</v>
      </c>
      <c r="C13" s="1">
        <v>2014</v>
      </c>
      <c r="D13" s="1" t="s">
        <v>45</v>
      </c>
      <c r="E13" s="1">
        <v>111.6</v>
      </c>
      <c r="F13" s="1">
        <v>110.9</v>
      </c>
      <c r="G13" s="1">
        <v>106.6</v>
      </c>
      <c r="H13" s="1">
        <v>105.7</v>
      </c>
      <c r="I13" s="1">
        <v>104.4</v>
      </c>
      <c r="J13" s="1">
        <v>108.9</v>
      </c>
      <c r="K13" s="1">
        <v>105.5</v>
      </c>
      <c r="L13" s="1">
        <v>105.3</v>
      </c>
      <c r="M13" s="1">
        <v>103.5</v>
      </c>
      <c r="N13" s="1">
        <v>103.3</v>
      </c>
      <c r="O13" s="1">
        <v>107.2</v>
      </c>
      <c r="P13" s="1">
        <v>109.6</v>
      </c>
      <c r="Q13" s="1">
        <v>107.7</v>
      </c>
      <c r="R13" s="1">
        <v>107.5</v>
      </c>
      <c r="S13" s="1">
        <v>108</v>
      </c>
      <c r="T13" s="1">
        <v>107</v>
      </c>
      <c r="U13" s="1">
        <v>107.9</v>
      </c>
      <c r="V13" s="1">
        <v>100.5</v>
      </c>
      <c r="W13" s="1">
        <v>106.5</v>
      </c>
      <c r="X13" s="1">
        <v>106.3</v>
      </c>
      <c r="Y13" s="1">
        <v>105.3</v>
      </c>
      <c r="Z13" s="1">
        <v>104.7</v>
      </c>
      <c r="AA13" s="1">
        <v>104.2</v>
      </c>
      <c r="AB13" s="1">
        <v>105</v>
      </c>
      <c r="AC13" s="1">
        <v>102.9</v>
      </c>
      <c r="AD13" s="1">
        <v>104.8</v>
      </c>
      <c r="AE13" s="1">
        <v>106.1</v>
      </c>
    </row>
    <row r="14" spans="1:31" x14ac:dyDescent="0.25">
      <c r="A14" s="1" t="s">
        <v>36</v>
      </c>
      <c r="B14" s="1">
        <v>2013</v>
      </c>
      <c r="C14" s="1">
        <v>2014</v>
      </c>
      <c r="D14" s="1" t="s">
        <v>46</v>
      </c>
      <c r="E14" s="1">
        <v>110.9</v>
      </c>
      <c r="F14" s="1">
        <v>109.8</v>
      </c>
      <c r="G14" s="1">
        <v>105.9</v>
      </c>
      <c r="H14" s="1">
        <v>107.5</v>
      </c>
      <c r="I14" s="1">
        <v>105.3</v>
      </c>
      <c r="J14" s="1">
        <v>108.1</v>
      </c>
      <c r="K14" s="1">
        <v>107.3</v>
      </c>
      <c r="L14" s="1">
        <v>106.1</v>
      </c>
      <c r="M14" s="1">
        <v>103.7</v>
      </c>
      <c r="N14" s="1">
        <v>104</v>
      </c>
      <c r="O14" s="1">
        <v>107.4</v>
      </c>
      <c r="P14" s="1">
        <v>109.9</v>
      </c>
      <c r="Q14" s="1">
        <v>108.1</v>
      </c>
      <c r="R14" s="1">
        <v>108.1</v>
      </c>
      <c r="S14" s="1">
        <v>108.8</v>
      </c>
      <c r="T14" s="1">
        <v>107.9</v>
      </c>
      <c r="U14" s="1">
        <v>108.6</v>
      </c>
      <c r="V14" s="1">
        <v>0</v>
      </c>
      <c r="W14" s="1">
        <v>107.5</v>
      </c>
      <c r="X14" s="1">
        <v>106.8</v>
      </c>
      <c r="Y14" s="1">
        <v>105.7</v>
      </c>
      <c r="Z14" s="1">
        <v>104.1</v>
      </c>
      <c r="AA14" s="1">
        <v>105</v>
      </c>
      <c r="AB14" s="1">
        <v>105.5</v>
      </c>
      <c r="AC14" s="1">
        <v>102.1</v>
      </c>
      <c r="AD14" s="1">
        <v>104.8</v>
      </c>
      <c r="AE14" s="1">
        <v>107.2</v>
      </c>
    </row>
    <row r="15" spans="1:31" x14ac:dyDescent="0.25">
      <c r="A15" s="1" t="s">
        <v>37</v>
      </c>
      <c r="B15" s="1">
        <v>2013</v>
      </c>
      <c r="C15" s="1">
        <v>2014</v>
      </c>
      <c r="D15" s="1" t="s">
        <v>46</v>
      </c>
      <c r="E15" s="1">
        <v>115.4</v>
      </c>
      <c r="F15" s="1">
        <v>114.2</v>
      </c>
      <c r="G15" s="1">
        <v>102.7</v>
      </c>
      <c r="H15" s="1">
        <v>105.5</v>
      </c>
      <c r="I15" s="1">
        <v>101.5</v>
      </c>
      <c r="J15" s="1">
        <v>110.6</v>
      </c>
      <c r="K15" s="1">
        <v>123.7</v>
      </c>
      <c r="L15" s="1">
        <v>105.2</v>
      </c>
      <c r="M15" s="1">
        <v>101.9</v>
      </c>
      <c r="N15" s="1">
        <v>105</v>
      </c>
      <c r="O15" s="1">
        <v>109.1</v>
      </c>
      <c r="P15" s="1">
        <v>111.3</v>
      </c>
      <c r="Q15" s="1">
        <v>111.1</v>
      </c>
      <c r="R15" s="1">
        <v>109.8</v>
      </c>
      <c r="S15" s="1">
        <v>108.5</v>
      </c>
      <c r="T15" s="1">
        <v>106.7</v>
      </c>
      <c r="U15" s="1">
        <v>108.3</v>
      </c>
      <c r="V15" s="1">
        <v>100.5</v>
      </c>
      <c r="W15" s="1">
        <v>107.2</v>
      </c>
      <c r="X15" s="1">
        <v>107.1</v>
      </c>
      <c r="Y15" s="1">
        <v>106.2</v>
      </c>
      <c r="Z15" s="1">
        <v>103.9</v>
      </c>
      <c r="AA15" s="1">
        <v>104.6</v>
      </c>
      <c r="AB15" s="1">
        <v>105.7</v>
      </c>
      <c r="AC15" s="1">
        <v>102.6</v>
      </c>
      <c r="AD15" s="1">
        <v>104.9</v>
      </c>
      <c r="AE15" s="1">
        <v>106.6</v>
      </c>
    </row>
    <row r="16" spans="1:31" x14ac:dyDescent="0.25">
      <c r="A16" s="1" t="s">
        <v>38</v>
      </c>
      <c r="B16" s="1">
        <v>2013</v>
      </c>
      <c r="C16" s="1">
        <v>2014</v>
      </c>
      <c r="D16" s="1" t="s">
        <v>46</v>
      </c>
      <c r="E16" s="1">
        <v>112.3</v>
      </c>
      <c r="F16" s="1">
        <v>111.3</v>
      </c>
      <c r="G16" s="1">
        <v>104.7</v>
      </c>
      <c r="H16" s="1">
        <v>106.8</v>
      </c>
      <c r="I16" s="1">
        <v>103.9</v>
      </c>
      <c r="J16" s="1">
        <v>109.3</v>
      </c>
      <c r="K16" s="1">
        <v>112.9</v>
      </c>
      <c r="L16" s="1">
        <v>105.8</v>
      </c>
      <c r="M16" s="1">
        <v>103.1</v>
      </c>
      <c r="N16" s="1">
        <v>104.3</v>
      </c>
      <c r="O16" s="1">
        <v>108.1</v>
      </c>
      <c r="P16" s="1">
        <v>110.5</v>
      </c>
      <c r="Q16" s="1">
        <v>109.2</v>
      </c>
      <c r="R16" s="1">
        <v>108.6</v>
      </c>
      <c r="S16" s="1">
        <v>108.7</v>
      </c>
      <c r="T16" s="1">
        <v>107.4</v>
      </c>
      <c r="U16" s="1">
        <v>108.5</v>
      </c>
      <c r="V16" s="1">
        <v>100.5</v>
      </c>
      <c r="W16" s="1">
        <v>107.4</v>
      </c>
      <c r="X16" s="1">
        <v>106.9</v>
      </c>
      <c r="Y16" s="1">
        <v>105.9</v>
      </c>
      <c r="Z16" s="1">
        <v>104</v>
      </c>
      <c r="AA16" s="1">
        <v>104.8</v>
      </c>
      <c r="AB16" s="1">
        <v>105.6</v>
      </c>
      <c r="AC16" s="1">
        <v>102.3</v>
      </c>
      <c r="AD16" s="1">
        <v>104.8</v>
      </c>
      <c r="AE16" s="1">
        <v>106.9</v>
      </c>
    </row>
    <row r="17" spans="1:31" x14ac:dyDescent="0.25">
      <c r="A17" s="1" t="s">
        <v>36</v>
      </c>
      <c r="B17" s="1">
        <v>2013</v>
      </c>
      <c r="C17" s="1">
        <v>2014</v>
      </c>
      <c r="D17" s="1" t="s">
        <v>47</v>
      </c>
      <c r="E17" s="1">
        <v>112.3</v>
      </c>
      <c r="F17" s="1">
        <v>112.1</v>
      </c>
      <c r="G17" s="1">
        <v>108.1</v>
      </c>
      <c r="H17" s="1">
        <v>108.3</v>
      </c>
      <c r="I17" s="1">
        <v>105.9</v>
      </c>
      <c r="J17" s="1">
        <v>109.2</v>
      </c>
      <c r="K17" s="1">
        <v>118</v>
      </c>
      <c r="L17" s="1">
        <v>106.8</v>
      </c>
      <c r="M17" s="1">
        <v>104.1</v>
      </c>
      <c r="N17" s="1">
        <v>105.4</v>
      </c>
      <c r="O17" s="1">
        <v>108.2</v>
      </c>
      <c r="P17" s="1">
        <v>111</v>
      </c>
      <c r="Q17" s="1">
        <v>110.6</v>
      </c>
      <c r="R17" s="1">
        <v>109</v>
      </c>
      <c r="S17" s="1">
        <v>109.7</v>
      </c>
      <c r="T17" s="1">
        <v>108.8</v>
      </c>
      <c r="U17" s="1">
        <v>109.5</v>
      </c>
      <c r="V17" s="1">
        <v>0</v>
      </c>
      <c r="W17" s="1">
        <v>108.5</v>
      </c>
      <c r="X17" s="1">
        <v>107.5</v>
      </c>
      <c r="Y17" s="1">
        <v>106.3</v>
      </c>
      <c r="Z17" s="1">
        <v>105</v>
      </c>
      <c r="AA17" s="1">
        <v>105.6</v>
      </c>
      <c r="AB17" s="1">
        <v>106.5</v>
      </c>
      <c r="AC17" s="1">
        <v>102.5</v>
      </c>
      <c r="AD17" s="1">
        <v>105.5</v>
      </c>
      <c r="AE17" s="1">
        <v>108.9</v>
      </c>
    </row>
    <row r="18" spans="1:31" x14ac:dyDescent="0.25">
      <c r="A18" s="1" t="s">
        <v>37</v>
      </c>
      <c r="B18" s="1">
        <v>2013</v>
      </c>
      <c r="C18" s="1">
        <v>2014</v>
      </c>
      <c r="D18" s="1" t="s">
        <v>47</v>
      </c>
      <c r="E18" s="1">
        <v>117</v>
      </c>
      <c r="F18" s="1">
        <v>120.1</v>
      </c>
      <c r="G18" s="1">
        <v>112.5</v>
      </c>
      <c r="H18" s="1">
        <v>107.3</v>
      </c>
      <c r="I18" s="1">
        <v>101.3</v>
      </c>
      <c r="J18" s="1">
        <v>112.4</v>
      </c>
      <c r="K18" s="1">
        <v>143.6</v>
      </c>
      <c r="L18" s="1">
        <v>105.4</v>
      </c>
      <c r="M18" s="1">
        <v>101.4</v>
      </c>
      <c r="N18" s="1">
        <v>106.4</v>
      </c>
      <c r="O18" s="1">
        <v>110</v>
      </c>
      <c r="P18" s="1">
        <v>112.2</v>
      </c>
      <c r="Q18" s="1">
        <v>115</v>
      </c>
      <c r="R18" s="1">
        <v>110.9</v>
      </c>
      <c r="S18" s="1">
        <v>109.2</v>
      </c>
      <c r="T18" s="1">
        <v>107.2</v>
      </c>
      <c r="U18" s="1">
        <v>108.9</v>
      </c>
      <c r="V18" s="1">
        <v>106.6</v>
      </c>
      <c r="W18" s="1">
        <v>108</v>
      </c>
      <c r="X18" s="1">
        <v>107.7</v>
      </c>
      <c r="Y18" s="1">
        <v>106.5</v>
      </c>
      <c r="Z18" s="1">
        <v>105.2</v>
      </c>
      <c r="AA18" s="1">
        <v>105.2</v>
      </c>
      <c r="AB18" s="1">
        <v>108.1</v>
      </c>
      <c r="AC18" s="1">
        <v>103.3</v>
      </c>
      <c r="AD18" s="1">
        <v>106.1</v>
      </c>
      <c r="AE18" s="1">
        <v>109.7</v>
      </c>
    </row>
    <row r="19" spans="1:31" x14ac:dyDescent="0.25">
      <c r="A19" s="1" t="s">
        <v>38</v>
      </c>
      <c r="B19" s="1">
        <v>2013</v>
      </c>
      <c r="C19" s="1">
        <v>2014</v>
      </c>
      <c r="D19" s="1" t="s">
        <v>47</v>
      </c>
      <c r="E19" s="1">
        <v>113.8</v>
      </c>
      <c r="F19" s="1">
        <v>114.9</v>
      </c>
      <c r="G19" s="1">
        <v>109.8</v>
      </c>
      <c r="H19" s="1">
        <v>107.9</v>
      </c>
      <c r="I19" s="1">
        <v>104.2</v>
      </c>
      <c r="J19" s="1">
        <v>110.7</v>
      </c>
      <c r="K19" s="1">
        <v>126.7</v>
      </c>
      <c r="L19" s="1">
        <v>106.3</v>
      </c>
      <c r="M19" s="1">
        <v>103.2</v>
      </c>
      <c r="N19" s="1">
        <v>105.7</v>
      </c>
      <c r="O19" s="1">
        <v>109</v>
      </c>
      <c r="P19" s="1">
        <v>111.6</v>
      </c>
      <c r="Q19" s="1">
        <v>112.2</v>
      </c>
      <c r="R19" s="1">
        <v>109.5</v>
      </c>
      <c r="S19" s="1">
        <v>109.5</v>
      </c>
      <c r="T19" s="1">
        <v>108.1</v>
      </c>
      <c r="U19" s="1">
        <v>109.3</v>
      </c>
      <c r="V19" s="1">
        <v>106.6</v>
      </c>
      <c r="W19" s="1">
        <v>108.3</v>
      </c>
      <c r="X19" s="1">
        <v>107.6</v>
      </c>
      <c r="Y19" s="1">
        <v>106.4</v>
      </c>
      <c r="Z19" s="1">
        <v>105.1</v>
      </c>
      <c r="AA19" s="1">
        <v>105.4</v>
      </c>
      <c r="AB19" s="1">
        <v>107.4</v>
      </c>
      <c r="AC19" s="1">
        <v>102.8</v>
      </c>
      <c r="AD19" s="1">
        <v>105.8</v>
      </c>
      <c r="AE19" s="1">
        <v>109.3</v>
      </c>
    </row>
    <row r="20" spans="1:31" x14ac:dyDescent="0.25">
      <c r="A20" s="1" t="s">
        <v>36</v>
      </c>
      <c r="B20" s="1">
        <v>2013</v>
      </c>
      <c r="C20" s="1">
        <v>2014</v>
      </c>
      <c r="D20" s="1" t="s">
        <v>48</v>
      </c>
      <c r="E20" s="1">
        <v>113.4</v>
      </c>
      <c r="F20" s="1">
        <v>114.9</v>
      </c>
      <c r="G20" s="1">
        <v>110.5</v>
      </c>
      <c r="H20" s="1">
        <v>109.3</v>
      </c>
      <c r="I20" s="1">
        <v>106.2</v>
      </c>
      <c r="J20" s="1">
        <v>110.3</v>
      </c>
      <c r="K20" s="1">
        <v>129.19999999999999</v>
      </c>
      <c r="L20" s="1">
        <v>107.1</v>
      </c>
      <c r="M20" s="1">
        <v>104.3</v>
      </c>
      <c r="N20" s="1">
        <v>106.4</v>
      </c>
      <c r="O20" s="1">
        <v>109.1</v>
      </c>
      <c r="P20" s="1">
        <v>112.1</v>
      </c>
      <c r="Q20" s="1">
        <v>113.1</v>
      </c>
      <c r="R20" s="1">
        <v>109.8</v>
      </c>
      <c r="S20" s="1">
        <v>110.5</v>
      </c>
      <c r="T20" s="1">
        <v>109.5</v>
      </c>
      <c r="U20" s="1">
        <v>110.3</v>
      </c>
      <c r="V20" s="1">
        <v>0</v>
      </c>
      <c r="W20" s="1">
        <v>109.5</v>
      </c>
      <c r="X20" s="1">
        <v>108.3</v>
      </c>
      <c r="Y20" s="1">
        <v>106.9</v>
      </c>
      <c r="Z20" s="1">
        <v>106.8</v>
      </c>
      <c r="AA20" s="1">
        <v>106.4</v>
      </c>
      <c r="AB20" s="1">
        <v>107.8</v>
      </c>
      <c r="AC20" s="1">
        <v>102.5</v>
      </c>
      <c r="AD20" s="1">
        <v>106.5</v>
      </c>
      <c r="AE20" s="1">
        <v>110.7</v>
      </c>
    </row>
    <row r="21" spans="1:31" x14ac:dyDescent="0.25">
      <c r="A21" s="1" t="s">
        <v>37</v>
      </c>
      <c r="B21" s="1">
        <v>2013</v>
      </c>
      <c r="C21" s="1">
        <v>2014</v>
      </c>
      <c r="D21" s="1" t="s">
        <v>48</v>
      </c>
      <c r="E21" s="1">
        <v>117.8</v>
      </c>
      <c r="F21" s="1">
        <v>119.2</v>
      </c>
      <c r="G21" s="1">
        <v>114</v>
      </c>
      <c r="H21" s="1">
        <v>108.3</v>
      </c>
      <c r="I21" s="1">
        <v>101.1</v>
      </c>
      <c r="J21" s="1">
        <v>113.2</v>
      </c>
      <c r="K21" s="1">
        <v>160.9</v>
      </c>
      <c r="L21" s="1">
        <v>105.1</v>
      </c>
      <c r="M21" s="1">
        <v>101.3</v>
      </c>
      <c r="N21" s="1">
        <v>107.5</v>
      </c>
      <c r="O21" s="1">
        <v>110.4</v>
      </c>
      <c r="P21" s="1">
        <v>113.1</v>
      </c>
      <c r="Q21" s="1">
        <v>117.5</v>
      </c>
      <c r="R21" s="1">
        <v>111.7</v>
      </c>
      <c r="S21" s="1">
        <v>109.8</v>
      </c>
      <c r="T21" s="1">
        <v>107.8</v>
      </c>
      <c r="U21" s="1">
        <v>109.5</v>
      </c>
      <c r="V21" s="1">
        <v>107.7</v>
      </c>
      <c r="W21" s="1">
        <v>108.6</v>
      </c>
      <c r="X21" s="1">
        <v>108.1</v>
      </c>
      <c r="Y21" s="1">
        <v>107.1</v>
      </c>
      <c r="Z21" s="1">
        <v>107.3</v>
      </c>
      <c r="AA21" s="1">
        <v>105.9</v>
      </c>
      <c r="AB21" s="1">
        <v>110.1</v>
      </c>
      <c r="AC21" s="1">
        <v>103.2</v>
      </c>
      <c r="AD21" s="1">
        <v>107.3</v>
      </c>
      <c r="AE21" s="1">
        <v>111.4</v>
      </c>
    </row>
    <row r="22" spans="1:31" x14ac:dyDescent="0.25">
      <c r="A22" s="1" t="s">
        <v>38</v>
      </c>
      <c r="B22" s="1">
        <v>2013</v>
      </c>
      <c r="C22" s="1">
        <v>2014</v>
      </c>
      <c r="D22" s="1" t="s">
        <v>48</v>
      </c>
      <c r="E22" s="1">
        <v>114.8</v>
      </c>
      <c r="F22" s="1">
        <v>116.4</v>
      </c>
      <c r="G22" s="1">
        <v>111.9</v>
      </c>
      <c r="H22" s="1">
        <v>108.9</v>
      </c>
      <c r="I22" s="1">
        <v>104.3</v>
      </c>
      <c r="J22" s="1">
        <v>111.7</v>
      </c>
      <c r="K22" s="1">
        <v>140</v>
      </c>
      <c r="L22" s="1">
        <v>106.4</v>
      </c>
      <c r="M22" s="1">
        <v>103.3</v>
      </c>
      <c r="N22" s="1">
        <v>106.8</v>
      </c>
      <c r="O22" s="1">
        <v>109.6</v>
      </c>
      <c r="P22" s="1">
        <v>112.6</v>
      </c>
      <c r="Q22" s="1">
        <v>114.7</v>
      </c>
      <c r="R22" s="1">
        <v>110.3</v>
      </c>
      <c r="S22" s="1">
        <v>110.2</v>
      </c>
      <c r="T22" s="1">
        <v>108.8</v>
      </c>
      <c r="U22" s="1">
        <v>110</v>
      </c>
      <c r="V22" s="1">
        <v>107.7</v>
      </c>
      <c r="W22" s="1">
        <v>109.2</v>
      </c>
      <c r="X22" s="1">
        <v>108.2</v>
      </c>
      <c r="Y22" s="1">
        <v>107</v>
      </c>
      <c r="Z22" s="1">
        <v>107.1</v>
      </c>
      <c r="AA22" s="1">
        <v>106.1</v>
      </c>
      <c r="AB22" s="1">
        <v>109.1</v>
      </c>
      <c r="AC22" s="1">
        <v>102.8</v>
      </c>
      <c r="AD22" s="1">
        <v>106.9</v>
      </c>
      <c r="AE22" s="1">
        <v>111</v>
      </c>
    </row>
    <row r="23" spans="1:31" x14ac:dyDescent="0.25">
      <c r="A23" s="1" t="s">
        <v>36</v>
      </c>
      <c r="B23" s="1">
        <v>2013</v>
      </c>
      <c r="C23" s="1">
        <v>2014</v>
      </c>
      <c r="D23" s="1" t="s">
        <v>49</v>
      </c>
      <c r="E23" s="1">
        <v>114.3</v>
      </c>
      <c r="F23" s="1">
        <v>115.4</v>
      </c>
      <c r="G23" s="1">
        <v>111.1</v>
      </c>
      <c r="H23" s="1">
        <v>110</v>
      </c>
      <c r="I23" s="1">
        <v>106.4</v>
      </c>
      <c r="J23" s="1">
        <v>110.8</v>
      </c>
      <c r="K23" s="1">
        <v>138.9</v>
      </c>
      <c r="L23" s="1">
        <v>107.4</v>
      </c>
      <c r="M23" s="1">
        <v>104.1</v>
      </c>
      <c r="N23" s="1">
        <v>106.9</v>
      </c>
      <c r="O23" s="1">
        <v>109.7</v>
      </c>
      <c r="P23" s="1">
        <v>112.6</v>
      </c>
      <c r="Q23" s="1">
        <v>114.9</v>
      </c>
      <c r="R23" s="1">
        <v>110.7</v>
      </c>
      <c r="S23" s="1">
        <v>111.3</v>
      </c>
      <c r="T23" s="1">
        <v>110.2</v>
      </c>
      <c r="U23" s="1">
        <v>111.1</v>
      </c>
      <c r="V23" s="1">
        <v>0</v>
      </c>
      <c r="W23" s="1">
        <v>109.9</v>
      </c>
      <c r="X23" s="1">
        <v>108.7</v>
      </c>
      <c r="Y23" s="1">
        <v>107.5</v>
      </c>
      <c r="Z23" s="1">
        <v>107.8</v>
      </c>
      <c r="AA23" s="1">
        <v>106.8</v>
      </c>
      <c r="AB23" s="1">
        <v>108.7</v>
      </c>
      <c r="AC23" s="1">
        <v>105</v>
      </c>
      <c r="AD23" s="1">
        <v>107.5</v>
      </c>
      <c r="AE23" s="1">
        <v>112.1</v>
      </c>
    </row>
    <row r="24" spans="1:31" x14ac:dyDescent="0.25">
      <c r="A24" s="1" t="s">
        <v>37</v>
      </c>
      <c r="B24" s="1">
        <v>2013</v>
      </c>
      <c r="C24" s="1">
        <v>2014</v>
      </c>
      <c r="D24" s="1" t="s">
        <v>49</v>
      </c>
      <c r="E24" s="1">
        <v>118.3</v>
      </c>
      <c r="F24" s="1">
        <v>120.4</v>
      </c>
      <c r="G24" s="1">
        <v>112.7</v>
      </c>
      <c r="H24" s="1">
        <v>108.9</v>
      </c>
      <c r="I24" s="1">
        <v>101.1</v>
      </c>
      <c r="J24" s="1">
        <v>108.7</v>
      </c>
      <c r="K24" s="1">
        <v>177</v>
      </c>
      <c r="L24" s="1">
        <v>104.7</v>
      </c>
      <c r="M24" s="1">
        <v>101</v>
      </c>
      <c r="N24" s="1">
        <v>108.5</v>
      </c>
      <c r="O24" s="1">
        <v>110.9</v>
      </c>
      <c r="P24" s="1">
        <v>114.3</v>
      </c>
      <c r="Q24" s="1">
        <v>119.6</v>
      </c>
      <c r="R24" s="1">
        <v>112.4</v>
      </c>
      <c r="S24" s="1">
        <v>110.6</v>
      </c>
      <c r="T24" s="1">
        <v>108.3</v>
      </c>
      <c r="U24" s="1">
        <v>110.2</v>
      </c>
      <c r="V24" s="1">
        <v>108.9</v>
      </c>
      <c r="W24" s="1">
        <v>109.3</v>
      </c>
      <c r="X24" s="1">
        <v>108.7</v>
      </c>
      <c r="Y24" s="1">
        <v>107.6</v>
      </c>
      <c r="Z24" s="1">
        <v>108.1</v>
      </c>
      <c r="AA24" s="1">
        <v>106.5</v>
      </c>
      <c r="AB24" s="1">
        <v>110.8</v>
      </c>
      <c r="AC24" s="1">
        <v>106</v>
      </c>
      <c r="AD24" s="1">
        <v>108.3</v>
      </c>
      <c r="AE24" s="1">
        <v>112.7</v>
      </c>
    </row>
    <row r="25" spans="1:31" x14ac:dyDescent="0.25">
      <c r="A25" s="1" t="s">
        <v>38</v>
      </c>
      <c r="B25" s="1">
        <v>2013</v>
      </c>
      <c r="C25" s="1">
        <v>2014</v>
      </c>
      <c r="D25" s="1" t="s">
        <v>49</v>
      </c>
      <c r="E25" s="1">
        <v>115.6</v>
      </c>
      <c r="F25" s="1">
        <v>117.2</v>
      </c>
      <c r="G25" s="1">
        <v>111.7</v>
      </c>
      <c r="H25" s="1">
        <v>109.6</v>
      </c>
      <c r="I25" s="1">
        <v>104.5</v>
      </c>
      <c r="J25" s="1">
        <v>109.8</v>
      </c>
      <c r="K25" s="1">
        <v>151.80000000000001</v>
      </c>
      <c r="L25" s="1">
        <v>106.5</v>
      </c>
      <c r="M25" s="1">
        <v>103.1</v>
      </c>
      <c r="N25" s="1">
        <v>107.4</v>
      </c>
      <c r="O25" s="1">
        <v>110.2</v>
      </c>
      <c r="P25" s="1">
        <v>113.4</v>
      </c>
      <c r="Q25" s="1">
        <v>116.6</v>
      </c>
      <c r="R25" s="1">
        <v>111.2</v>
      </c>
      <c r="S25" s="1">
        <v>111</v>
      </c>
      <c r="T25" s="1">
        <v>109.4</v>
      </c>
      <c r="U25" s="1">
        <v>110.7</v>
      </c>
      <c r="V25" s="1">
        <v>108.9</v>
      </c>
      <c r="W25" s="1">
        <v>109.7</v>
      </c>
      <c r="X25" s="1">
        <v>108.7</v>
      </c>
      <c r="Y25" s="1">
        <v>107.5</v>
      </c>
      <c r="Z25" s="1">
        <v>108</v>
      </c>
      <c r="AA25" s="1">
        <v>106.6</v>
      </c>
      <c r="AB25" s="1">
        <v>109.9</v>
      </c>
      <c r="AC25" s="1">
        <v>105.4</v>
      </c>
      <c r="AD25" s="1">
        <v>107.9</v>
      </c>
      <c r="AE25" s="1">
        <v>112.4</v>
      </c>
    </row>
    <row r="26" spans="1:31" x14ac:dyDescent="0.25">
      <c r="A26" s="1" t="s">
        <v>36</v>
      </c>
      <c r="B26" s="1">
        <v>2013</v>
      </c>
      <c r="C26" s="1">
        <v>2014</v>
      </c>
      <c r="D26" s="1" t="s">
        <v>50</v>
      </c>
      <c r="E26" s="1">
        <v>115.4</v>
      </c>
      <c r="F26" s="1">
        <v>115.7</v>
      </c>
      <c r="G26" s="1">
        <v>111.7</v>
      </c>
      <c r="H26" s="1">
        <v>111</v>
      </c>
      <c r="I26" s="1">
        <v>107.4</v>
      </c>
      <c r="J26" s="1">
        <v>110.9</v>
      </c>
      <c r="K26" s="1">
        <v>154</v>
      </c>
      <c r="L26" s="1">
        <v>108.1</v>
      </c>
      <c r="M26" s="1">
        <v>104.2</v>
      </c>
      <c r="N26" s="1">
        <v>107.9</v>
      </c>
      <c r="O26" s="1">
        <v>110.4</v>
      </c>
      <c r="P26" s="1">
        <v>114</v>
      </c>
      <c r="Q26" s="1">
        <v>117.8</v>
      </c>
      <c r="R26" s="1">
        <v>111.7</v>
      </c>
      <c r="S26" s="1">
        <v>112.7</v>
      </c>
      <c r="T26" s="1">
        <v>111.4</v>
      </c>
      <c r="U26" s="1">
        <v>112.5</v>
      </c>
      <c r="V26" s="1">
        <v>0</v>
      </c>
      <c r="W26" s="1">
        <v>111.1</v>
      </c>
      <c r="X26" s="1">
        <v>109.6</v>
      </c>
      <c r="Y26" s="1">
        <v>108.3</v>
      </c>
      <c r="Z26" s="1">
        <v>109.3</v>
      </c>
      <c r="AA26" s="1">
        <v>107.7</v>
      </c>
      <c r="AB26" s="1">
        <v>109.8</v>
      </c>
      <c r="AC26" s="1">
        <v>106.7</v>
      </c>
      <c r="AD26" s="1">
        <v>108.7</v>
      </c>
      <c r="AE26" s="1">
        <v>114.2</v>
      </c>
    </row>
    <row r="27" spans="1:31" x14ac:dyDescent="0.25">
      <c r="A27" s="1" t="s">
        <v>37</v>
      </c>
      <c r="B27" s="1">
        <v>2013</v>
      </c>
      <c r="C27" s="1">
        <v>2014</v>
      </c>
      <c r="D27" s="1" t="s">
        <v>50</v>
      </c>
      <c r="E27" s="1">
        <v>118.6</v>
      </c>
      <c r="F27" s="1">
        <v>119.1</v>
      </c>
      <c r="G27" s="1">
        <v>113.2</v>
      </c>
      <c r="H27" s="1">
        <v>109.6</v>
      </c>
      <c r="I27" s="1">
        <v>101.7</v>
      </c>
      <c r="J27" s="1">
        <v>103.2</v>
      </c>
      <c r="K27" s="1">
        <v>174.3</v>
      </c>
      <c r="L27" s="1">
        <v>105.1</v>
      </c>
      <c r="M27" s="1">
        <v>100.8</v>
      </c>
      <c r="N27" s="1">
        <v>109.1</v>
      </c>
      <c r="O27" s="1">
        <v>111.1</v>
      </c>
      <c r="P27" s="1">
        <v>115.4</v>
      </c>
      <c r="Q27" s="1">
        <v>119.2</v>
      </c>
      <c r="R27" s="1">
        <v>112.9</v>
      </c>
      <c r="S27" s="1">
        <v>111.4</v>
      </c>
      <c r="T27" s="1">
        <v>109</v>
      </c>
      <c r="U27" s="1">
        <v>111.1</v>
      </c>
      <c r="V27" s="1">
        <v>109.7</v>
      </c>
      <c r="W27" s="1">
        <v>109.5</v>
      </c>
      <c r="X27" s="1">
        <v>109.6</v>
      </c>
      <c r="Y27" s="1">
        <v>107.9</v>
      </c>
      <c r="Z27" s="1">
        <v>110.4</v>
      </c>
      <c r="AA27" s="1">
        <v>107.4</v>
      </c>
      <c r="AB27" s="1">
        <v>111.2</v>
      </c>
      <c r="AC27" s="1">
        <v>106.9</v>
      </c>
      <c r="AD27" s="1">
        <v>109.4</v>
      </c>
      <c r="AE27" s="1">
        <v>113.2</v>
      </c>
    </row>
    <row r="28" spans="1:31" x14ac:dyDescent="0.25">
      <c r="A28" s="1" t="s">
        <v>38</v>
      </c>
      <c r="B28" s="1">
        <v>2013</v>
      </c>
      <c r="C28" s="1">
        <v>2014</v>
      </c>
      <c r="D28" s="1" t="s">
        <v>50</v>
      </c>
      <c r="E28" s="1">
        <v>116.4</v>
      </c>
      <c r="F28" s="1">
        <v>116.9</v>
      </c>
      <c r="G28" s="1">
        <v>112.3</v>
      </c>
      <c r="H28" s="1">
        <v>110.5</v>
      </c>
      <c r="I28" s="1">
        <v>105.3</v>
      </c>
      <c r="J28" s="1">
        <v>107.3</v>
      </c>
      <c r="K28" s="1">
        <v>160.9</v>
      </c>
      <c r="L28" s="1">
        <v>107.1</v>
      </c>
      <c r="M28" s="1">
        <v>103.1</v>
      </c>
      <c r="N28" s="1">
        <v>108.3</v>
      </c>
      <c r="O28" s="1">
        <v>110.7</v>
      </c>
      <c r="P28" s="1">
        <v>114.6</v>
      </c>
      <c r="Q28" s="1">
        <v>118.3</v>
      </c>
      <c r="R28" s="1">
        <v>112</v>
      </c>
      <c r="S28" s="1">
        <v>112.2</v>
      </c>
      <c r="T28" s="1">
        <v>110.4</v>
      </c>
      <c r="U28" s="1">
        <v>111.9</v>
      </c>
      <c r="V28" s="1">
        <v>109.7</v>
      </c>
      <c r="W28" s="1">
        <v>110.5</v>
      </c>
      <c r="X28" s="1">
        <v>109.6</v>
      </c>
      <c r="Y28" s="1">
        <v>108.1</v>
      </c>
      <c r="Z28" s="1">
        <v>109.9</v>
      </c>
      <c r="AA28" s="1">
        <v>107.5</v>
      </c>
      <c r="AB28" s="1">
        <v>110.6</v>
      </c>
      <c r="AC28" s="1">
        <v>106.8</v>
      </c>
      <c r="AD28" s="1">
        <v>109</v>
      </c>
      <c r="AE28" s="1">
        <v>113.7</v>
      </c>
    </row>
    <row r="29" spans="1:31" x14ac:dyDescent="0.25">
      <c r="A29" s="1" t="s">
        <v>36</v>
      </c>
      <c r="B29" s="1">
        <v>2013</v>
      </c>
      <c r="C29" s="1">
        <v>2014</v>
      </c>
      <c r="D29" s="1" t="s">
        <v>51</v>
      </c>
      <c r="E29" s="1">
        <v>116.3</v>
      </c>
      <c r="F29" s="1">
        <v>115.4</v>
      </c>
      <c r="G29" s="1">
        <v>112.6</v>
      </c>
      <c r="H29" s="1">
        <v>111.7</v>
      </c>
      <c r="I29" s="1">
        <v>107.7</v>
      </c>
      <c r="J29" s="1">
        <v>113.2</v>
      </c>
      <c r="K29" s="1">
        <v>164.9</v>
      </c>
      <c r="L29" s="1">
        <v>108.3</v>
      </c>
      <c r="M29" s="1">
        <v>103.9</v>
      </c>
      <c r="N29" s="1">
        <v>108.2</v>
      </c>
      <c r="O29" s="1">
        <v>111.1</v>
      </c>
      <c r="P29" s="1">
        <v>114.9</v>
      </c>
      <c r="Q29" s="1">
        <v>119.8</v>
      </c>
      <c r="R29" s="1">
        <v>112.2</v>
      </c>
      <c r="S29" s="1">
        <v>113.6</v>
      </c>
      <c r="T29" s="1">
        <v>112.3</v>
      </c>
      <c r="U29" s="1">
        <v>113.4</v>
      </c>
      <c r="V29" s="1">
        <v>0</v>
      </c>
      <c r="W29" s="1">
        <v>111.6</v>
      </c>
      <c r="X29" s="1">
        <v>110.4</v>
      </c>
      <c r="Y29" s="1">
        <v>108.9</v>
      </c>
      <c r="Z29" s="1">
        <v>109.3</v>
      </c>
      <c r="AA29" s="1">
        <v>108.3</v>
      </c>
      <c r="AB29" s="1">
        <v>110.2</v>
      </c>
      <c r="AC29" s="1">
        <v>107.5</v>
      </c>
      <c r="AD29" s="1">
        <v>109.1</v>
      </c>
      <c r="AE29" s="1">
        <v>115.5</v>
      </c>
    </row>
    <row r="30" spans="1:31" x14ac:dyDescent="0.25">
      <c r="A30" s="1" t="s">
        <v>37</v>
      </c>
      <c r="B30" s="1">
        <v>2013</v>
      </c>
      <c r="C30" s="1">
        <v>2014</v>
      </c>
      <c r="D30" s="1" t="s">
        <v>51</v>
      </c>
      <c r="E30" s="1">
        <v>118.9</v>
      </c>
      <c r="F30" s="1">
        <v>118.1</v>
      </c>
      <c r="G30" s="1">
        <v>114.5</v>
      </c>
      <c r="H30" s="1">
        <v>110.4</v>
      </c>
      <c r="I30" s="1">
        <v>102.3</v>
      </c>
      <c r="J30" s="1">
        <v>106.2</v>
      </c>
      <c r="K30" s="1">
        <v>183.5</v>
      </c>
      <c r="L30" s="1">
        <v>105.3</v>
      </c>
      <c r="M30" s="1">
        <v>100.2</v>
      </c>
      <c r="N30" s="1">
        <v>109.6</v>
      </c>
      <c r="O30" s="1">
        <v>111.4</v>
      </c>
      <c r="P30" s="1">
        <v>116</v>
      </c>
      <c r="Q30" s="1">
        <v>120.8</v>
      </c>
      <c r="R30" s="1">
        <v>113.5</v>
      </c>
      <c r="S30" s="1">
        <v>112.5</v>
      </c>
      <c r="T30" s="1">
        <v>109.7</v>
      </c>
      <c r="U30" s="1">
        <v>112</v>
      </c>
      <c r="V30" s="1">
        <v>110.5</v>
      </c>
      <c r="W30" s="1">
        <v>109.7</v>
      </c>
      <c r="X30" s="1">
        <v>110.2</v>
      </c>
      <c r="Y30" s="1">
        <v>108.2</v>
      </c>
      <c r="Z30" s="1">
        <v>109.7</v>
      </c>
      <c r="AA30" s="1">
        <v>108</v>
      </c>
      <c r="AB30" s="1">
        <v>111.3</v>
      </c>
      <c r="AC30" s="1">
        <v>107.3</v>
      </c>
      <c r="AD30" s="1">
        <v>109.4</v>
      </c>
      <c r="AE30" s="1">
        <v>114</v>
      </c>
    </row>
    <row r="31" spans="1:31" x14ac:dyDescent="0.25">
      <c r="A31" s="1" t="s">
        <v>38</v>
      </c>
      <c r="B31" s="1">
        <v>2013</v>
      </c>
      <c r="C31" s="1">
        <v>2014</v>
      </c>
      <c r="D31" s="1" t="s">
        <v>51</v>
      </c>
      <c r="E31" s="1">
        <v>117.1</v>
      </c>
      <c r="F31" s="1">
        <v>116.3</v>
      </c>
      <c r="G31" s="1">
        <v>113.3</v>
      </c>
      <c r="H31" s="1">
        <v>111.2</v>
      </c>
      <c r="I31" s="1">
        <v>105.7</v>
      </c>
      <c r="J31" s="1">
        <v>109.9</v>
      </c>
      <c r="K31" s="1">
        <v>171.2</v>
      </c>
      <c r="L31" s="1">
        <v>107.3</v>
      </c>
      <c r="M31" s="1">
        <v>102.7</v>
      </c>
      <c r="N31" s="1">
        <v>108.7</v>
      </c>
      <c r="O31" s="1">
        <v>111.2</v>
      </c>
      <c r="P31" s="1">
        <v>115.4</v>
      </c>
      <c r="Q31" s="1">
        <v>120.2</v>
      </c>
      <c r="R31" s="1">
        <v>112.5</v>
      </c>
      <c r="S31" s="1">
        <v>113.2</v>
      </c>
      <c r="T31" s="1">
        <v>111.2</v>
      </c>
      <c r="U31" s="1">
        <v>112.8</v>
      </c>
      <c r="V31" s="1">
        <v>110.5</v>
      </c>
      <c r="W31" s="1">
        <v>110.9</v>
      </c>
      <c r="X31" s="1">
        <v>110.3</v>
      </c>
      <c r="Y31" s="1">
        <v>108.6</v>
      </c>
      <c r="Z31" s="1">
        <v>109.5</v>
      </c>
      <c r="AA31" s="1">
        <v>108.1</v>
      </c>
      <c r="AB31" s="1">
        <v>110.8</v>
      </c>
      <c r="AC31" s="1">
        <v>107.4</v>
      </c>
      <c r="AD31" s="1">
        <v>109.2</v>
      </c>
      <c r="AE31" s="1">
        <v>114.8</v>
      </c>
    </row>
    <row r="32" spans="1:31" x14ac:dyDescent="0.25">
      <c r="A32" s="1" t="s">
        <v>36</v>
      </c>
      <c r="B32" s="1">
        <v>2013</v>
      </c>
      <c r="C32" s="1">
        <v>2014</v>
      </c>
      <c r="D32" s="1" t="s">
        <v>52</v>
      </c>
      <c r="E32" s="1">
        <v>117.3</v>
      </c>
      <c r="F32" s="1">
        <v>114.9</v>
      </c>
      <c r="G32" s="1">
        <v>116.2</v>
      </c>
      <c r="H32" s="1">
        <v>112.8</v>
      </c>
      <c r="I32" s="1">
        <v>108.9</v>
      </c>
      <c r="J32" s="1">
        <v>116.6</v>
      </c>
      <c r="K32" s="1">
        <v>178.1</v>
      </c>
      <c r="L32" s="1">
        <v>109.1</v>
      </c>
      <c r="M32" s="1">
        <v>103.6</v>
      </c>
      <c r="N32" s="1">
        <v>109</v>
      </c>
      <c r="O32" s="1">
        <v>111.8</v>
      </c>
      <c r="P32" s="1">
        <v>116</v>
      </c>
      <c r="Q32" s="1">
        <v>122.5</v>
      </c>
      <c r="R32" s="1">
        <v>112.8</v>
      </c>
      <c r="S32" s="1">
        <v>114.6</v>
      </c>
      <c r="T32" s="1">
        <v>113.1</v>
      </c>
      <c r="U32" s="1">
        <v>114.4</v>
      </c>
      <c r="V32" s="1">
        <v>0</v>
      </c>
      <c r="W32" s="1">
        <v>112.6</v>
      </c>
      <c r="X32" s="1">
        <v>111.3</v>
      </c>
      <c r="Y32" s="1">
        <v>109.7</v>
      </c>
      <c r="Z32" s="1">
        <v>109.6</v>
      </c>
      <c r="AA32" s="1">
        <v>108.7</v>
      </c>
      <c r="AB32" s="1">
        <v>111</v>
      </c>
      <c r="AC32" s="1">
        <v>108.2</v>
      </c>
      <c r="AD32" s="1">
        <v>109.8</v>
      </c>
      <c r="AE32" s="1">
        <v>117.4</v>
      </c>
    </row>
    <row r="33" spans="1:31" x14ac:dyDescent="0.25">
      <c r="A33" s="1" t="s">
        <v>37</v>
      </c>
      <c r="B33" s="1">
        <v>2013</v>
      </c>
      <c r="C33" s="1">
        <v>2014</v>
      </c>
      <c r="D33" s="1" t="s">
        <v>52</v>
      </c>
      <c r="E33" s="1">
        <v>119.8</v>
      </c>
      <c r="F33" s="1">
        <v>116.3</v>
      </c>
      <c r="G33" s="1">
        <v>122.6</v>
      </c>
      <c r="H33" s="1">
        <v>112</v>
      </c>
      <c r="I33" s="1">
        <v>103.2</v>
      </c>
      <c r="J33" s="1">
        <v>110</v>
      </c>
      <c r="K33" s="1">
        <v>192.8</v>
      </c>
      <c r="L33" s="1">
        <v>106.3</v>
      </c>
      <c r="M33" s="1">
        <v>99.5</v>
      </c>
      <c r="N33" s="1">
        <v>110.3</v>
      </c>
      <c r="O33" s="1">
        <v>111.8</v>
      </c>
      <c r="P33" s="1">
        <v>117.1</v>
      </c>
      <c r="Q33" s="1">
        <v>122.9</v>
      </c>
      <c r="R33" s="1">
        <v>114.1</v>
      </c>
      <c r="S33" s="1">
        <v>113.5</v>
      </c>
      <c r="T33" s="1">
        <v>110.3</v>
      </c>
      <c r="U33" s="1">
        <v>113</v>
      </c>
      <c r="V33" s="1">
        <v>111.1</v>
      </c>
      <c r="W33" s="1">
        <v>110</v>
      </c>
      <c r="X33" s="1">
        <v>110.9</v>
      </c>
      <c r="Y33" s="1">
        <v>108.6</v>
      </c>
      <c r="Z33" s="1">
        <v>109.5</v>
      </c>
      <c r="AA33" s="1">
        <v>108.5</v>
      </c>
      <c r="AB33" s="1">
        <v>111.3</v>
      </c>
      <c r="AC33" s="1">
        <v>107.9</v>
      </c>
      <c r="AD33" s="1">
        <v>109.6</v>
      </c>
      <c r="AE33" s="1">
        <v>115</v>
      </c>
    </row>
    <row r="34" spans="1:31" x14ac:dyDescent="0.25">
      <c r="A34" s="1" t="s">
        <v>38</v>
      </c>
      <c r="B34" s="1">
        <v>2013</v>
      </c>
      <c r="C34" s="1">
        <v>2014</v>
      </c>
      <c r="D34" s="1" t="s">
        <v>52</v>
      </c>
      <c r="E34" s="1">
        <v>118.1</v>
      </c>
      <c r="F34" s="1">
        <v>115.4</v>
      </c>
      <c r="G34" s="1">
        <v>118.7</v>
      </c>
      <c r="H34" s="1">
        <v>112.5</v>
      </c>
      <c r="I34" s="1">
        <v>106.8</v>
      </c>
      <c r="J34" s="1">
        <v>113.5</v>
      </c>
      <c r="K34" s="1">
        <v>183.1</v>
      </c>
      <c r="L34" s="1">
        <v>108.2</v>
      </c>
      <c r="M34" s="1">
        <v>102.2</v>
      </c>
      <c r="N34" s="1">
        <v>109.4</v>
      </c>
      <c r="O34" s="1">
        <v>111.8</v>
      </c>
      <c r="P34" s="1">
        <v>116.5</v>
      </c>
      <c r="Q34" s="1">
        <v>122.6</v>
      </c>
      <c r="R34" s="1">
        <v>113.1</v>
      </c>
      <c r="S34" s="1">
        <v>114.2</v>
      </c>
      <c r="T34" s="1">
        <v>111.9</v>
      </c>
      <c r="U34" s="1">
        <v>113.8</v>
      </c>
      <c r="V34" s="1">
        <v>111.1</v>
      </c>
      <c r="W34" s="1">
        <v>111.6</v>
      </c>
      <c r="X34" s="1">
        <v>111.1</v>
      </c>
      <c r="Y34" s="1">
        <v>109.3</v>
      </c>
      <c r="Z34" s="1">
        <v>109.5</v>
      </c>
      <c r="AA34" s="1">
        <v>108.6</v>
      </c>
      <c r="AB34" s="1">
        <v>111.2</v>
      </c>
      <c r="AC34" s="1">
        <v>108.1</v>
      </c>
      <c r="AD34" s="1">
        <v>109.7</v>
      </c>
      <c r="AE34" s="1">
        <v>116.3</v>
      </c>
    </row>
    <row r="35" spans="1:31" x14ac:dyDescent="0.25">
      <c r="A35" s="1" t="s">
        <v>36</v>
      </c>
      <c r="B35" s="1">
        <v>2013</v>
      </c>
      <c r="C35" s="1">
        <v>2014</v>
      </c>
      <c r="D35" s="1" t="s">
        <v>53</v>
      </c>
      <c r="E35" s="1">
        <v>118.4</v>
      </c>
      <c r="F35" s="1">
        <v>115.9</v>
      </c>
      <c r="G35" s="1">
        <v>120.4</v>
      </c>
      <c r="H35" s="1">
        <v>113.8</v>
      </c>
      <c r="I35" s="1">
        <v>109.5</v>
      </c>
      <c r="J35" s="1">
        <v>115.5</v>
      </c>
      <c r="K35" s="1">
        <v>145.69999999999999</v>
      </c>
      <c r="L35" s="1">
        <v>109.5</v>
      </c>
      <c r="M35" s="1">
        <v>102.9</v>
      </c>
      <c r="N35" s="1">
        <v>109.8</v>
      </c>
      <c r="O35" s="1">
        <v>112.1</v>
      </c>
      <c r="P35" s="1">
        <v>116.8</v>
      </c>
      <c r="Q35" s="1">
        <v>118.7</v>
      </c>
      <c r="R35" s="1">
        <v>113.6</v>
      </c>
      <c r="S35" s="1">
        <v>115.8</v>
      </c>
      <c r="T35" s="1">
        <v>114</v>
      </c>
      <c r="U35" s="1">
        <v>115.5</v>
      </c>
      <c r="V35" s="1">
        <v>0</v>
      </c>
      <c r="W35" s="1">
        <v>112.8</v>
      </c>
      <c r="X35" s="1">
        <v>112.1</v>
      </c>
      <c r="Y35" s="1">
        <v>110.1</v>
      </c>
      <c r="Z35" s="1">
        <v>109.9</v>
      </c>
      <c r="AA35" s="1">
        <v>109.2</v>
      </c>
      <c r="AB35" s="1">
        <v>111.6</v>
      </c>
      <c r="AC35" s="1">
        <v>108.1</v>
      </c>
      <c r="AD35" s="1">
        <v>110.1</v>
      </c>
      <c r="AE35" s="1">
        <v>115.5</v>
      </c>
    </row>
    <row r="36" spans="1:31" x14ac:dyDescent="0.25">
      <c r="A36" s="1" t="s">
        <v>37</v>
      </c>
      <c r="B36" s="1">
        <v>2013</v>
      </c>
      <c r="C36" s="1">
        <v>2014</v>
      </c>
      <c r="D36" s="1" t="s">
        <v>53</v>
      </c>
      <c r="E36" s="1">
        <v>120.5</v>
      </c>
      <c r="F36" s="1">
        <v>118.1</v>
      </c>
      <c r="G36" s="1">
        <v>128.5</v>
      </c>
      <c r="H36" s="1">
        <v>112.8</v>
      </c>
      <c r="I36" s="1">
        <v>103.4</v>
      </c>
      <c r="J36" s="1">
        <v>110.7</v>
      </c>
      <c r="K36" s="1">
        <v>144.80000000000001</v>
      </c>
      <c r="L36" s="1">
        <v>107.1</v>
      </c>
      <c r="M36" s="1">
        <v>98.6</v>
      </c>
      <c r="N36" s="1">
        <v>111.9</v>
      </c>
      <c r="O36" s="1">
        <v>112.1</v>
      </c>
      <c r="P36" s="1">
        <v>118.1</v>
      </c>
      <c r="Q36" s="1">
        <v>117.8</v>
      </c>
      <c r="R36" s="1">
        <v>115</v>
      </c>
      <c r="S36" s="1">
        <v>114.2</v>
      </c>
      <c r="T36" s="1">
        <v>110.9</v>
      </c>
      <c r="U36" s="1">
        <v>113.7</v>
      </c>
      <c r="V36" s="1">
        <v>110.7</v>
      </c>
      <c r="W36" s="1">
        <v>110.4</v>
      </c>
      <c r="X36" s="1">
        <v>111.3</v>
      </c>
      <c r="Y36" s="1">
        <v>109</v>
      </c>
      <c r="Z36" s="1">
        <v>109.7</v>
      </c>
      <c r="AA36" s="1">
        <v>108.9</v>
      </c>
      <c r="AB36" s="1">
        <v>111.4</v>
      </c>
      <c r="AC36" s="1">
        <v>107.7</v>
      </c>
      <c r="AD36" s="1">
        <v>109.8</v>
      </c>
      <c r="AE36" s="1">
        <v>113.3</v>
      </c>
    </row>
    <row r="37" spans="1:31" x14ac:dyDescent="0.25">
      <c r="A37" s="1" t="s">
        <v>38</v>
      </c>
      <c r="B37" s="1">
        <v>2013</v>
      </c>
      <c r="C37" s="1">
        <v>2014</v>
      </c>
      <c r="D37" s="1" t="s">
        <v>53</v>
      </c>
      <c r="E37" s="1">
        <v>119.1</v>
      </c>
      <c r="F37" s="1">
        <v>116.7</v>
      </c>
      <c r="G37" s="1">
        <v>123.5</v>
      </c>
      <c r="H37" s="1">
        <v>113.4</v>
      </c>
      <c r="I37" s="1">
        <v>107.3</v>
      </c>
      <c r="J37" s="1">
        <v>113.3</v>
      </c>
      <c r="K37" s="1">
        <v>145.4</v>
      </c>
      <c r="L37" s="1">
        <v>108.7</v>
      </c>
      <c r="M37" s="1">
        <v>101.5</v>
      </c>
      <c r="N37" s="1">
        <v>110.5</v>
      </c>
      <c r="O37" s="1">
        <v>112.1</v>
      </c>
      <c r="P37" s="1">
        <v>117.4</v>
      </c>
      <c r="Q37" s="1">
        <v>118.4</v>
      </c>
      <c r="R37" s="1">
        <v>114</v>
      </c>
      <c r="S37" s="1">
        <v>115.2</v>
      </c>
      <c r="T37" s="1">
        <v>112.7</v>
      </c>
      <c r="U37" s="1">
        <v>114.8</v>
      </c>
      <c r="V37" s="1">
        <v>110.7</v>
      </c>
      <c r="W37" s="1">
        <v>111.9</v>
      </c>
      <c r="X37" s="1">
        <v>111.7</v>
      </c>
      <c r="Y37" s="1">
        <v>109.7</v>
      </c>
      <c r="Z37" s="1">
        <v>109.8</v>
      </c>
      <c r="AA37" s="1">
        <v>109</v>
      </c>
      <c r="AB37" s="1">
        <v>111.5</v>
      </c>
      <c r="AC37" s="1">
        <v>107.9</v>
      </c>
      <c r="AD37" s="1">
        <v>110</v>
      </c>
      <c r="AE37" s="1">
        <v>114.5</v>
      </c>
    </row>
    <row r="38" spans="1:31" x14ac:dyDescent="0.25">
      <c r="A38" s="1" t="s">
        <v>36</v>
      </c>
      <c r="B38" s="1">
        <v>2014</v>
      </c>
      <c r="C38" s="1">
        <v>2015</v>
      </c>
      <c r="D38" s="1" t="s">
        <v>42</v>
      </c>
      <c r="E38" s="1">
        <v>118.9</v>
      </c>
      <c r="F38" s="1">
        <v>117.1</v>
      </c>
      <c r="G38" s="1">
        <v>120.5</v>
      </c>
      <c r="H38" s="1">
        <v>114.4</v>
      </c>
      <c r="I38" s="1">
        <v>109</v>
      </c>
      <c r="J38" s="1">
        <v>115.5</v>
      </c>
      <c r="K38" s="1">
        <v>123.9</v>
      </c>
      <c r="L38" s="1">
        <v>109.6</v>
      </c>
      <c r="M38" s="1">
        <v>101.8</v>
      </c>
      <c r="N38" s="1">
        <v>110.2</v>
      </c>
      <c r="O38" s="1">
        <v>112.4</v>
      </c>
      <c r="P38" s="1">
        <v>117.3</v>
      </c>
      <c r="Q38" s="1">
        <v>116</v>
      </c>
      <c r="R38" s="1">
        <v>114</v>
      </c>
      <c r="S38" s="1">
        <v>116.5</v>
      </c>
      <c r="T38" s="1">
        <v>114.5</v>
      </c>
      <c r="U38" s="1">
        <v>116.2</v>
      </c>
      <c r="V38" s="1">
        <v>0</v>
      </c>
      <c r="W38" s="1">
        <v>113</v>
      </c>
      <c r="X38" s="1">
        <v>112.6</v>
      </c>
      <c r="Y38" s="1">
        <v>110.6</v>
      </c>
      <c r="Z38" s="1">
        <v>110.5</v>
      </c>
      <c r="AA38" s="1">
        <v>109.6</v>
      </c>
      <c r="AB38" s="1">
        <v>111.8</v>
      </c>
      <c r="AC38" s="1">
        <v>108.3</v>
      </c>
      <c r="AD38" s="1">
        <v>110.6</v>
      </c>
      <c r="AE38" s="1">
        <v>114.2</v>
      </c>
    </row>
    <row r="39" spans="1:31" x14ac:dyDescent="0.25">
      <c r="A39" s="1" t="s">
        <v>37</v>
      </c>
      <c r="B39" s="1">
        <v>2014</v>
      </c>
      <c r="C39" s="1">
        <v>2015</v>
      </c>
      <c r="D39" s="1" t="s">
        <v>42</v>
      </c>
      <c r="E39" s="1">
        <v>121.2</v>
      </c>
      <c r="F39" s="1">
        <v>122</v>
      </c>
      <c r="G39" s="1">
        <v>129.9</v>
      </c>
      <c r="H39" s="1">
        <v>113.6</v>
      </c>
      <c r="I39" s="1">
        <v>102.9</v>
      </c>
      <c r="J39" s="1">
        <v>112.1</v>
      </c>
      <c r="K39" s="1">
        <v>118.9</v>
      </c>
      <c r="L39" s="1">
        <v>107.5</v>
      </c>
      <c r="M39" s="1">
        <v>96.9</v>
      </c>
      <c r="N39" s="1">
        <v>112.7</v>
      </c>
      <c r="O39" s="1">
        <v>112.1</v>
      </c>
      <c r="P39" s="1">
        <v>119</v>
      </c>
      <c r="Q39" s="1">
        <v>115.5</v>
      </c>
      <c r="R39" s="1">
        <v>115.7</v>
      </c>
      <c r="S39" s="1">
        <v>114.8</v>
      </c>
      <c r="T39" s="1">
        <v>111.3</v>
      </c>
      <c r="U39" s="1">
        <v>114.3</v>
      </c>
      <c r="V39" s="1">
        <v>111.6</v>
      </c>
      <c r="W39" s="1">
        <v>111</v>
      </c>
      <c r="X39" s="1">
        <v>111.9</v>
      </c>
      <c r="Y39" s="1">
        <v>109.7</v>
      </c>
      <c r="Z39" s="1">
        <v>110.8</v>
      </c>
      <c r="AA39" s="1">
        <v>109.8</v>
      </c>
      <c r="AB39" s="1">
        <v>111.5</v>
      </c>
      <c r="AC39" s="1">
        <v>108</v>
      </c>
      <c r="AD39" s="1">
        <v>110.5</v>
      </c>
      <c r="AE39" s="1">
        <v>112.9</v>
      </c>
    </row>
    <row r="40" spans="1:31" x14ac:dyDescent="0.25">
      <c r="A40" s="1" t="s">
        <v>38</v>
      </c>
      <c r="B40" s="1">
        <v>2014</v>
      </c>
      <c r="C40" s="1">
        <v>2015</v>
      </c>
      <c r="D40" s="1" t="s">
        <v>42</v>
      </c>
      <c r="E40" s="1">
        <v>119.6</v>
      </c>
      <c r="F40" s="1">
        <v>118.8</v>
      </c>
      <c r="G40" s="1">
        <v>124.1</v>
      </c>
      <c r="H40" s="1">
        <v>114.1</v>
      </c>
      <c r="I40" s="1">
        <v>106.8</v>
      </c>
      <c r="J40" s="1">
        <v>113.9</v>
      </c>
      <c r="K40" s="1">
        <v>122.2</v>
      </c>
      <c r="L40" s="1">
        <v>108.9</v>
      </c>
      <c r="M40" s="1">
        <v>100.2</v>
      </c>
      <c r="N40" s="1">
        <v>111</v>
      </c>
      <c r="O40" s="1">
        <v>112.3</v>
      </c>
      <c r="P40" s="1">
        <v>118.1</v>
      </c>
      <c r="Q40" s="1">
        <v>115.8</v>
      </c>
      <c r="R40" s="1">
        <v>114.5</v>
      </c>
      <c r="S40" s="1">
        <v>115.8</v>
      </c>
      <c r="T40" s="1">
        <v>113.2</v>
      </c>
      <c r="U40" s="1">
        <v>115.4</v>
      </c>
      <c r="V40" s="1">
        <v>111.6</v>
      </c>
      <c r="W40" s="1">
        <v>112.2</v>
      </c>
      <c r="X40" s="1">
        <v>112.3</v>
      </c>
      <c r="Y40" s="1">
        <v>110.3</v>
      </c>
      <c r="Z40" s="1">
        <v>110.7</v>
      </c>
      <c r="AA40" s="1">
        <v>109.7</v>
      </c>
      <c r="AB40" s="1">
        <v>111.6</v>
      </c>
      <c r="AC40" s="1">
        <v>108.2</v>
      </c>
      <c r="AD40" s="1">
        <v>110.6</v>
      </c>
      <c r="AE40" s="1">
        <v>113.6</v>
      </c>
    </row>
    <row r="41" spans="1:31" x14ac:dyDescent="0.25">
      <c r="A41" s="1" t="s">
        <v>36</v>
      </c>
      <c r="B41" s="1">
        <v>2014</v>
      </c>
      <c r="C41" s="1">
        <v>2015</v>
      </c>
      <c r="D41" s="1" t="s">
        <v>43</v>
      </c>
      <c r="E41" s="1">
        <v>119.4</v>
      </c>
      <c r="F41" s="1">
        <v>117.7</v>
      </c>
      <c r="G41" s="1">
        <v>121.2</v>
      </c>
      <c r="H41" s="1">
        <v>115</v>
      </c>
      <c r="I41" s="1">
        <v>109</v>
      </c>
      <c r="J41" s="1">
        <v>116.6</v>
      </c>
      <c r="K41" s="1">
        <v>116</v>
      </c>
      <c r="L41" s="1">
        <v>109.8</v>
      </c>
      <c r="M41" s="1">
        <v>101.1</v>
      </c>
      <c r="N41" s="1">
        <v>110.4</v>
      </c>
      <c r="O41" s="1">
        <v>112.9</v>
      </c>
      <c r="P41" s="1">
        <v>117.8</v>
      </c>
      <c r="Q41" s="1">
        <v>115.3</v>
      </c>
      <c r="R41" s="1">
        <v>114.2</v>
      </c>
      <c r="S41" s="1">
        <v>117.1</v>
      </c>
      <c r="T41" s="1">
        <v>114.5</v>
      </c>
      <c r="U41" s="1">
        <v>116.7</v>
      </c>
      <c r="V41" s="1">
        <v>0</v>
      </c>
      <c r="W41" s="1">
        <v>113.2</v>
      </c>
      <c r="X41" s="1">
        <v>112.9</v>
      </c>
      <c r="Y41" s="1">
        <v>110.9</v>
      </c>
      <c r="Z41" s="1">
        <v>110.8</v>
      </c>
      <c r="AA41" s="1">
        <v>109.9</v>
      </c>
      <c r="AB41" s="1">
        <v>112</v>
      </c>
      <c r="AC41" s="1">
        <v>108.7</v>
      </c>
      <c r="AD41" s="1">
        <v>110.9</v>
      </c>
      <c r="AE41" s="1">
        <v>114</v>
      </c>
    </row>
    <row r="42" spans="1:31" x14ac:dyDescent="0.25">
      <c r="A42" s="1" t="s">
        <v>37</v>
      </c>
      <c r="B42" s="1">
        <v>2014</v>
      </c>
      <c r="C42" s="1">
        <v>2015</v>
      </c>
      <c r="D42" s="1" t="s">
        <v>43</v>
      </c>
      <c r="E42" s="1">
        <v>121.9</v>
      </c>
      <c r="F42" s="1">
        <v>122</v>
      </c>
      <c r="G42" s="1">
        <v>124.5</v>
      </c>
      <c r="H42" s="1">
        <v>115.2</v>
      </c>
      <c r="I42" s="1">
        <v>102.5</v>
      </c>
      <c r="J42" s="1">
        <v>114.1</v>
      </c>
      <c r="K42" s="1">
        <v>111.5</v>
      </c>
      <c r="L42" s="1">
        <v>108.2</v>
      </c>
      <c r="M42" s="1">
        <v>95.4</v>
      </c>
      <c r="N42" s="1">
        <v>113.5</v>
      </c>
      <c r="O42" s="1">
        <v>112.1</v>
      </c>
      <c r="P42" s="1">
        <v>119.9</v>
      </c>
      <c r="Q42" s="1">
        <v>115.2</v>
      </c>
      <c r="R42" s="1">
        <v>116.2</v>
      </c>
      <c r="S42" s="1">
        <v>115.3</v>
      </c>
      <c r="T42" s="1">
        <v>111.7</v>
      </c>
      <c r="U42" s="1">
        <v>114.7</v>
      </c>
      <c r="V42" s="1">
        <v>112.5</v>
      </c>
      <c r="W42" s="1">
        <v>111.1</v>
      </c>
      <c r="X42" s="1">
        <v>112.6</v>
      </c>
      <c r="Y42" s="1">
        <v>110.4</v>
      </c>
      <c r="Z42" s="1">
        <v>111.3</v>
      </c>
      <c r="AA42" s="1">
        <v>110.3</v>
      </c>
      <c r="AB42" s="1">
        <v>111.6</v>
      </c>
      <c r="AC42" s="1">
        <v>108.7</v>
      </c>
      <c r="AD42" s="1">
        <v>111</v>
      </c>
      <c r="AE42" s="1">
        <v>113.1</v>
      </c>
    </row>
    <row r="43" spans="1:31" x14ac:dyDescent="0.25">
      <c r="A43" s="1" t="s">
        <v>38</v>
      </c>
      <c r="B43" s="1">
        <v>2014</v>
      </c>
      <c r="C43" s="1">
        <v>2015</v>
      </c>
      <c r="D43" s="1" t="s">
        <v>43</v>
      </c>
      <c r="E43" s="1">
        <v>120.2</v>
      </c>
      <c r="F43" s="1">
        <v>119.2</v>
      </c>
      <c r="G43" s="1">
        <v>122.5</v>
      </c>
      <c r="H43" s="1">
        <v>115.1</v>
      </c>
      <c r="I43" s="1">
        <v>106.6</v>
      </c>
      <c r="J43" s="1">
        <v>115.4</v>
      </c>
      <c r="K43" s="1">
        <v>114.5</v>
      </c>
      <c r="L43" s="1">
        <v>109.3</v>
      </c>
      <c r="M43" s="1">
        <v>99.2</v>
      </c>
      <c r="N43" s="1">
        <v>111.4</v>
      </c>
      <c r="O43" s="1">
        <v>112.6</v>
      </c>
      <c r="P43" s="1">
        <v>118.8</v>
      </c>
      <c r="Q43" s="1">
        <v>115.3</v>
      </c>
      <c r="R43" s="1">
        <v>114.7</v>
      </c>
      <c r="S43" s="1">
        <v>116.4</v>
      </c>
      <c r="T43" s="1">
        <v>113.3</v>
      </c>
      <c r="U43" s="1">
        <v>115.9</v>
      </c>
      <c r="V43" s="1">
        <v>112.5</v>
      </c>
      <c r="W43" s="1">
        <v>112.4</v>
      </c>
      <c r="X43" s="1">
        <v>112.8</v>
      </c>
      <c r="Y43" s="1">
        <v>110.7</v>
      </c>
      <c r="Z43" s="1">
        <v>111.1</v>
      </c>
      <c r="AA43" s="1">
        <v>110.1</v>
      </c>
      <c r="AB43" s="1">
        <v>111.8</v>
      </c>
      <c r="AC43" s="1">
        <v>108.7</v>
      </c>
      <c r="AD43" s="1">
        <v>110.9</v>
      </c>
      <c r="AE43" s="1">
        <v>113.6</v>
      </c>
    </row>
    <row r="44" spans="1:31" x14ac:dyDescent="0.25">
      <c r="A44" s="1" t="s">
        <v>36</v>
      </c>
      <c r="B44" s="1">
        <v>2014</v>
      </c>
      <c r="C44" s="1">
        <v>2015</v>
      </c>
      <c r="D44" s="1" t="s">
        <v>44</v>
      </c>
      <c r="E44" s="1">
        <v>120.1</v>
      </c>
      <c r="F44" s="1">
        <v>118.1</v>
      </c>
      <c r="G44" s="1">
        <v>120.7</v>
      </c>
      <c r="H44" s="1">
        <v>116.1</v>
      </c>
      <c r="I44" s="1">
        <v>109.3</v>
      </c>
      <c r="J44" s="1">
        <v>119.6</v>
      </c>
      <c r="K44" s="1">
        <v>117.9</v>
      </c>
      <c r="L44" s="1">
        <v>110.2</v>
      </c>
      <c r="M44" s="1">
        <v>101.2</v>
      </c>
      <c r="N44" s="1">
        <v>110.7</v>
      </c>
      <c r="O44" s="1">
        <v>113</v>
      </c>
      <c r="P44" s="1">
        <v>118.3</v>
      </c>
      <c r="Q44" s="1">
        <v>116.2</v>
      </c>
      <c r="R44" s="1">
        <v>114.6</v>
      </c>
      <c r="S44" s="1">
        <v>117.5</v>
      </c>
      <c r="T44" s="1">
        <v>114.9</v>
      </c>
      <c r="U44" s="1">
        <v>117.2</v>
      </c>
      <c r="V44" s="1">
        <v>0</v>
      </c>
      <c r="W44" s="1">
        <v>113.4</v>
      </c>
      <c r="X44" s="1">
        <v>113.4</v>
      </c>
      <c r="Y44" s="1">
        <v>111.4</v>
      </c>
      <c r="Z44" s="1">
        <v>111.2</v>
      </c>
      <c r="AA44" s="1">
        <v>110.2</v>
      </c>
      <c r="AB44" s="1">
        <v>112.4</v>
      </c>
      <c r="AC44" s="1">
        <v>108.9</v>
      </c>
      <c r="AD44" s="1">
        <v>111.3</v>
      </c>
      <c r="AE44" s="1">
        <v>114.6</v>
      </c>
    </row>
    <row r="45" spans="1:31" x14ac:dyDescent="0.25">
      <c r="A45" s="1" t="s">
        <v>37</v>
      </c>
      <c r="B45" s="1">
        <v>2014</v>
      </c>
      <c r="C45" s="1">
        <v>2015</v>
      </c>
      <c r="D45" s="1" t="s">
        <v>44</v>
      </c>
      <c r="E45" s="1">
        <v>122.1</v>
      </c>
      <c r="F45" s="1">
        <v>121.4</v>
      </c>
      <c r="G45" s="1">
        <v>121.5</v>
      </c>
      <c r="H45" s="1">
        <v>116.2</v>
      </c>
      <c r="I45" s="1">
        <v>102.8</v>
      </c>
      <c r="J45" s="1">
        <v>117.7</v>
      </c>
      <c r="K45" s="1">
        <v>113.3</v>
      </c>
      <c r="L45" s="1">
        <v>108.9</v>
      </c>
      <c r="M45" s="1">
        <v>96.3</v>
      </c>
      <c r="N45" s="1">
        <v>114.1</v>
      </c>
      <c r="O45" s="1">
        <v>112.2</v>
      </c>
      <c r="P45" s="1">
        <v>120.5</v>
      </c>
      <c r="Q45" s="1">
        <v>116</v>
      </c>
      <c r="R45" s="1">
        <v>116.7</v>
      </c>
      <c r="S45" s="1">
        <v>115.8</v>
      </c>
      <c r="T45" s="1">
        <v>112.1</v>
      </c>
      <c r="U45" s="1">
        <v>115.2</v>
      </c>
      <c r="V45" s="1">
        <v>113.2</v>
      </c>
      <c r="W45" s="1">
        <v>110.9</v>
      </c>
      <c r="X45" s="1">
        <v>113</v>
      </c>
      <c r="Y45" s="1">
        <v>110.8</v>
      </c>
      <c r="Z45" s="1">
        <v>111.6</v>
      </c>
      <c r="AA45" s="1">
        <v>110.9</v>
      </c>
      <c r="AB45" s="1">
        <v>111.8</v>
      </c>
      <c r="AC45" s="1">
        <v>109.2</v>
      </c>
      <c r="AD45" s="1">
        <v>111.4</v>
      </c>
      <c r="AE45" s="1">
        <v>113.7</v>
      </c>
    </row>
    <row r="46" spans="1:31" x14ac:dyDescent="0.25">
      <c r="A46" s="1" t="s">
        <v>38</v>
      </c>
      <c r="B46" s="1">
        <v>2014</v>
      </c>
      <c r="C46" s="1">
        <v>2015</v>
      </c>
      <c r="D46" s="1" t="s">
        <v>44</v>
      </c>
      <c r="E46" s="1">
        <v>120.7</v>
      </c>
      <c r="F46" s="1">
        <v>119.3</v>
      </c>
      <c r="G46" s="1">
        <v>121</v>
      </c>
      <c r="H46" s="1">
        <v>116.1</v>
      </c>
      <c r="I46" s="1">
        <v>106.9</v>
      </c>
      <c r="J46" s="1">
        <v>118.7</v>
      </c>
      <c r="K46" s="1">
        <v>116.3</v>
      </c>
      <c r="L46" s="1">
        <v>109.8</v>
      </c>
      <c r="M46" s="1">
        <v>99.6</v>
      </c>
      <c r="N46" s="1">
        <v>111.8</v>
      </c>
      <c r="O46" s="1">
        <v>112.7</v>
      </c>
      <c r="P46" s="1">
        <v>119.3</v>
      </c>
      <c r="Q46" s="1">
        <v>116.1</v>
      </c>
      <c r="R46" s="1">
        <v>115.2</v>
      </c>
      <c r="S46" s="1">
        <v>116.8</v>
      </c>
      <c r="T46" s="1">
        <v>113.7</v>
      </c>
      <c r="U46" s="1">
        <v>116.4</v>
      </c>
      <c r="V46" s="1">
        <v>113.2</v>
      </c>
      <c r="W46" s="1">
        <v>112.5</v>
      </c>
      <c r="X46" s="1">
        <v>113.2</v>
      </c>
      <c r="Y46" s="1">
        <v>111.2</v>
      </c>
      <c r="Z46" s="1">
        <v>111.4</v>
      </c>
      <c r="AA46" s="1">
        <v>110.6</v>
      </c>
      <c r="AB46" s="1">
        <v>112</v>
      </c>
      <c r="AC46" s="1">
        <v>109</v>
      </c>
      <c r="AD46" s="1">
        <v>111.3</v>
      </c>
      <c r="AE46" s="1">
        <v>114.2</v>
      </c>
    </row>
    <row r="47" spans="1:31" x14ac:dyDescent="0.25">
      <c r="A47" s="1" t="s">
        <v>36</v>
      </c>
      <c r="B47" s="1">
        <v>2014</v>
      </c>
      <c r="C47" s="1">
        <v>2015</v>
      </c>
      <c r="D47" s="1" t="s">
        <v>45</v>
      </c>
      <c r="E47" s="1">
        <v>120.2</v>
      </c>
      <c r="F47" s="1">
        <v>118.9</v>
      </c>
      <c r="G47" s="1">
        <v>118.1</v>
      </c>
      <c r="H47" s="1">
        <v>117</v>
      </c>
      <c r="I47" s="1">
        <v>109.7</v>
      </c>
      <c r="J47" s="1">
        <v>125.5</v>
      </c>
      <c r="K47" s="1">
        <v>120.5</v>
      </c>
      <c r="L47" s="1">
        <v>111</v>
      </c>
      <c r="M47" s="1">
        <v>102.6</v>
      </c>
      <c r="N47" s="1">
        <v>111.2</v>
      </c>
      <c r="O47" s="1">
        <v>113.5</v>
      </c>
      <c r="P47" s="1">
        <v>118.7</v>
      </c>
      <c r="Q47" s="1">
        <v>117.2</v>
      </c>
      <c r="R47" s="1">
        <v>115.4</v>
      </c>
      <c r="S47" s="1">
        <v>118.1</v>
      </c>
      <c r="T47" s="1">
        <v>116.1</v>
      </c>
      <c r="U47" s="1">
        <v>117.8</v>
      </c>
      <c r="V47" s="1">
        <v>0</v>
      </c>
      <c r="W47" s="1">
        <v>113.4</v>
      </c>
      <c r="X47" s="1">
        <v>113.7</v>
      </c>
      <c r="Y47" s="1">
        <v>111.8</v>
      </c>
      <c r="Z47" s="1">
        <v>111.2</v>
      </c>
      <c r="AA47" s="1">
        <v>110.5</v>
      </c>
      <c r="AB47" s="1">
        <v>113</v>
      </c>
      <c r="AC47" s="1">
        <v>108.9</v>
      </c>
      <c r="AD47" s="1">
        <v>111.5</v>
      </c>
      <c r="AE47" s="1">
        <v>115.4</v>
      </c>
    </row>
    <row r="48" spans="1:31" x14ac:dyDescent="0.25">
      <c r="A48" s="1" t="s">
        <v>37</v>
      </c>
      <c r="B48" s="1">
        <v>2014</v>
      </c>
      <c r="C48" s="1">
        <v>2015</v>
      </c>
      <c r="D48" s="1" t="s">
        <v>45</v>
      </c>
      <c r="E48" s="1">
        <v>122.5</v>
      </c>
      <c r="F48" s="1">
        <v>121.7</v>
      </c>
      <c r="G48" s="1">
        <v>113.3</v>
      </c>
      <c r="H48" s="1">
        <v>117</v>
      </c>
      <c r="I48" s="1">
        <v>103.1</v>
      </c>
      <c r="J48" s="1">
        <v>126.7</v>
      </c>
      <c r="K48" s="1">
        <v>121.2</v>
      </c>
      <c r="L48" s="1">
        <v>111</v>
      </c>
      <c r="M48" s="1">
        <v>100.3</v>
      </c>
      <c r="N48" s="1">
        <v>115.3</v>
      </c>
      <c r="O48" s="1">
        <v>112.7</v>
      </c>
      <c r="P48" s="1">
        <v>121</v>
      </c>
      <c r="Q48" s="1">
        <v>118.2</v>
      </c>
      <c r="R48" s="1">
        <v>117.6</v>
      </c>
      <c r="S48" s="1">
        <v>116.3</v>
      </c>
      <c r="T48" s="1">
        <v>112.5</v>
      </c>
      <c r="U48" s="1">
        <v>115.7</v>
      </c>
      <c r="V48" s="1">
        <v>113.9</v>
      </c>
      <c r="W48" s="1">
        <v>110.9</v>
      </c>
      <c r="X48" s="1">
        <v>113.4</v>
      </c>
      <c r="Y48" s="1">
        <v>111</v>
      </c>
      <c r="Z48" s="1">
        <v>111.2</v>
      </c>
      <c r="AA48" s="1">
        <v>111.2</v>
      </c>
      <c r="AB48" s="1">
        <v>112.5</v>
      </c>
      <c r="AC48" s="1">
        <v>109.1</v>
      </c>
      <c r="AD48" s="1">
        <v>111.4</v>
      </c>
      <c r="AE48" s="1">
        <v>114.7</v>
      </c>
    </row>
    <row r="49" spans="1:31" x14ac:dyDescent="0.25">
      <c r="A49" s="1" t="s">
        <v>38</v>
      </c>
      <c r="B49" s="1">
        <v>2014</v>
      </c>
      <c r="C49" s="1">
        <v>2015</v>
      </c>
      <c r="D49" s="1" t="s">
        <v>45</v>
      </c>
      <c r="E49" s="1">
        <v>120.9</v>
      </c>
      <c r="F49" s="1">
        <v>119.9</v>
      </c>
      <c r="G49" s="1">
        <v>116.2</v>
      </c>
      <c r="H49" s="1">
        <v>117</v>
      </c>
      <c r="I49" s="1">
        <v>107.3</v>
      </c>
      <c r="J49" s="1">
        <v>126.1</v>
      </c>
      <c r="K49" s="1">
        <v>120.7</v>
      </c>
      <c r="L49" s="1">
        <v>111</v>
      </c>
      <c r="M49" s="1">
        <v>101.8</v>
      </c>
      <c r="N49" s="1">
        <v>112.6</v>
      </c>
      <c r="O49" s="1">
        <v>113.2</v>
      </c>
      <c r="P49" s="1">
        <v>119.8</v>
      </c>
      <c r="Q49" s="1">
        <v>117.6</v>
      </c>
      <c r="R49" s="1">
        <v>116</v>
      </c>
      <c r="S49" s="1">
        <v>117.4</v>
      </c>
      <c r="T49" s="1">
        <v>114.6</v>
      </c>
      <c r="U49" s="1">
        <v>117</v>
      </c>
      <c r="V49" s="1">
        <v>113.9</v>
      </c>
      <c r="W49" s="1">
        <v>112.5</v>
      </c>
      <c r="X49" s="1">
        <v>113.6</v>
      </c>
      <c r="Y49" s="1">
        <v>111.5</v>
      </c>
      <c r="Z49" s="1">
        <v>111.2</v>
      </c>
      <c r="AA49" s="1">
        <v>110.9</v>
      </c>
      <c r="AB49" s="1">
        <v>112.7</v>
      </c>
      <c r="AC49" s="1">
        <v>109</v>
      </c>
      <c r="AD49" s="1">
        <v>111.5</v>
      </c>
      <c r="AE49" s="1">
        <v>115.1</v>
      </c>
    </row>
    <row r="50" spans="1:31" x14ac:dyDescent="0.25">
      <c r="A50" s="1" t="s">
        <v>36</v>
      </c>
      <c r="B50" s="1">
        <v>2014</v>
      </c>
      <c r="C50" s="1">
        <v>2015</v>
      </c>
      <c r="D50" s="1" t="s">
        <v>46</v>
      </c>
      <c r="E50" s="1">
        <v>120.3</v>
      </c>
      <c r="F50" s="1">
        <v>120.2</v>
      </c>
      <c r="G50" s="1">
        <v>116.9</v>
      </c>
      <c r="H50" s="1">
        <v>118</v>
      </c>
      <c r="I50" s="1">
        <v>110.1</v>
      </c>
      <c r="J50" s="1">
        <v>126.3</v>
      </c>
      <c r="K50" s="1">
        <v>123.9</v>
      </c>
      <c r="L50" s="1">
        <v>111.5</v>
      </c>
      <c r="M50" s="1">
        <v>103.5</v>
      </c>
      <c r="N50" s="1">
        <v>111.6</v>
      </c>
      <c r="O50" s="1">
        <v>114.2</v>
      </c>
      <c r="P50" s="1">
        <v>119.2</v>
      </c>
      <c r="Q50" s="1">
        <v>118.2</v>
      </c>
      <c r="R50" s="1">
        <v>116.3</v>
      </c>
      <c r="S50" s="1">
        <v>118.7</v>
      </c>
      <c r="T50" s="1">
        <v>116.8</v>
      </c>
      <c r="U50" s="1">
        <v>118.5</v>
      </c>
      <c r="V50" s="1">
        <v>0</v>
      </c>
      <c r="W50" s="1">
        <v>113.4</v>
      </c>
      <c r="X50" s="1">
        <v>114.1</v>
      </c>
      <c r="Y50" s="1">
        <v>112.1</v>
      </c>
      <c r="Z50" s="1">
        <v>111.4</v>
      </c>
      <c r="AA50" s="1">
        <v>110.9</v>
      </c>
      <c r="AB50" s="1">
        <v>113.1</v>
      </c>
      <c r="AC50" s="1">
        <v>108.9</v>
      </c>
      <c r="AD50" s="1">
        <v>111.8</v>
      </c>
      <c r="AE50" s="1">
        <v>116</v>
      </c>
    </row>
    <row r="51" spans="1:31" x14ac:dyDescent="0.25">
      <c r="A51" s="1" t="s">
        <v>37</v>
      </c>
      <c r="B51" s="1">
        <v>2014</v>
      </c>
      <c r="C51" s="1">
        <v>2015</v>
      </c>
      <c r="D51" s="1" t="s">
        <v>46</v>
      </c>
      <c r="E51" s="1">
        <v>122.7</v>
      </c>
      <c r="F51" s="1">
        <v>124.1</v>
      </c>
      <c r="G51" s="1">
        <v>114.2</v>
      </c>
      <c r="H51" s="1">
        <v>119.1</v>
      </c>
      <c r="I51" s="1">
        <v>103.5</v>
      </c>
      <c r="J51" s="1">
        <v>129.19999999999999</v>
      </c>
      <c r="K51" s="1">
        <v>127</v>
      </c>
      <c r="L51" s="1">
        <v>112.6</v>
      </c>
      <c r="M51" s="1">
        <v>101.3</v>
      </c>
      <c r="N51" s="1">
        <v>117</v>
      </c>
      <c r="O51" s="1">
        <v>112.9</v>
      </c>
      <c r="P51" s="1">
        <v>121.7</v>
      </c>
      <c r="Q51" s="1">
        <v>120</v>
      </c>
      <c r="R51" s="1">
        <v>118.3</v>
      </c>
      <c r="S51" s="1">
        <v>116.8</v>
      </c>
      <c r="T51" s="1">
        <v>112.9</v>
      </c>
      <c r="U51" s="1">
        <v>116.2</v>
      </c>
      <c r="V51" s="1">
        <v>114.3</v>
      </c>
      <c r="W51" s="1">
        <v>111.1</v>
      </c>
      <c r="X51" s="1">
        <v>114.1</v>
      </c>
      <c r="Y51" s="1">
        <v>111.2</v>
      </c>
      <c r="Z51" s="1">
        <v>111.3</v>
      </c>
      <c r="AA51" s="1">
        <v>111.5</v>
      </c>
      <c r="AB51" s="1">
        <v>112.9</v>
      </c>
      <c r="AC51" s="1">
        <v>109.3</v>
      </c>
      <c r="AD51" s="1">
        <v>111.7</v>
      </c>
      <c r="AE51" s="1">
        <v>115.6</v>
      </c>
    </row>
    <row r="52" spans="1:31" x14ac:dyDescent="0.25">
      <c r="A52" s="1" t="s">
        <v>38</v>
      </c>
      <c r="B52" s="1">
        <v>2014</v>
      </c>
      <c r="C52" s="1">
        <v>2015</v>
      </c>
      <c r="D52" s="1" t="s">
        <v>46</v>
      </c>
      <c r="E52" s="1">
        <v>121.1</v>
      </c>
      <c r="F52" s="1">
        <v>121.6</v>
      </c>
      <c r="G52" s="1">
        <v>115.9</v>
      </c>
      <c r="H52" s="1">
        <v>118.4</v>
      </c>
      <c r="I52" s="1">
        <v>107.7</v>
      </c>
      <c r="J52" s="1">
        <v>127.7</v>
      </c>
      <c r="K52" s="1">
        <v>125</v>
      </c>
      <c r="L52" s="1">
        <v>111.9</v>
      </c>
      <c r="M52" s="1">
        <v>102.8</v>
      </c>
      <c r="N52" s="1">
        <v>113.4</v>
      </c>
      <c r="O52" s="1">
        <v>113.7</v>
      </c>
      <c r="P52" s="1">
        <v>120.4</v>
      </c>
      <c r="Q52" s="1">
        <v>118.9</v>
      </c>
      <c r="R52" s="1">
        <v>116.8</v>
      </c>
      <c r="S52" s="1">
        <v>118</v>
      </c>
      <c r="T52" s="1">
        <v>115.2</v>
      </c>
      <c r="U52" s="1">
        <v>117.6</v>
      </c>
      <c r="V52" s="1">
        <v>114.3</v>
      </c>
      <c r="W52" s="1">
        <v>112.5</v>
      </c>
      <c r="X52" s="1">
        <v>114.1</v>
      </c>
      <c r="Y52" s="1">
        <v>111.8</v>
      </c>
      <c r="Z52" s="1">
        <v>111.3</v>
      </c>
      <c r="AA52" s="1">
        <v>111.2</v>
      </c>
      <c r="AB52" s="1">
        <v>113</v>
      </c>
      <c r="AC52" s="1">
        <v>109.1</v>
      </c>
      <c r="AD52" s="1">
        <v>111.8</v>
      </c>
      <c r="AE52" s="1">
        <v>115.8</v>
      </c>
    </row>
    <row r="53" spans="1:31" x14ac:dyDescent="0.25">
      <c r="A53" s="1" t="s">
        <v>36</v>
      </c>
      <c r="B53" s="1">
        <v>2014</v>
      </c>
      <c r="C53" s="1">
        <v>2015</v>
      </c>
      <c r="D53" s="1" t="s">
        <v>47</v>
      </c>
      <c r="E53" s="1">
        <v>120.7</v>
      </c>
      <c r="F53" s="1">
        <v>121.6</v>
      </c>
      <c r="G53" s="1">
        <v>116.1</v>
      </c>
      <c r="H53" s="1">
        <v>119.3</v>
      </c>
      <c r="I53" s="1">
        <v>110.3</v>
      </c>
      <c r="J53" s="1">
        <v>125.8</v>
      </c>
      <c r="K53" s="1">
        <v>129.30000000000001</v>
      </c>
      <c r="L53" s="1">
        <v>112.2</v>
      </c>
      <c r="M53" s="1">
        <v>103.6</v>
      </c>
      <c r="N53" s="1">
        <v>112.3</v>
      </c>
      <c r="O53" s="1">
        <v>114.9</v>
      </c>
      <c r="P53" s="1">
        <v>120.1</v>
      </c>
      <c r="Q53" s="1">
        <v>119.5</v>
      </c>
      <c r="R53" s="1">
        <v>117.3</v>
      </c>
      <c r="S53" s="1">
        <v>119.7</v>
      </c>
      <c r="T53" s="1">
        <v>117.3</v>
      </c>
      <c r="U53" s="1">
        <v>119.3</v>
      </c>
      <c r="V53" s="1">
        <v>0</v>
      </c>
      <c r="W53" s="1">
        <v>114.4</v>
      </c>
      <c r="X53" s="1">
        <v>114.9</v>
      </c>
      <c r="Y53" s="1">
        <v>112.8</v>
      </c>
      <c r="Z53" s="1">
        <v>112.2</v>
      </c>
      <c r="AA53" s="1">
        <v>111.4</v>
      </c>
      <c r="AB53" s="1">
        <v>114.3</v>
      </c>
      <c r="AC53" s="1">
        <v>108</v>
      </c>
      <c r="AD53" s="1">
        <v>112.3</v>
      </c>
      <c r="AE53" s="1">
        <v>117</v>
      </c>
    </row>
    <row r="54" spans="1:31" x14ac:dyDescent="0.25">
      <c r="A54" s="1" t="s">
        <v>37</v>
      </c>
      <c r="B54" s="1">
        <v>2014</v>
      </c>
      <c r="C54" s="1">
        <v>2015</v>
      </c>
      <c r="D54" s="1" t="s">
        <v>47</v>
      </c>
      <c r="E54" s="1">
        <v>123.1</v>
      </c>
      <c r="F54" s="1">
        <v>125.9</v>
      </c>
      <c r="G54" s="1">
        <v>115.4</v>
      </c>
      <c r="H54" s="1">
        <v>120.4</v>
      </c>
      <c r="I54" s="1">
        <v>103.4</v>
      </c>
      <c r="J54" s="1">
        <v>131.19999999999999</v>
      </c>
      <c r="K54" s="1">
        <v>137.5</v>
      </c>
      <c r="L54" s="1">
        <v>112.8</v>
      </c>
      <c r="M54" s="1">
        <v>101.4</v>
      </c>
      <c r="N54" s="1">
        <v>118.3</v>
      </c>
      <c r="O54" s="1">
        <v>113.2</v>
      </c>
      <c r="P54" s="1">
        <v>122.4</v>
      </c>
      <c r="Q54" s="1">
        <v>122</v>
      </c>
      <c r="R54" s="1">
        <v>119</v>
      </c>
      <c r="S54" s="1">
        <v>117.4</v>
      </c>
      <c r="T54" s="1">
        <v>113.2</v>
      </c>
      <c r="U54" s="1">
        <v>116.7</v>
      </c>
      <c r="V54" s="1">
        <v>113.9</v>
      </c>
      <c r="W54" s="1">
        <v>111.2</v>
      </c>
      <c r="X54" s="1">
        <v>114.3</v>
      </c>
      <c r="Y54" s="1">
        <v>111.4</v>
      </c>
      <c r="Z54" s="1">
        <v>111.5</v>
      </c>
      <c r="AA54" s="1">
        <v>111.8</v>
      </c>
      <c r="AB54" s="1">
        <v>115.1</v>
      </c>
      <c r="AC54" s="1">
        <v>108.7</v>
      </c>
      <c r="AD54" s="1">
        <v>112.2</v>
      </c>
      <c r="AE54" s="1">
        <v>116.4</v>
      </c>
    </row>
    <row r="55" spans="1:31" x14ac:dyDescent="0.25">
      <c r="A55" s="1" t="s">
        <v>38</v>
      </c>
      <c r="B55" s="1">
        <v>2014</v>
      </c>
      <c r="C55" s="1">
        <v>2015</v>
      </c>
      <c r="D55" s="1" t="s">
        <v>47</v>
      </c>
      <c r="E55" s="1">
        <v>121.5</v>
      </c>
      <c r="F55" s="1">
        <v>123.1</v>
      </c>
      <c r="G55" s="1">
        <v>115.8</v>
      </c>
      <c r="H55" s="1">
        <v>119.7</v>
      </c>
      <c r="I55" s="1">
        <v>107.8</v>
      </c>
      <c r="J55" s="1">
        <v>128.30000000000001</v>
      </c>
      <c r="K55" s="1">
        <v>132.1</v>
      </c>
      <c r="L55" s="1">
        <v>112.4</v>
      </c>
      <c r="M55" s="1">
        <v>102.9</v>
      </c>
      <c r="N55" s="1">
        <v>114.3</v>
      </c>
      <c r="O55" s="1">
        <v>114.2</v>
      </c>
      <c r="P55" s="1">
        <v>121.2</v>
      </c>
      <c r="Q55" s="1">
        <v>120.4</v>
      </c>
      <c r="R55" s="1">
        <v>117.8</v>
      </c>
      <c r="S55" s="1">
        <v>118.8</v>
      </c>
      <c r="T55" s="1">
        <v>115.6</v>
      </c>
      <c r="U55" s="1">
        <v>118.3</v>
      </c>
      <c r="V55" s="1">
        <v>113.9</v>
      </c>
      <c r="W55" s="1">
        <v>113.2</v>
      </c>
      <c r="X55" s="1">
        <v>114.6</v>
      </c>
      <c r="Y55" s="1">
        <v>112.3</v>
      </c>
      <c r="Z55" s="1">
        <v>111.8</v>
      </c>
      <c r="AA55" s="1">
        <v>111.6</v>
      </c>
      <c r="AB55" s="1">
        <v>114.8</v>
      </c>
      <c r="AC55" s="1">
        <v>108.3</v>
      </c>
      <c r="AD55" s="1">
        <v>112.3</v>
      </c>
      <c r="AE55" s="1">
        <v>116.7</v>
      </c>
    </row>
    <row r="56" spans="1:31" x14ac:dyDescent="0.25">
      <c r="A56" s="1" t="s">
        <v>36</v>
      </c>
      <c r="B56" s="1">
        <v>2014</v>
      </c>
      <c r="C56" s="1">
        <v>2015</v>
      </c>
      <c r="D56" s="1" t="s">
        <v>48</v>
      </c>
      <c r="E56" s="1">
        <v>121.7</v>
      </c>
      <c r="F56" s="1">
        <v>122.5</v>
      </c>
      <c r="G56" s="1">
        <v>117.7</v>
      </c>
      <c r="H56" s="1">
        <v>120.6</v>
      </c>
      <c r="I56" s="1">
        <v>110.4</v>
      </c>
      <c r="J56" s="1">
        <v>129.1</v>
      </c>
      <c r="K56" s="1">
        <v>150.1</v>
      </c>
      <c r="L56" s="1">
        <v>113.2</v>
      </c>
      <c r="M56" s="1">
        <v>104.8</v>
      </c>
      <c r="N56" s="1">
        <v>113.3</v>
      </c>
      <c r="O56" s="1">
        <v>115.6</v>
      </c>
      <c r="P56" s="1">
        <v>120.9</v>
      </c>
      <c r="Q56" s="1">
        <v>123.3</v>
      </c>
      <c r="R56" s="1">
        <v>118</v>
      </c>
      <c r="S56" s="1">
        <v>120.7</v>
      </c>
      <c r="T56" s="1">
        <v>118.3</v>
      </c>
      <c r="U56" s="1">
        <v>120.3</v>
      </c>
      <c r="V56" s="1">
        <v>0</v>
      </c>
      <c r="W56" s="1">
        <v>115.3</v>
      </c>
      <c r="X56" s="1">
        <v>115.4</v>
      </c>
      <c r="Y56" s="1">
        <v>113.4</v>
      </c>
      <c r="Z56" s="1">
        <v>113.2</v>
      </c>
      <c r="AA56" s="1">
        <v>111.8</v>
      </c>
      <c r="AB56" s="1">
        <v>115.5</v>
      </c>
      <c r="AC56" s="1">
        <v>108.8</v>
      </c>
      <c r="AD56" s="1">
        <v>113.1</v>
      </c>
      <c r="AE56" s="1">
        <v>119.5</v>
      </c>
    </row>
    <row r="57" spans="1:31" x14ac:dyDescent="0.25">
      <c r="A57" s="1" t="s">
        <v>37</v>
      </c>
      <c r="B57" s="1">
        <v>2014</v>
      </c>
      <c r="C57" s="1">
        <v>2015</v>
      </c>
      <c r="D57" s="1" t="s">
        <v>48</v>
      </c>
      <c r="E57" s="1">
        <v>123.8</v>
      </c>
      <c r="F57" s="1">
        <v>126.4</v>
      </c>
      <c r="G57" s="1">
        <v>118</v>
      </c>
      <c r="H57" s="1">
        <v>121.6</v>
      </c>
      <c r="I57" s="1">
        <v>103.5</v>
      </c>
      <c r="J57" s="1">
        <v>133.69999999999999</v>
      </c>
      <c r="K57" s="1">
        <v>172.4</v>
      </c>
      <c r="L57" s="1">
        <v>113.1</v>
      </c>
      <c r="M57" s="1">
        <v>102.7</v>
      </c>
      <c r="N57" s="1">
        <v>120</v>
      </c>
      <c r="O57" s="1">
        <v>113.8</v>
      </c>
      <c r="P57" s="1">
        <v>123.4</v>
      </c>
      <c r="Q57" s="1">
        <v>127.1</v>
      </c>
      <c r="R57" s="1">
        <v>121</v>
      </c>
      <c r="S57" s="1">
        <v>118</v>
      </c>
      <c r="T57" s="1">
        <v>113.6</v>
      </c>
      <c r="U57" s="1">
        <v>117.4</v>
      </c>
      <c r="V57" s="1">
        <v>114.8</v>
      </c>
      <c r="W57" s="1">
        <v>111.6</v>
      </c>
      <c r="X57" s="1">
        <v>114.9</v>
      </c>
      <c r="Y57" s="1">
        <v>111.5</v>
      </c>
      <c r="Z57" s="1">
        <v>113</v>
      </c>
      <c r="AA57" s="1">
        <v>112.4</v>
      </c>
      <c r="AB57" s="1">
        <v>117.8</v>
      </c>
      <c r="AC57" s="1">
        <v>109.7</v>
      </c>
      <c r="AD57" s="1">
        <v>113.5</v>
      </c>
      <c r="AE57" s="1">
        <v>118.9</v>
      </c>
    </row>
    <row r="58" spans="1:31" x14ac:dyDescent="0.25">
      <c r="A58" s="1" t="s">
        <v>38</v>
      </c>
      <c r="B58" s="1">
        <v>2014</v>
      </c>
      <c r="C58" s="1">
        <v>2015</v>
      </c>
      <c r="D58" s="1" t="s">
        <v>48</v>
      </c>
      <c r="E58" s="1">
        <v>122.4</v>
      </c>
      <c r="F58" s="1">
        <v>123.9</v>
      </c>
      <c r="G58" s="1">
        <v>117.8</v>
      </c>
      <c r="H58" s="1">
        <v>121</v>
      </c>
      <c r="I58" s="1">
        <v>107.9</v>
      </c>
      <c r="J58" s="1">
        <v>131.19999999999999</v>
      </c>
      <c r="K58" s="1">
        <v>157.69999999999999</v>
      </c>
      <c r="L58" s="1">
        <v>113.2</v>
      </c>
      <c r="M58" s="1">
        <v>104.1</v>
      </c>
      <c r="N58" s="1">
        <v>115.5</v>
      </c>
      <c r="O58" s="1">
        <v>114.8</v>
      </c>
      <c r="P58" s="1">
        <v>122.1</v>
      </c>
      <c r="Q58" s="1">
        <v>124.7</v>
      </c>
      <c r="R58" s="1">
        <v>118.8</v>
      </c>
      <c r="S58" s="1">
        <v>119.6</v>
      </c>
      <c r="T58" s="1">
        <v>116.3</v>
      </c>
      <c r="U58" s="1">
        <v>119.1</v>
      </c>
      <c r="V58" s="1">
        <v>114.8</v>
      </c>
      <c r="W58" s="1">
        <v>113.9</v>
      </c>
      <c r="X58" s="1">
        <v>115.2</v>
      </c>
      <c r="Y58" s="1">
        <v>112.7</v>
      </c>
      <c r="Z58" s="1">
        <v>113.1</v>
      </c>
      <c r="AA58" s="1">
        <v>112.1</v>
      </c>
      <c r="AB58" s="1">
        <v>116.8</v>
      </c>
      <c r="AC58" s="1">
        <v>109.2</v>
      </c>
      <c r="AD58" s="1">
        <v>113.3</v>
      </c>
      <c r="AE58" s="1">
        <v>119.2</v>
      </c>
    </row>
    <row r="59" spans="1:31" x14ac:dyDescent="0.25">
      <c r="A59" s="1" t="s">
        <v>36</v>
      </c>
      <c r="B59" s="1">
        <v>2014</v>
      </c>
      <c r="C59" s="1">
        <v>2015</v>
      </c>
      <c r="D59" s="1" t="s">
        <v>49</v>
      </c>
      <c r="E59" s="1">
        <v>121.8</v>
      </c>
      <c r="F59" s="1">
        <v>122.8</v>
      </c>
      <c r="G59" s="1">
        <v>117.8</v>
      </c>
      <c r="H59" s="1">
        <v>121.9</v>
      </c>
      <c r="I59" s="1">
        <v>110.6</v>
      </c>
      <c r="J59" s="1">
        <v>129.69999999999999</v>
      </c>
      <c r="K59" s="1">
        <v>161.1</v>
      </c>
      <c r="L59" s="1">
        <v>114.1</v>
      </c>
      <c r="M59" s="1">
        <v>105.1</v>
      </c>
      <c r="N59" s="1">
        <v>114.6</v>
      </c>
      <c r="O59" s="1">
        <v>115.8</v>
      </c>
      <c r="P59" s="1">
        <v>121.7</v>
      </c>
      <c r="Q59" s="1">
        <v>125.3</v>
      </c>
      <c r="R59" s="1">
        <v>118.8</v>
      </c>
      <c r="S59" s="1">
        <v>120.9</v>
      </c>
      <c r="T59" s="1">
        <v>118.8</v>
      </c>
      <c r="U59" s="1">
        <v>120.7</v>
      </c>
      <c r="V59" s="1">
        <v>0</v>
      </c>
      <c r="W59" s="1">
        <v>115.4</v>
      </c>
      <c r="X59" s="1">
        <v>115.9</v>
      </c>
      <c r="Y59" s="1">
        <v>114</v>
      </c>
      <c r="Z59" s="1">
        <v>113.2</v>
      </c>
      <c r="AA59" s="1">
        <v>112.2</v>
      </c>
      <c r="AB59" s="1">
        <v>116.2</v>
      </c>
      <c r="AC59" s="1">
        <v>109.4</v>
      </c>
      <c r="AD59" s="1">
        <v>113.5</v>
      </c>
      <c r="AE59" s="1">
        <v>120.7</v>
      </c>
    </row>
    <row r="60" spans="1:31" x14ac:dyDescent="0.25">
      <c r="A60" s="1" t="s">
        <v>37</v>
      </c>
      <c r="B60" s="1">
        <v>2014</v>
      </c>
      <c r="C60" s="1">
        <v>2015</v>
      </c>
      <c r="D60" s="1" t="s">
        <v>49</v>
      </c>
      <c r="E60" s="1">
        <v>124.8</v>
      </c>
      <c r="F60" s="1">
        <v>127.3</v>
      </c>
      <c r="G60" s="1">
        <v>116.5</v>
      </c>
      <c r="H60" s="1">
        <v>122.2</v>
      </c>
      <c r="I60" s="1">
        <v>103.6</v>
      </c>
      <c r="J60" s="1">
        <v>132.69999999999999</v>
      </c>
      <c r="K60" s="1">
        <v>181.9</v>
      </c>
      <c r="L60" s="1">
        <v>115.2</v>
      </c>
      <c r="M60" s="1">
        <v>102.7</v>
      </c>
      <c r="N60" s="1">
        <v>122.1</v>
      </c>
      <c r="O60" s="1">
        <v>114.4</v>
      </c>
      <c r="P60" s="1">
        <v>124.7</v>
      </c>
      <c r="Q60" s="1">
        <v>128.9</v>
      </c>
      <c r="R60" s="1">
        <v>123</v>
      </c>
      <c r="S60" s="1">
        <v>118.6</v>
      </c>
      <c r="T60" s="1">
        <v>114.1</v>
      </c>
      <c r="U60" s="1">
        <v>117.9</v>
      </c>
      <c r="V60" s="1">
        <v>115.5</v>
      </c>
      <c r="W60" s="1">
        <v>111.8</v>
      </c>
      <c r="X60" s="1">
        <v>115.3</v>
      </c>
      <c r="Y60" s="1">
        <v>112.2</v>
      </c>
      <c r="Z60" s="1">
        <v>112.5</v>
      </c>
      <c r="AA60" s="1">
        <v>112.9</v>
      </c>
      <c r="AB60" s="1">
        <v>119.2</v>
      </c>
      <c r="AC60" s="1">
        <v>110.5</v>
      </c>
      <c r="AD60" s="1">
        <v>113.9</v>
      </c>
      <c r="AE60" s="1">
        <v>119.9</v>
      </c>
    </row>
    <row r="61" spans="1:31" x14ac:dyDescent="0.25">
      <c r="A61" s="1" t="s">
        <v>38</v>
      </c>
      <c r="B61" s="1">
        <v>2014</v>
      </c>
      <c r="C61" s="1">
        <v>2015</v>
      </c>
      <c r="D61" s="1" t="s">
        <v>49</v>
      </c>
      <c r="E61" s="1">
        <v>122.7</v>
      </c>
      <c r="F61" s="1">
        <v>124.4</v>
      </c>
      <c r="G61" s="1">
        <v>117.3</v>
      </c>
      <c r="H61" s="1">
        <v>122</v>
      </c>
      <c r="I61" s="1">
        <v>108</v>
      </c>
      <c r="J61" s="1">
        <v>131.1</v>
      </c>
      <c r="K61" s="1">
        <v>168.2</v>
      </c>
      <c r="L61" s="1">
        <v>114.5</v>
      </c>
      <c r="M61" s="1">
        <v>104.3</v>
      </c>
      <c r="N61" s="1">
        <v>117.1</v>
      </c>
      <c r="O61" s="1">
        <v>115.2</v>
      </c>
      <c r="P61" s="1">
        <v>123.1</v>
      </c>
      <c r="Q61" s="1">
        <v>126.6</v>
      </c>
      <c r="R61" s="1">
        <v>119.9</v>
      </c>
      <c r="S61" s="1">
        <v>120</v>
      </c>
      <c r="T61" s="1">
        <v>116.8</v>
      </c>
      <c r="U61" s="1">
        <v>119.6</v>
      </c>
      <c r="V61" s="1">
        <v>115.5</v>
      </c>
      <c r="W61" s="1">
        <v>114</v>
      </c>
      <c r="X61" s="1">
        <v>115.6</v>
      </c>
      <c r="Y61" s="1">
        <v>113.3</v>
      </c>
      <c r="Z61" s="1">
        <v>112.8</v>
      </c>
      <c r="AA61" s="1">
        <v>112.6</v>
      </c>
      <c r="AB61" s="1">
        <v>118</v>
      </c>
      <c r="AC61" s="1">
        <v>109.9</v>
      </c>
      <c r="AD61" s="1">
        <v>113.7</v>
      </c>
      <c r="AE61" s="1">
        <v>120.3</v>
      </c>
    </row>
    <row r="62" spans="1:31" x14ac:dyDescent="0.25">
      <c r="A62" s="1" t="s">
        <v>36</v>
      </c>
      <c r="B62" s="1">
        <v>2014</v>
      </c>
      <c r="C62" s="1">
        <v>2015</v>
      </c>
      <c r="D62" s="1" t="s">
        <v>50</v>
      </c>
      <c r="E62" s="1">
        <v>122.3</v>
      </c>
      <c r="F62" s="1">
        <v>122.4</v>
      </c>
      <c r="G62" s="1">
        <v>117.8</v>
      </c>
      <c r="H62" s="1">
        <v>122.7</v>
      </c>
      <c r="I62" s="1">
        <v>110.4</v>
      </c>
      <c r="J62" s="1">
        <v>129.80000000000001</v>
      </c>
      <c r="K62" s="1">
        <v>158.80000000000001</v>
      </c>
      <c r="L62" s="1">
        <v>115</v>
      </c>
      <c r="M62" s="1">
        <v>104.7</v>
      </c>
      <c r="N62" s="1">
        <v>114.9</v>
      </c>
      <c r="O62" s="1">
        <v>116.5</v>
      </c>
      <c r="P62" s="1">
        <v>122.6</v>
      </c>
      <c r="Q62" s="1">
        <v>125.3</v>
      </c>
      <c r="R62" s="1">
        <v>119.5</v>
      </c>
      <c r="S62" s="1">
        <v>121.7</v>
      </c>
      <c r="T62" s="1">
        <v>119.2</v>
      </c>
      <c r="U62" s="1">
        <v>121.3</v>
      </c>
      <c r="V62" s="1">
        <v>0</v>
      </c>
      <c r="W62" s="1">
        <v>115.8</v>
      </c>
      <c r="X62" s="1">
        <v>116.7</v>
      </c>
      <c r="Y62" s="1">
        <v>114.5</v>
      </c>
      <c r="Z62" s="1">
        <v>112.8</v>
      </c>
      <c r="AA62" s="1">
        <v>112.6</v>
      </c>
      <c r="AB62" s="1">
        <v>116.6</v>
      </c>
      <c r="AC62" s="1">
        <v>109.1</v>
      </c>
      <c r="AD62" s="1">
        <v>113.7</v>
      </c>
      <c r="AE62" s="1">
        <v>120.9</v>
      </c>
    </row>
    <row r="63" spans="1:31" x14ac:dyDescent="0.25">
      <c r="A63" s="1" t="s">
        <v>37</v>
      </c>
      <c r="B63" s="1">
        <v>2014</v>
      </c>
      <c r="C63" s="1">
        <v>2015</v>
      </c>
      <c r="D63" s="1" t="s">
        <v>50</v>
      </c>
      <c r="E63" s="1">
        <v>124.2</v>
      </c>
      <c r="F63" s="1">
        <v>125.4</v>
      </c>
      <c r="G63" s="1">
        <v>116.4</v>
      </c>
      <c r="H63" s="1">
        <v>122.7</v>
      </c>
      <c r="I63" s="1">
        <v>103.5</v>
      </c>
      <c r="J63" s="1">
        <v>124.5</v>
      </c>
      <c r="K63" s="1">
        <v>168.6</v>
      </c>
      <c r="L63" s="1">
        <v>116.9</v>
      </c>
      <c r="M63" s="1">
        <v>101.9</v>
      </c>
      <c r="N63" s="1">
        <v>122.9</v>
      </c>
      <c r="O63" s="1">
        <v>114.8</v>
      </c>
      <c r="P63" s="1">
        <v>125.2</v>
      </c>
      <c r="Q63" s="1">
        <v>126.7</v>
      </c>
      <c r="R63" s="1">
        <v>124.3</v>
      </c>
      <c r="S63" s="1">
        <v>119.2</v>
      </c>
      <c r="T63" s="1">
        <v>114.5</v>
      </c>
      <c r="U63" s="1">
        <v>118.4</v>
      </c>
      <c r="V63" s="1">
        <v>116.1</v>
      </c>
      <c r="W63" s="1">
        <v>111.8</v>
      </c>
      <c r="X63" s="1">
        <v>115.5</v>
      </c>
      <c r="Y63" s="1">
        <v>112.3</v>
      </c>
      <c r="Z63" s="1">
        <v>111.2</v>
      </c>
      <c r="AA63" s="1">
        <v>113.4</v>
      </c>
      <c r="AB63" s="1">
        <v>120</v>
      </c>
      <c r="AC63" s="1">
        <v>110</v>
      </c>
      <c r="AD63" s="1">
        <v>113.6</v>
      </c>
      <c r="AE63" s="1">
        <v>119.2</v>
      </c>
    </row>
    <row r="64" spans="1:31" x14ac:dyDescent="0.25">
      <c r="A64" s="1" t="s">
        <v>38</v>
      </c>
      <c r="B64" s="1">
        <v>2014</v>
      </c>
      <c r="C64" s="1">
        <v>2015</v>
      </c>
      <c r="D64" s="1" t="s">
        <v>50</v>
      </c>
      <c r="E64" s="1">
        <v>122.9</v>
      </c>
      <c r="F64" s="1">
        <v>123.5</v>
      </c>
      <c r="G64" s="1">
        <v>117.3</v>
      </c>
      <c r="H64" s="1">
        <v>122.7</v>
      </c>
      <c r="I64" s="1">
        <v>107.9</v>
      </c>
      <c r="J64" s="1">
        <v>127.3</v>
      </c>
      <c r="K64" s="1">
        <v>162.1</v>
      </c>
      <c r="L64" s="1">
        <v>115.6</v>
      </c>
      <c r="M64" s="1">
        <v>103.8</v>
      </c>
      <c r="N64" s="1">
        <v>117.6</v>
      </c>
      <c r="O64" s="1">
        <v>115.8</v>
      </c>
      <c r="P64" s="1">
        <v>123.8</v>
      </c>
      <c r="Q64" s="1">
        <v>125.8</v>
      </c>
      <c r="R64" s="1">
        <v>120.8</v>
      </c>
      <c r="S64" s="1">
        <v>120.7</v>
      </c>
      <c r="T64" s="1">
        <v>117.2</v>
      </c>
      <c r="U64" s="1">
        <v>120.1</v>
      </c>
      <c r="V64" s="1">
        <v>116.1</v>
      </c>
      <c r="W64" s="1">
        <v>114.3</v>
      </c>
      <c r="X64" s="1">
        <v>116.1</v>
      </c>
      <c r="Y64" s="1">
        <v>113.7</v>
      </c>
      <c r="Z64" s="1">
        <v>112</v>
      </c>
      <c r="AA64" s="1">
        <v>113.1</v>
      </c>
      <c r="AB64" s="1">
        <v>118.6</v>
      </c>
      <c r="AC64" s="1">
        <v>109.5</v>
      </c>
      <c r="AD64" s="1">
        <v>113.7</v>
      </c>
      <c r="AE64" s="1">
        <v>120.1</v>
      </c>
    </row>
    <row r="65" spans="1:31" x14ac:dyDescent="0.25">
      <c r="A65" s="1" t="s">
        <v>36</v>
      </c>
      <c r="B65" s="1">
        <v>2014</v>
      </c>
      <c r="C65" s="1">
        <v>2015</v>
      </c>
      <c r="D65" s="1" t="s">
        <v>51</v>
      </c>
      <c r="E65" s="1">
        <v>122.6</v>
      </c>
      <c r="F65" s="1">
        <v>122.5</v>
      </c>
      <c r="G65" s="1">
        <v>118.3</v>
      </c>
      <c r="H65" s="1">
        <v>123.2</v>
      </c>
      <c r="I65" s="1">
        <v>110.5</v>
      </c>
      <c r="J65" s="1">
        <v>128.9</v>
      </c>
      <c r="K65" s="1">
        <v>155.30000000000001</v>
      </c>
      <c r="L65" s="1">
        <v>115.5</v>
      </c>
      <c r="M65" s="1">
        <v>104</v>
      </c>
      <c r="N65" s="1">
        <v>115.3</v>
      </c>
      <c r="O65" s="1">
        <v>116.8</v>
      </c>
      <c r="P65" s="1">
        <v>123.2</v>
      </c>
      <c r="Q65" s="1">
        <v>125.1</v>
      </c>
      <c r="R65" s="1">
        <v>120</v>
      </c>
      <c r="S65" s="1">
        <v>122.7</v>
      </c>
      <c r="T65" s="1">
        <v>120.3</v>
      </c>
      <c r="U65" s="1">
        <v>122.3</v>
      </c>
      <c r="V65" s="1">
        <v>0</v>
      </c>
      <c r="W65" s="1">
        <v>116.4</v>
      </c>
      <c r="X65" s="1">
        <v>117.5</v>
      </c>
      <c r="Y65" s="1">
        <v>115.3</v>
      </c>
      <c r="Z65" s="1">
        <v>112.6</v>
      </c>
      <c r="AA65" s="1">
        <v>113</v>
      </c>
      <c r="AB65" s="1">
        <v>116.9</v>
      </c>
      <c r="AC65" s="1">
        <v>109.3</v>
      </c>
      <c r="AD65" s="1">
        <v>114</v>
      </c>
      <c r="AE65" s="1">
        <v>121</v>
      </c>
    </row>
    <row r="66" spans="1:31" x14ac:dyDescent="0.25">
      <c r="A66" s="1" t="s">
        <v>37</v>
      </c>
      <c r="B66" s="1">
        <v>2014</v>
      </c>
      <c r="C66" s="1">
        <v>2015</v>
      </c>
      <c r="D66" s="1" t="s">
        <v>51</v>
      </c>
      <c r="E66" s="1">
        <v>124.6</v>
      </c>
      <c r="F66" s="1">
        <v>126.1</v>
      </c>
      <c r="G66" s="1">
        <v>117.8</v>
      </c>
      <c r="H66" s="1">
        <v>123.1</v>
      </c>
      <c r="I66" s="1">
        <v>103.5</v>
      </c>
      <c r="J66" s="1">
        <v>123.5</v>
      </c>
      <c r="K66" s="1">
        <v>159.6</v>
      </c>
      <c r="L66" s="1">
        <v>117.4</v>
      </c>
      <c r="M66" s="1">
        <v>101.2</v>
      </c>
      <c r="N66" s="1">
        <v>123.8</v>
      </c>
      <c r="O66" s="1">
        <v>115.2</v>
      </c>
      <c r="P66" s="1">
        <v>125.9</v>
      </c>
      <c r="Q66" s="1">
        <v>125.8</v>
      </c>
      <c r="R66" s="1">
        <v>124.3</v>
      </c>
      <c r="S66" s="1">
        <v>119.6</v>
      </c>
      <c r="T66" s="1">
        <v>114.9</v>
      </c>
      <c r="U66" s="1">
        <v>118.9</v>
      </c>
      <c r="V66" s="1">
        <v>116.7</v>
      </c>
      <c r="W66" s="1">
        <v>112</v>
      </c>
      <c r="X66" s="1">
        <v>115.8</v>
      </c>
      <c r="Y66" s="1">
        <v>112.6</v>
      </c>
      <c r="Z66" s="1">
        <v>111</v>
      </c>
      <c r="AA66" s="1">
        <v>113.6</v>
      </c>
      <c r="AB66" s="1">
        <v>120.2</v>
      </c>
      <c r="AC66" s="1">
        <v>110.1</v>
      </c>
      <c r="AD66" s="1">
        <v>113.7</v>
      </c>
      <c r="AE66" s="1">
        <v>119.1</v>
      </c>
    </row>
    <row r="67" spans="1:31" x14ac:dyDescent="0.25">
      <c r="A67" s="1" t="s">
        <v>38</v>
      </c>
      <c r="B67" s="1">
        <v>2014</v>
      </c>
      <c r="C67" s="1">
        <v>2015</v>
      </c>
      <c r="D67" s="1" t="s">
        <v>51</v>
      </c>
      <c r="E67" s="1">
        <v>123.2</v>
      </c>
      <c r="F67" s="1">
        <v>123.8</v>
      </c>
      <c r="G67" s="1">
        <v>118.1</v>
      </c>
      <c r="H67" s="1">
        <v>123.2</v>
      </c>
      <c r="I67" s="1">
        <v>107.9</v>
      </c>
      <c r="J67" s="1">
        <v>126.4</v>
      </c>
      <c r="K67" s="1">
        <v>156.80000000000001</v>
      </c>
      <c r="L67" s="1">
        <v>116.1</v>
      </c>
      <c r="M67" s="1">
        <v>103.1</v>
      </c>
      <c r="N67" s="1">
        <v>118.1</v>
      </c>
      <c r="O67" s="1">
        <v>116.1</v>
      </c>
      <c r="P67" s="1">
        <v>124.5</v>
      </c>
      <c r="Q67" s="1">
        <v>125.4</v>
      </c>
      <c r="R67" s="1">
        <v>121.1</v>
      </c>
      <c r="S67" s="1">
        <v>121.5</v>
      </c>
      <c r="T67" s="1">
        <v>118.1</v>
      </c>
      <c r="U67" s="1">
        <v>121</v>
      </c>
      <c r="V67" s="1">
        <v>116.7</v>
      </c>
      <c r="W67" s="1">
        <v>114.7</v>
      </c>
      <c r="X67" s="1">
        <v>116.7</v>
      </c>
      <c r="Y67" s="1">
        <v>114.3</v>
      </c>
      <c r="Z67" s="1">
        <v>111.8</v>
      </c>
      <c r="AA67" s="1">
        <v>113.3</v>
      </c>
      <c r="AB67" s="1">
        <v>118.8</v>
      </c>
      <c r="AC67" s="1">
        <v>109.6</v>
      </c>
      <c r="AD67" s="1">
        <v>113.9</v>
      </c>
      <c r="AE67" s="1">
        <v>120.1</v>
      </c>
    </row>
    <row r="68" spans="1:31" x14ac:dyDescent="0.25">
      <c r="A68" s="1" t="s">
        <v>36</v>
      </c>
      <c r="B68" s="1">
        <v>2014</v>
      </c>
      <c r="C68" s="1">
        <v>2015</v>
      </c>
      <c r="D68" s="1" t="s">
        <v>52</v>
      </c>
      <c r="E68" s="1">
        <v>122.7</v>
      </c>
      <c r="F68" s="1">
        <v>122.6</v>
      </c>
      <c r="G68" s="1">
        <v>119.9</v>
      </c>
      <c r="H68" s="1">
        <v>124</v>
      </c>
      <c r="I68" s="1">
        <v>110.5</v>
      </c>
      <c r="J68" s="1">
        <v>128.80000000000001</v>
      </c>
      <c r="K68" s="1">
        <v>152</v>
      </c>
      <c r="L68" s="1">
        <v>116.2</v>
      </c>
      <c r="M68" s="1">
        <v>103.3</v>
      </c>
      <c r="N68" s="1">
        <v>115.8</v>
      </c>
      <c r="O68" s="1">
        <v>116.8</v>
      </c>
      <c r="P68" s="1">
        <v>124.5</v>
      </c>
      <c r="Q68" s="1">
        <v>124.9</v>
      </c>
      <c r="R68" s="1">
        <v>120.8</v>
      </c>
      <c r="S68" s="1">
        <v>123.3</v>
      </c>
      <c r="T68" s="1">
        <v>120.5</v>
      </c>
      <c r="U68" s="1">
        <v>122.9</v>
      </c>
      <c r="V68" s="1">
        <v>0</v>
      </c>
      <c r="W68" s="1">
        <v>117.3</v>
      </c>
      <c r="X68" s="1">
        <v>118.1</v>
      </c>
      <c r="Y68" s="1">
        <v>115.9</v>
      </c>
      <c r="Z68" s="1">
        <v>112</v>
      </c>
      <c r="AA68" s="1">
        <v>113.3</v>
      </c>
      <c r="AB68" s="1">
        <v>117.2</v>
      </c>
      <c r="AC68" s="1">
        <v>108.8</v>
      </c>
      <c r="AD68" s="1">
        <v>114.1</v>
      </c>
      <c r="AE68" s="1">
        <v>121.1</v>
      </c>
    </row>
    <row r="69" spans="1:31" x14ac:dyDescent="0.25">
      <c r="A69" s="1" t="s">
        <v>37</v>
      </c>
      <c r="B69" s="1">
        <v>2014</v>
      </c>
      <c r="C69" s="1">
        <v>2015</v>
      </c>
      <c r="D69" s="1" t="s">
        <v>52</v>
      </c>
      <c r="E69" s="1">
        <v>124.5</v>
      </c>
      <c r="F69" s="1">
        <v>125.6</v>
      </c>
      <c r="G69" s="1">
        <v>122.7</v>
      </c>
      <c r="H69" s="1">
        <v>124.6</v>
      </c>
      <c r="I69" s="1">
        <v>103.2</v>
      </c>
      <c r="J69" s="1">
        <v>122.2</v>
      </c>
      <c r="K69" s="1">
        <v>153.19999999999999</v>
      </c>
      <c r="L69" s="1">
        <v>119.3</v>
      </c>
      <c r="M69" s="1">
        <v>99.8</v>
      </c>
      <c r="N69" s="1">
        <v>124.6</v>
      </c>
      <c r="O69" s="1">
        <v>115.8</v>
      </c>
      <c r="P69" s="1">
        <v>126.9</v>
      </c>
      <c r="Q69" s="1">
        <v>125.4</v>
      </c>
      <c r="R69" s="1">
        <v>125.8</v>
      </c>
      <c r="S69" s="1">
        <v>120.3</v>
      </c>
      <c r="T69" s="1">
        <v>115.4</v>
      </c>
      <c r="U69" s="1">
        <v>119.5</v>
      </c>
      <c r="V69" s="1">
        <v>117.1</v>
      </c>
      <c r="W69" s="1">
        <v>112.6</v>
      </c>
      <c r="X69" s="1">
        <v>116.4</v>
      </c>
      <c r="Y69" s="1">
        <v>113</v>
      </c>
      <c r="Z69" s="1">
        <v>109.7</v>
      </c>
      <c r="AA69" s="1">
        <v>114</v>
      </c>
      <c r="AB69" s="1">
        <v>120.3</v>
      </c>
      <c r="AC69" s="1">
        <v>109.6</v>
      </c>
      <c r="AD69" s="1">
        <v>113.4</v>
      </c>
      <c r="AE69" s="1">
        <v>119</v>
      </c>
    </row>
    <row r="70" spans="1:31" x14ac:dyDescent="0.25">
      <c r="A70" s="1" t="s">
        <v>38</v>
      </c>
      <c r="B70" s="1">
        <v>2014</v>
      </c>
      <c r="C70" s="1">
        <v>2015</v>
      </c>
      <c r="D70" s="1" t="s">
        <v>52</v>
      </c>
      <c r="E70" s="1">
        <v>123.3</v>
      </c>
      <c r="F70" s="1">
        <v>123.7</v>
      </c>
      <c r="G70" s="1">
        <v>121</v>
      </c>
      <c r="H70" s="1">
        <v>124.2</v>
      </c>
      <c r="I70" s="1">
        <v>107.8</v>
      </c>
      <c r="J70" s="1">
        <v>125.7</v>
      </c>
      <c r="K70" s="1">
        <v>152.4</v>
      </c>
      <c r="L70" s="1">
        <v>117.2</v>
      </c>
      <c r="M70" s="1">
        <v>102.1</v>
      </c>
      <c r="N70" s="1">
        <v>118.7</v>
      </c>
      <c r="O70" s="1">
        <v>116.4</v>
      </c>
      <c r="P70" s="1">
        <v>125.6</v>
      </c>
      <c r="Q70" s="1">
        <v>125.1</v>
      </c>
      <c r="R70" s="1">
        <v>122.1</v>
      </c>
      <c r="S70" s="1">
        <v>122.1</v>
      </c>
      <c r="T70" s="1">
        <v>118.4</v>
      </c>
      <c r="U70" s="1">
        <v>121.6</v>
      </c>
      <c r="V70" s="1">
        <v>117.1</v>
      </c>
      <c r="W70" s="1">
        <v>115.5</v>
      </c>
      <c r="X70" s="1">
        <v>117.3</v>
      </c>
      <c r="Y70" s="1">
        <v>114.8</v>
      </c>
      <c r="Z70" s="1">
        <v>110.8</v>
      </c>
      <c r="AA70" s="1">
        <v>113.7</v>
      </c>
      <c r="AB70" s="1">
        <v>119</v>
      </c>
      <c r="AC70" s="1">
        <v>109.1</v>
      </c>
      <c r="AD70" s="1">
        <v>113.8</v>
      </c>
      <c r="AE70" s="1">
        <v>120.1</v>
      </c>
    </row>
    <row r="71" spans="1:31" x14ac:dyDescent="0.25">
      <c r="A71" s="1" t="s">
        <v>36</v>
      </c>
      <c r="B71" s="1">
        <v>2014</v>
      </c>
      <c r="C71" s="1">
        <v>2015</v>
      </c>
      <c r="D71" s="1" t="s">
        <v>53</v>
      </c>
      <c r="E71" s="1">
        <v>122.4</v>
      </c>
      <c r="F71" s="1">
        <v>122.4</v>
      </c>
      <c r="G71" s="1">
        <v>121.8</v>
      </c>
      <c r="H71" s="1">
        <v>124.2</v>
      </c>
      <c r="I71" s="1">
        <v>110.2</v>
      </c>
      <c r="J71" s="1">
        <v>128.6</v>
      </c>
      <c r="K71" s="1">
        <v>140.30000000000001</v>
      </c>
      <c r="L71" s="1">
        <v>116.3</v>
      </c>
      <c r="M71" s="1">
        <v>102</v>
      </c>
      <c r="N71" s="1">
        <v>116</v>
      </c>
      <c r="O71" s="1">
        <v>117.3</v>
      </c>
      <c r="P71" s="1">
        <v>124.8</v>
      </c>
      <c r="Q71" s="1">
        <v>123.3</v>
      </c>
      <c r="R71" s="1">
        <v>121.7</v>
      </c>
      <c r="S71" s="1">
        <v>123.8</v>
      </c>
      <c r="T71" s="1">
        <v>120.6</v>
      </c>
      <c r="U71" s="1">
        <v>123.3</v>
      </c>
      <c r="V71" s="1">
        <v>0</v>
      </c>
      <c r="W71" s="1">
        <v>117.4</v>
      </c>
      <c r="X71" s="1">
        <v>118.2</v>
      </c>
      <c r="Y71" s="1">
        <v>116.2</v>
      </c>
      <c r="Z71" s="1">
        <v>111.5</v>
      </c>
      <c r="AA71" s="1">
        <v>113.3</v>
      </c>
      <c r="AB71" s="1">
        <v>117.7</v>
      </c>
      <c r="AC71" s="1">
        <v>109.4</v>
      </c>
      <c r="AD71" s="1">
        <v>114.2</v>
      </c>
      <c r="AE71" s="1">
        <v>120.3</v>
      </c>
    </row>
    <row r="72" spans="1:31" x14ac:dyDescent="0.25">
      <c r="A72" s="1" t="s">
        <v>37</v>
      </c>
      <c r="B72" s="1">
        <v>2014</v>
      </c>
      <c r="C72" s="1">
        <v>2015</v>
      </c>
      <c r="D72" s="1" t="s">
        <v>53</v>
      </c>
      <c r="E72" s="1">
        <v>124</v>
      </c>
      <c r="F72" s="1">
        <v>124.7</v>
      </c>
      <c r="G72" s="1">
        <v>126.3</v>
      </c>
      <c r="H72" s="1">
        <v>124.9</v>
      </c>
      <c r="I72" s="1">
        <v>103</v>
      </c>
      <c r="J72" s="1">
        <v>122.3</v>
      </c>
      <c r="K72" s="1">
        <v>141</v>
      </c>
      <c r="L72" s="1">
        <v>120.1</v>
      </c>
      <c r="M72" s="1">
        <v>97.8</v>
      </c>
      <c r="N72" s="1">
        <v>125.4</v>
      </c>
      <c r="O72" s="1">
        <v>116.1</v>
      </c>
      <c r="P72" s="1">
        <v>127.6</v>
      </c>
      <c r="Q72" s="1">
        <v>124</v>
      </c>
      <c r="R72" s="1">
        <v>126.4</v>
      </c>
      <c r="S72" s="1">
        <v>120.7</v>
      </c>
      <c r="T72" s="1">
        <v>115.8</v>
      </c>
      <c r="U72" s="1">
        <v>120</v>
      </c>
      <c r="V72" s="1">
        <v>116.5</v>
      </c>
      <c r="W72" s="1">
        <v>113</v>
      </c>
      <c r="X72" s="1">
        <v>116.8</v>
      </c>
      <c r="Y72" s="1">
        <v>113.2</v>
      </c>
      <c r="Z72" s="1">
        <v>108.8</v>
      </c>
      <c r="AA72" s="1">
        <v>114.3</v>
      </c>
      <c r="AB72" s="1">
        <v>120.7</v>
      </c>
      <c r="AC72" s="1">
        <v>110.4</v>
      </c>
      <c r="AD72" s="1">
        <v>113.4</v>
      </c>
      <c r="AE72" s="1">
        <v>118.4</v>
      </c>
    </row>
    <row r="73" spans="1:31" x14ac:dyDescent="0.25">
      <c r="A73" s="1" t="s">
        <v>38</v>
      </c>
      <c r="B73" s="1">
        <v>2014</v>
      </c>
      <c r="C73" s="1">
        <v>2015</v>
      </c>
      <c r="D73" s="1" t="s">
        <v>53</v>
      </c>
      <c r="E73" s="1">
        <v>122.9</v>
      </c>
      <c r="F73" s="1">
        <v>123.2</v>
      </c>
      <c r="G73" s="1">
        <v>123.5</v>
      </c>
      <c r="H73" s="1">
        <v>124.5</v>
      </c>
      <c r="I73" s="1">
        <v>107.6</v>
      </c>
      <c r="J73" s="1">
        <v>125.7</v>
      </c>
      <c r="K73" s="1">
        <v>140.5</v>
      </c>
      <c r="L73" s="1">
        <v>117.6</v>
      </c>
      <c r="M73" s="1">
        <v>100.6</v>
      </c>
      <c r="N73" s="1">
        <v>119.1</v>
      </c>
      <c r="O73" s="1">
        <v>116.8</v>
      </c>
      <c r="P73" s="1">
        <v>126.1</v>
      </c>
      <c r="Q73" s="1">
        <v>123.6</v>
      </c>
      <c r="R73" s="1">
        <v>123</v>
      </c>
      <c r="S73" s="1">
        <v>122.6</v>
      </c>
      <c r="T73" s="1">
        <v>118.6</v>
      </c>
      <c r="U73" s="1">
        <v>122</v>
      </c>
      <c r="V73" s="1">
        <v>116.5</v>
      </c>
      <c r="W73" s="1">
        <v>115.7</v>
      </c>
      <c r="X73" s="1">
        <v>117.5</v>
      </c>
      <c r="Y73" s="1">
        <v>115.1</v>
      </c>
      <c r="Z73" s="1">
        <v>110.1</v>
      </c>
      <c r="AA73" s="1">
        <v>113.9</v>
      </c>
      <c r="AB73" s="1">
        <v>119.5</v>
      </c>
      <c r="AC73" s="1">
        <v>109.8</v>
      </c>
      <c r="AD73" s="1">
        <v>113.8</v>
      </c>
      <c r="AE73" s="1">
        <v>119.4</v>
      </c>
    </row>
    <row r="74" spans="1:31" x14ac:dyDescent="0.25">
      <c r="A74" s="1" t="s">
        <v>36</v>
      </c>
      <c r="B74" s="1">
        <v>2015</v>
      </c>
      <c r="C74" s="1">
        <v>2016</v>
      </c>
      <c r="D74" s="1" t="s">
        <v>42</v>
      </c>
      <c r="E74" s="1">
        <v>123.1</v>
      </c>
      <c r="F74" s="1">
        <v>123.1</v>
      </c>
      <c r="G74" s="1">
        <v>122.1</v>
      </c>
      <c r="H74" s="1">
        <v>124.9</v>
      </c>
      <c r="I74" s="1">
        <v>111</v>
      </c>
      <c r="J74" s="1">
        <v>130.4</v>
      </c>
      <c r="K74" s="1">
        <v>132.30000000000001</v>
      </c>
      <c r="L74" s="1">
        <v>117.2</v>
      </c>
      <c r="M74" s="1">
        <v>100.5</v>
      </c>
      <c r="N74" s="1">
        <v>117.2</v>
      </c>
      <c r="O74" s="1">
        <v>117.9</v>
      </c>
      <c r="P74" s="1">
        <v>125.6</v>
      </c>
      <c r="Q74" s="1">
        <v>122.8</v>
      </c>
      <c r="R74" s="1">
        <v>122.7</v>
      </c>
      <c r="S74" s="1">
        <v>124.4</v>
      </c>
      <c r="T74" s="1">
        <v>121.6</v>
      </c>
      <c r="U74" s="1">
        <v>124</v>
      </c>
      <c r="V74" s="1">
        <v>0</v>
      </c>
      <c r="W74" s="1">
        <v>118.4</v>
      </c>
      <c r="X74" s="1">
        <v>118.9</v>
      </c>
      <c r="Y74" s="1">
        <v>116.6</v>
      </c>
      <c r="Z74" s="1">
        <v>111</v>
      </c>
      <c r="AA74" s="1">
        <v>114</v>
      </c>
      <c r="AB74" s="1">
        <v>118.2</v>
      </c>
      <c r="AC74" s="1">
        <v>110.2</v>
      </c>
      <c r="AD74" s="1">
        <v>114.5</v>
      </c>
      <c r="AE74" s="1">
        <v>120.3</v>
      </c>
    </row>
    <row r="75" spans="1:31" x14ac:dyDescent="0.25">
      <c r="A75" s="1" t="s">
        <v>37</v>
      </c>
      <c r="B75" s="1">
        <v>2015</v>
      </c>
      <c r="C75" s="1">
        <v>2016</v>
      </c>
      <c r="D75" s="1" t="s">
        <v>42</v>
      </c>
      <c r="E75" s="1">
        <v>124</v>
      </c>
      <c r="F75" s="1">
        <v>125.5</v>
      </c>
      <c r="G75" s="1">
        <v>126.6</v>
      </c>
      <c r="H75" s="1">
        <v>125.2</v>
      </c>
      <c r="I75" s="1">
        <v>104.3</v>
      </c>
      <c r="J75" s="1">
        <v>121.3</v>
      </c>
      <c r="K75" s="1">
        <v>134.4</v>
      </c>
      <c r="L75" s="1">
        <v>122.9</v>
      </c>
      <c r="M75" s="1">
        <v>96.1</v>
      </c>
      <c r="N75" s="1">
        <v>126.6</v>
      </c>
      <c r="O75" s="1">
        <v>116.5</v>
      </c>
      <c r="P75" s="1">
        <v>128</v>
      </c>
      <c r="Q75" s="1">
        <v>123.5</v>
      </c>
      <c r="R75" s="1">
        <v>127.4</v>
      </c>
      <c r="S75" s="1">
        <v>121</v>
      </c>
      <c r="T75" s="1">
        <v>116.1</v>
      </c>
      <c r="U75" s="1">
        <v>120.2</v>
      </c>
      <c r="V75" s="1">
        <v>117.3</v>
      </c>
      <c r="W75" s="1">
        <v>113.4</v>
      </c>
      <c r="X75" s="1">
        <v>117.2</v>
      </c>
      <c r="Y75" s="1">
        <v>113.7</v>
      </c>
      <c r="Z75" s="1">
        <v>107.9</v>
      </c>
      <c r="AA75" s="1">
        <v>114.6</v>
      </c>
      <c r="AB75" s="1">
        <v>120.8</v>
      </c>
      <c r="AC75" s="1">
        <v>111.4</v>
      </c>
      <c r="AD75" s="1">
        <v>113.4</v>
      </c>
      <c r="AE75" s="1">
        <v>118.5</v>
      </c>
    </row>
    <row r="76" spans="1:31" x14ac:dyDescent="0.25">
      <c r="A76" s="1" t="s">
        <v>38</v>
      </c>
      <c r="B76" s="1">
        <v>2015</v>
      </c>
      <c r="C76" s="1">
        <v>2016</v>
      </c>
      <c r="D76" s="1" t="s">
        <v>42</v>
      </c>
      <c r="E76" s="1">
        <v>123.4</v>
      </c>
      <c r="F76" s="1">
        <v>123.9</v>
      </c>
      <c r="G76" s="1">
        <v>123.8</v>
      </c>
      <c r="H76" s="1">
        <v>125</v>
      </c>
      <c r="I76" s="1">
        <v>108.5</v>
      </c>
      <c r="J76" s="1">
        <v>126.2</v>
      </c>
      <c r="K76" s="1">
        <v>133</v>
      </c>
      <c r="L76" s="1">
        <v>119.1</v>
      </c>
      <c r="M76" s="1">
        <v>99</v>
      </c>
      <c r="N76" s="1">
        <v>120.3</v>
      </c>
      <c r="O76" s="1">
        <v>117.3</v>
      </c>
      <c r="P76" s="1">
        <v>126.7</v>
      </c>
      <c r="Q76" s="1">
        <v>123.1</v>
      </c>
      <c r="R76" s="1">
        <v>124</v>
      </c>
      <c r="S76" s="1">
        <v>123.1</v>
      </c>
      <c r="T76" s="1">
        <v>119.3</v>
      </c>
      <c r="U76" s="1">
        <v>122.5</v>
      </c>
      <c r="V76" s="1">
        <v>117.3</v>
      </c>
      <c r="W76" s="1">
        <v>116.5</v>
      </c>
      <c r="X76" s="1">
        <v>118.1</v>
      </c>
      <c r="Y76" s="1">
        <v>115.5</v>
      </c>
      <c r="Z76" s="1">
        <v>109.4</v>
      </c>
      <c r="AA76" s="1">
        <v>114.3</v>
      </c>
      <c r="AB76" s="1">
        <v>119.7</v>
      </c>
      <c r="AC76" s="1">
        <v>110.7</v>
      </c>
      <c r="AD76" s="1">
        <v>114</v>
      </c>
      <c r="AE76" s="1">
        <v>119.5</v>
      </c>
    </row>
    <row r="77" spans="1:31" x14ac:dyDescent="0.25">
      <c r="A77" s="1" t="s">
        <v>36</v>
      </c>
      <c r="B77" s="1">
        <v>2015</v>
      </c>
      <c r="C77" s="1">
        <v>2016</v>
      </c>
      <c r="D77" s="1" t="s">
        <v>43</v>
      </c>
      <c r="E77" s="1">
        <v>123.4</v>
      </c>
      <c r="F77" s="1">
        <v>124.4</v>
      </c>
      <c r="G77" s="1">
        <v>122.1</v>
      </c>
      <c r="H77" s="1">
        <v>125.8</v>
      </c>
      <c r="I77" s="1">
        <v>111.5</v>
      </c>
      <c r="J77" s="1">
        <v>129.4</v>
      </c>
      <c r="K77" s="1">
        <v>128.19999999999999</v>
      </c>
      <c r="L77" s="1">
        <v>118.8</v>
      </c>
      <c r="M77" s="1">
        <v>100</v>
      </c>
      <c r="N77" s="1">
        <v>118.6</v>
      </c>
      <c r="O77" s="1">
        <v>118.8</v>
      </c>
      <c r="P77" s="1">
        <v>126.8</v>
      </c>
      <c r="Q77" s="1">
        <v>122.8</v>
      </c>
      <c r="R77" s="1">
        <v>124.2</v>
      </c>
      <c r="S77" s="1">
        <v>125.4</v>
      </c>
      <c r="T77" s="1">
        <v>122.7</v>
      </c>
      <c r="U77" s="1">
        <v>125</v>
      </c>
      <c r="V77" s="1">
        <v>0</v>
      </c>
      <c r="W77" s="1">
        <v>120</v>
      </c>
      <c r="X77" s="1">
        <v>119.6</v>
      </c>
      <c r="Y77" s="1">
        <v>117.7</v>
      </c>
      <c r="Z77" s="1">
        <v>110.9</v>
      </c>
      <c r="AA77" s="1">
        <v>114.8</v>
      </c>
      <c r="AB77" s="1">
        <v>118.7</v>
      </c>
      <c r="AC77" s="1">
        <v>110.8</v>
      </c>
      <c r="AD77" s="1">
        <v>115</v>
      </c>
      <c r="AE77" s="1">
        <v>120.6</v>
      </c>
    </row>
    <row r="78" spans="1:31" x14ac:dyDescent="0.25">
      <c r="A78" s="1" t="s">
        <v>37</v>
      </c>
      <c r="B78" s="1">
        <v>2015</v>
      </c>
      <c r="C78" s="1">
        <v>2016</v>
      </c>
      <c r="D78" s="1" t="s">
        <v>43</v>
      </c>
      <c r="E78" s="1">
        <v>124.3</v>
      </c>
      <c r="F78" s="1">
        <v>126.5</v>
      </c>
      <c r="G78" s="1">
        <v>119.5</v>
      </c>
      <c r="H78" s="1">
        <v>125.6</v>
      </c>
      <c r="I78" s="1">
        <v>104.9</v>
      </c>
      <c r="J78" s="1">
        <v>121.6</v>
      </c>
      <c r="K78" s="1">
        <v>131.80000000000001</v>
      </c>
      <c r="L78" s="1">
        <v>125.1</v>
      </c>
      <c r="M78" s="1">
        <v>95</v>
      </c>
      <c r="N78" s="1">
        <v>127.7</v>
      </c>
      <c r="O78" s="1">
        <v>116.8</v>
      </c>
      <c r="P78" s="1">
        <v>128.6</v>
      </c>
      <c r="Q78" s="1">
        <v>123.7</v>
      </c>
      <c r="R78" s="1">
        <v>128.1</v>
      </c>
      <c r="S78" s="1">
        <v>121.3</v>
      </c>
      <c r="T78" s="1">
        <v>116.5</v>
      </c>
      <c r="U78" s="1">
        <v>120.6</v>
      </c>
      <c r="V78" s="1">
        <v>118.1</v>
      </c>
      <c r="W78" s="1">
        <v>114</v>
      </c>
      <c r="X78" s="1">
        <v>117.7</v>
      </c>
      <c r="Y78" s="1">
        <v>114.1</v>
      </c>
      <c r="Z78" s="1">
        <v>106.8</v>
      </c>
      <c r="AA78" s="1">
        <v>114.9</v>
      </c>
      <c r="AB78" s="1">
        <v>120.4</v>
      </c>
      <c r="AC78" s="1">
        <v>111.7</v>
      </c>
      <c r="AD78" s="1">
        <v>113.2</v>
      </c>
      <c r="AE78" s="1">
        <v>118.7</v>
      </c>
    </row>
    <row r="79" spans="1:31" x14ac:dyDescent="0.25">
      <c r="A79" s="1" t="s">
        <v>38</v>
      </c>
      <c r="B79" s="1">
        <v>2015</v>
      </c>
      <c r="C79" s="1">
        <v>2016</v>
      </c>
      <c r="D79" s="1" t="s">
        <v>43</v>
      </c>
      <c r="E79" s="1">
        <v>123.7</v>
      </c>
      <c r="F79" s="1">
        <v>125.1</v>
      </c>
      <c r="G79" s="1">
        <v>121.1</v>
      </c>
      <c r="H79" s="1">
        <v>125.7</v>
      </c>
      <c r="I79" s="1">
        <v>109.1</v>
      </c>
      <c r="J79" s="1">
        <v>125.8</v>
      </c>
      <c r="K79" s="1">
        <v>129.4</v>
      </c>
      <c r="L79" s="1">
        <v>120.9</v>
      </c>
      <c r="M79" s="1">
        <v>98.3</v>
      </c>
      <c r="N79" s="1">
        <v>121.6</v>
      </c>
      <c r="O79" s="1">
        <v>118</v>
      </c>
      <c r="P79" s="1">
        <v>127.6</v>
      </c>
      <c r="Q79" s="1">
        <v>123.1</v>
      </c>
      <c r="R79" s="1">
        <v>125.2</v>
      </c>
      <c r="S79" s="1">
        <v>123.8</v>
      </c>
      <c r="T79" s="1">
        <v>120.1</v>
      </c>
      <c r="U79" s="1">
        <v>123.3</v>
      </c>
      <c r="V79" s="1">
        <v>118.1</v>
      </c>
      <c r="W79" s="1">
        <v>117.7</v>
      </c>
      <c r="X79" s="1">
        <v>118.7</v>
      </c>
      <c r="Y79" s="1">
        <v>116.3</v>
      </c>
      <c r="Z79" s="1">
        <v>108.7</v>
      </c>
      <c r="AA79" s="1">
        <v>114.9</v>
      </c>
      <c r="AB79" s="1">
        <v>119.7</v>
      </c>
      <c r="AC79" s="1">
        <v>111.2</v>
      </c>
      <c r="AD79" s="1">
        <v>114.1</v>
      </c>
      <c r="AE79" s="1">
        <v>119.7</v>
      </c>
    </row>
    <row r="80" spans="1:31" x14ac:dyDescent="0.25">
      <c r="A80" s="1" t="s">
        <v>36</v>
      </c>
      <c r="B80" s="1">
        <v>2015</v>
      </c>
      <c r="C80" s="1">
        <v>2016</v>
      </c>
      <c r="D80" s="1" t="s">
        <v>44</v>
      </c>
      <c r="E80" s="1">
        <v>123.3</v>
      </c>
      <c r="F80" s="1">
        <v>124.7</v>
      </c>
      <c r="G80" s="1">
        <v>118.9</v>
      </c>
      <c r="H80" s="1">
        <v>126</v>
      </c>
      <c r="I80" s="1">
        <v>111.8</v>
      </c>
      <c r="J80" s="1">
        <v>130.9</v>
      </c>
      <c r="K80" s="1">
        <v>128</v>
      </c>
      <c r="L80" s="1">
        <v>119.9</v>
      </c>
      <c r="M80" s="1">
        <v>98.9</v>
      </c>
      <c r="N80" s="1">
        <v>119.4</v>
      </c>
      <c r="O80" s="1">
        <v>118.9</v>
      </c>
      <c r="P80" s="1">
        <v>127.7</v>
      </c>
      <c r="Q80" s="1">
        <v>123.1</v>
      </c>
      <c r="R80" s="1">
        <v>124.7</v>
      </c>
      <c r="S80" s="1">
        <v>126</v>
      </c>
      <c r="T80" s="1">
        <v>122.9</v>
      </c>
      <c r="U80" s="1">
        <v>125.5</v>
      </c>
      <c r="V80" s="1">
        <v>0</v>
      </c>
      <c r="W80" s="1">
        <v>120.6</v>
      </c>
      <c r="X80" s="1">
        <v>120.2</v>
      </c>
      <c r="Y80" s="1">
        <v>118.2</v>
      </c>
      <c r="Z80" s="1">
        <v>111.6</v>
      </c>
      <c r="AA80" s="1">
        <v>115.5</v>
      </c>
      <c r="AB80" s="1">
        <v>119.4</v>
      </c>
      <c r="AC80" s="1">
        <v>110.8</v>
      </c>
      <c r="AD80" s="1">
        <v>115.5</v>
      </c>
      <c r="AE80" s="1">
        <v>121.1</v>
      </c>
    </row>
    <row r="81" spans="1:31" x14ac:dyDescent="0.25">
      <c r="A81" s="1" t="s">
        <v>37</v>
      </c>
      <c r="B81" s="1">
        <v>2015</v>
      </c>
      <c r="C81" s="1">
        <v>2016</v>
      </c>
      <c r="D81" s="1" t="s">
        <v>44</v>
      </c>
      <c r="E81" s="1">
        <v>124</v>
      </c>
      <c r="F81" s="1">
        <v>126.7</v>
      </c>
      <c r="G81" s="1">
        <v>113.5</v>
      </c>
      <c r="H81" s="1">
        <v>125.9</v>
      </c>
      <c r="I81" s="1">
        <v>104.8</v>
      </c>
      <c r="J81" s="1">
        <v>123.8</v>
      </c>
      <c r="K81" s="1">
        <v>131.4</v>
      </c>
      <c r="L81" s="1">
        <v>127.2</v>
      </c>
      <c r="M81" s="1">
        <v>93.2</v>
      </c>
      <c r="N81" s="1">
        <v>127.4</v>
      </c>
      <c r="O81" s="1">
        <v>117</v>
      </c>
      <c r="P81" s="1">
        <v>129.19999999999999</v>
      </c>
      <c r="Q81" s="1">
        <v>123.9</v>
      </c>
      <c r="R81" s="1">
        <v>128.80000000000001</v>
      </c>
      <c r="S81" s="1">
        <v>121.7</v>
      </c>
      <c r="T81" s="1">
        <v>116.9</v>
      </c>
      <c r="U81" s="1">
        <v>120.9</v>
      </c>
      <c r="V81" s="1">
        <v>118.6</v>
      </c>
      <c r="W81" s="1">
        <v>114.4</v>
      </c>
      <c r="X81" s="1">
        <v>118</v>
      </c>
      <c r="Y81" s="1">
        <v>114.3</v>
      </c>
      <c r="Z81" s="1">
        <v>108.4</v>
      </c>
      <c r="AA81" s="1">
        <v>115.4</v>
      </c>
      <c r="AB81" s="1">
        <v>120.6</v>
      </c>
      <c r="AC81" s="1">
        <v>111.3</v>
      </c>
      <c r="AD81" s="1">
        <v>113.8</v>
      </c>
      <c r="AE81" s="1">
        <v>119.1</v>
      </c>
    </row>
    <row r="82" spans="1:31" x14ac:dyDescent="0.25">
      <c r="A82" s="1" t="s">
        <v>38</v>
      </c>
      <c r="B82" s="1">
        <v>2015</v>
      </c>
      <c r="C82" s="1">
        <v>2016</v>
      </c>
      <c r="D82" s="1" t="s">
        <v>44</v>
      </c>
      <c r="E82" s="1">
        <v>123.5</v>
      </c>
      <c r="F82" s="1">
        <v>125.4</v>
      </c>
      <c r="G82" s="1">
        <v>116.8</v>
      </c>
      <c r="H82" s="1">
        <v>126</v>
      </c>
      <c r="I82" s="1">
        <v>109.2</v>
      </c>
      <c r="J82" s="1">
        <v>127.6</v>
      </c>
      <c r="K82" s="1">
        <v>129.19999999999999</v>
      </c>
      <c r="L82" s="1">
        <v>122.4</v>
      </c>
      <c r="M82" s="1">
        <v>97</v>
      </c>
      <c r="N82" s="1">
        <v>122.1</v>
      </c>
      <c r="O82" s="1">
        <v>118.1</v>
      </c>
      <c r="P82" s="1">
        <v>128.4</v>
      </c>
      <c r="Q82" s="1">
        <v>123.4</v>
      </c>
      <c r="R82" s="1">
        <v>125.8</v>
      </c>
      <c r="S82" s="1">
        <v>124.3</v>
      </c>
      <c r="T82" s="1">
        <v>120.4</v>
      </c>
      <c r="U82" s="1">
        <v>123.7</v>
      </c>
      <c r="V82" s="1">
        <v>118.6</v>
      </c>
      <c r="W82" s="1">
        <v>118.3</v>
      </c>
      <c r="X82" s="1">
        <v>119.2</v>
      </c>
      <c r="Y82" s="1">
        <v>116.7</v>
      </c>
      <c r="Z82" s="1">
        <v>109.9</v>
      </c>
      <c r="AA82" s="1">
        <v>115.4</v>
      </c>
      <c r="AB82" s="1">
        <v>120.1</v>
      </c>
      <c r="AC82" s="1">
        <v>111</v>
      </c>
      <c r="AD82" s="1">
        <v>114.7</v>
      </c>
      <c r="AE82" s="1">
        <v>120.2</v>
      </c>
    </row>
    <row r="83" spans="1:31" x14ac:dyDescent="0.25">
      <c r="A83" s="1" t="s">
        <v>36</v>
      </c>
      <c r="B83" s="1">
        <v>2015</v>
      </c>
      <c r="C83" s="1">
        <v>2016</v>
      </c>
      <c r="D83" s="1" t="s">
        <v>45</v>
      </c>
      <c r="E83" s="1">
        <v>123.3</v>
      </c>
      <c r="F83" s="1">
        <v>125.5</v>
      </c>
      <c r="G83" s="1">
        <v>117.2</v>
      </c>
      <c r="H83" s="1">
        <v>126.8</v>
      </c>
      <c r="I83" s="1">
        <v>111.9</v>
      </c>
      <c r="J83" s="1">
        <v>134.19999999999999</v>
      </c>
      <c r="K83" s="1">
        <v>127.5</v>
      </c>
      <c r="L83" s="1">
        <v>121.5</v>
      </c>
      <c r="M83" s="1">
        <v>97.8</v>
      </c>
      <c r="N83" s="1">
        <v>119.8</v>
      </c>
      <c r="O83" s="1">
        <v>119.4</v>
      </c>
      <c r="P83" s="1">
        <v>128.69999999999999</v>
      </c>
      <c r="Q83" s="1">
        <v>123.6</v>
      </c>
      <c r="R83" s="1">
        <v>125.7</v>
      </c>
      <c r="S83" s="1">
        <v>126.4</v>
      </c>
      <c r="T83" s="1">
        <v>123.3</v>
      </c>
      <c r="U83" s="1">
        <v>126</v>
      </c>
      <c r="V83" s="1">
        <v>0</v>
      </c>
      <c r="W83" s="1">
        <v>121.2</v>
      </c>
      <c r="X83" s="1">
        <v>120.9</v>
      </c>
      <c r="Y83" s="1">
        <v>118.6</v>
      </c>
      <c r="Z83" s="1">
        <v>111.9</v>
      </c>
      <c r="AA83" s="1">
        <v>116.2</v>
      </c>
      <c r="AB83" s="1">
        <v>119.9</v>
      </c>
      <c r="AC83" s="1">
        <v>111.6</v>
      </c>
      <c r="AD83" s="1">
        <v>116</v>
      </c>
      <c r="AE83" s="1">
        <v>121.5</v>
      </c>
    </row>
    <row r="84" spans="1:31" x14ac:dyDescent="0.25">
      <c r="A84" s="1" t="s">
        <v>37</v>
      </c>
      <c r="B84" s="1">
        <v>2015</v>
      </c>
      <c r="C84" s="1">
        <v>2016</v>
      </c>
      <c r="D84" s="1" t="s">
        <v>45</v>
      </c>
      <c r="E84" s="1">
        <v>123.8</v>
      </c>
      <c r="F84" s="1">
        <v>128.19999999999999</v>
      </c>
      <c r="G84" s="1">
        <v>110</v>
      </c>
      <c r="H84" s="1">
        <v>126.3</v>
      </c>
      <c r="I84" s="1">
        <v>104.5</v>
      </c>
      <c r="J84" s="1">
        <v>130.6</v>
      </c>
      <c r="K84" s="1">
        <v>130.80000000000001</v>
      </c>
      <c r="L84" s="1">
        <v>131.30000000000001</v>
      </c>
      <c r="M84" s="1">
        <v>91.6</v>
      </c>
      <c r="N84" s="1">
        <v>127.7</v>
      </c>
      <c r="O84" s="1">
        <v>117.2</v>
      </c>
      <c r="P84" s="1">
        <v>129.5</v>
      </c>
      <c r="Q84" s="1">
        <v>124.6</v>
      </c>
      <c r="R84" s="1">
        <v>130.1</v>
      </c>
      <c r="S84" s="1">
        <v>122.1</v>
      </c>
      <c r="T84" s="1">
        <v>117.2</v>
      </c>
      <c r="U84" s="1">
        <v>121.3</v>
      </c>
      <c r="V84" s="1">
        <v>119.2</v>
      </c>
      <c r="W84" s="1">
        <v>114.7</v>
      </c>
      <c r="X84" s="1">
        <v>118.4</v>
      </c>
      <c r="Y84" s="1">
        <v>114.6</v>
      </c>
      <c r="Z84" s="1">
        <v>108.4</v>
      </c>
      <c r="AA84" s="1">
        <v>115.6</v>
      </c>
      <c r="AB84" s="1">
        <v>121.7</v>
      </c>
      <c r="AC84" s="1">
        <v>111.8</v>
      </c>
      <c r="AD84" s="1">
        <v>114.2</v>
      </c>
      <c r="AE84" s="1">
        <v>119.7</v>
      </c>
    </row>
    <row r="85" spans="1:31" x14ac:dyDescent="0.25">
      <c r="A85" s="1" t="s">
        <v>38</v>
      </c>
      <c r="B85" s="1">
        <v>2015</v>
      </c>
      <c r="C85" s="1">
        <v>2016</v>
      </c>
      <c r="D85" s="1" t="s">
        <v>45</v>
      </c>
      <c r="E85" s="1">
        <v>123.5</v>
      </c>
      <c r="F85" s="1">
        <v>126.4</v>
      </c>
      <c r="G85" s="1">
        <v>114.4</v>
      </c>
      <c r="H85" s="1">
        <v>126.6</v>
      </c>
      <c r="I85" s="1">
        <v>109.2</v>
      </c>
      <c r="J85" s="1">
        <v>132.5</v>
      </c>
      <c r="K85" s="1">
        <v>128.6</v>
      </c>
      <c r="L85" s="1">
        <v>124.8</v>
      </c>
      <c r="M85" s="1">
        <v>95.7</v>
      </c>
      <c r="N85" s="1">
        <v>122.4</v>
      </c>
      <c r="O85" s="1">
        <v>118.5</v>
      </c>
      <c r="P85" s="1">
        <v>129.1</v>
      </c>
      <c r="Q85" s="1">
        <v>124</v>
      </c>
      <c r="R85" s="1">
        <v>126.9</v>
      </c>
      <c r="S85" s="1">
        <v>124.7</v>
      </c>
      <c r="T85" s="1">
        <v>120.8</v>
      </c>
      <c r="U85" s="1">
        <v>124.1</v>
      </c>
      <c r="V85" s="1">
        <v>119.2</v>
      </c>
      <c r="W85" s="1">
        <v>118.7</v>
      </c>
      <c r="X85" s="1">
        <v>119.7</v>
      </c>
      <c r="Y85" s="1">
        <v>117.1</v>
      </c>
      <c r="Z85" s="1">
        <v>110.1</v>
      </c>
      <c r="AA85" s="1">
        <v>115.9</v>
      </c>
      <c r="AB85" s="1">
        <v>121</v>
      </c>
      <c r="AC85" s="1">
        <v>111.7</v>
      </c>
      <c r="AD85" s="1">
        <v>115.1</v>
      </c>
      <c r="AE85" s="1">
        <v>120.7</v>
      </c>
    </row>
    <row r="86" spans="1:31" x14ac:dyDescent="0.25">
      <c r="A86" s="1" t="s">
        <v>36</v>
      </c>
      <c r="B86" s="1">
        <v>2015</v>
      </c>
      <c r="C86" s="1">
        <v>2016</v>
      </c>
      <c r="D86" s="1" t="s">
        <v>46</v>
      </c>
      <c r="E86" s="1">
        <v>123.5</v>
      </c>
      <c r="F86" s="1">
        <v>127.1</v>
      </c>
      <c r="G86" s="1">
        <v>117.3</v>
      </c>
      <c r="H86" s="1">
        <v>127.7</v>
      </c>
      <c r="I86" s="1">
        <v>112.5</v>
      </c>
      <c r="J86" s="1">
        <v>134.1</v>
      </c>
      <c r="K86" s="1">
        <v>128.5</v>
      </c>
      <c r="L86" s="1">
        <v>124.3</v>
      </c>
      <c r="M86" s="1">
        <v>97.6</v>
      </c>
      <c r="N86" s="1">
        <v>120.7</v>
      </c>
      <c r="O86" s="1">
        <v>120.2</v>
      </c>
      <c r="P86" s="1">
        <v>129.80000000000001</v>
      </c>
      <c r="Q86" s="1">
        <v>124.4</v>
      </c>
      <c r="R86" s="1">
        <v>126.7</v>
      </c>
      <c r="S86" s="1">
        <v>127.3</v>
      </c>
      <c r="T86" s="1">
        <v>124.1</v>
      </c>
      <c r="U86" s="1">
        <v>126.8</v>
      </c>
      <c r="V86" s="1">
        <v>0</v>
      </c>
      <c r="W86" s="1">
        <v>121.9</v>
      </c>
      <c r="X86" s="1">
        <v>121.5</v>
      </c>
      <c r="Y86" s="1">
        <v>119.4</v>
      </c>
      <c r="Z86" s="1">
        <v>113.3</v>
      </c>
      <c r="AA86" s="1">
        <v>116.7</v>
      </c>
      <c r="AB86" s="1">
        <v>120.5</v>
      </c>
      <c r="AC86" s="1">
        <v>112.3</v>
      </c>
      <c r="AD86" s="1">
        <v>116.9</v>
      </c>
      <c r="AE86" s="1">
        <v>122.4</v>
      </c>
    </row>
    <row r="87" spans="1:31" x14ac:dyDescent="0.25">
      <c r="A87" s="1" t="s">
        <v>37</v>
      </c>
      <c r="B87" s="1">
        <v>2015</v>
      </c>
      <c r="C87" s="1">
        <v>2016</v>
      </c>
      <c r="D87" s="1" t="s">
        <v>46</v>
      </c>
      <c r="E87" s="1">
        <v>123.8</v>
      </c>
      <c r="F87" s="1">
        <v>129.69999999999999</v>
      </c>
      <c r="G87" s="1">
        <v>111.3</v>
      </c>
      <c r="H87" s="1">
        <v>126.6</v>
      </c>
      <c r="I87" s="1">
        <v>105.2</v>
      </c>
      <c r="J87" s="1">
        <v>130.80000000000001</v>
      </c>
      <c r="K87" s="1">
        <v>135.6</v>
      </c>
      <c r="L87" s="1">
        <v>142.6</v>
      </c>
      <c r="M87" s="1">
        <v>90.8</v>
      </c>
      <c r="N87" s="1">
        <v>128.80000000000001</v>
      </c>
      <c r="O87" s="1">
        <v>117.7</v>
      </c>
      <c r="P87" s="1">
        <v>129.9</v>
      </c>
      <c r="Q87" s="1">
        <v>126.1</v>
      </c>
      <c r="R87" s="1">
        <v>131.30000000000001</v>
      </c>
      <c r="S87" s="1">
        <v>122.4</v>
      </c>
      <c r="T87" s="1">
        <v>117.4</v>
      </c>
      <c r="U87" s="1">
        <v>121.6</v>
      </c>
      <c r="V87" s="1">
        <v>119.6</v>
      </c>
      <c r="W87" s="1">
        <v>114.9</v>
      </c>
      <c r="X87" s="1">
        <v>118.7</v>
      </c>
      <c r="Y87" s="1">
        <v>114.9</v>
      </c>
      <c r="Z87" s="1">
        <v>110.8</v>
      </c>
      <c r="AA87" s="1">
        <v>116</v>
      </c>
      <c r="AB87" s="1">
        <v>122</v>
      </c>
      <c r="AC87" s="1">
        <v>112.4</v>
      </c>
      <c r="AD87" s="1">
        <v>115.2</v>
      </c>
      <c r="AE87" s="1">
        <v>120.7</v>
      </c>
    </row>
    <row r="88" spans="1:31" x14ac:dyDescent="0.25">
      <c r="A88" s="1" t="s">
        <v>38</v>
      </c>
      <c r="B88" s="1">
        <v>2015</v>
      </c>
      <c r="C88" s="1">
        <v>2016</v>
      </c>
      <c r="D88" s="1" t="s">
        <v>46</v>
      </c>
      <c r="E88" s="1">
        <v>123.6</v>
      </c>
      <c r="F88" s="1">
        <v>128</v>
      </c>
      <c r="G88" s="1">
        <v>115</v>
      </c>
      <c r="H88" s="1">
        <v>127.3</v>
      </c>
      <c r="I88" s="1">
        <v>109.8</v>
      </c>
      <c r="J88" s="1">
        <v>132.6</v>
      </c>
      <c r="K88" s="1">
        <v>130.9</v>
      </c>
      <c r="L88" s="1">
        <v>130.5</v>
      </c>
      <c r="M88" s="1">
        <v>95.3</v>
      </c>
      <c r="N88" s="1">
        <v>123.4</v>
      </c>
      <c r="O88" s="1">
        <v>119.2</v>
      </c>
      <c r="P88" s="1">
        <v>129.80000000000001</v>
      </c>
      <c r="Q88" s="1">
        <v>125</v>
      </c>
      <c r="R88" s="1">
        <v>127.9</v>
      </c>
      <c r="S88" s="1">
        <v>125.4</v>
      </c>
      <c r="T88" s="1">
        <v>121.3</v>
      </c>
      <c r="U88" s="1">
        <v>124.7</v>
      </c>
      <c r="V88" s="1">
        <v>119.6</v>
      </c>
      <c r="W88" s="1">
        <v>119.2</v>
      </c>
      <c r="X88" s="1">
        <v>120.2</v>
      </c>
      <c r="Y88" s="1">
        <v>117.7</v>
      </c>
      <c r="Z88" s="1">
        <v>112</v>
      </c>
      <c r="AA88" s="1">
        <v>116.3</v>
      </c>
      <c r="AB88" s="1">
        <v>121.4</v>
      </c>
      <c r="AC88" s="1">
        <v>112.3</v>
      </c>
      <c r="AD88" s="1">
        <v>116.1</v>
      </c>
      <c r="AE88" s="1">
        <v>121.6</v>
      </c>
    </row>
    <row r="89" spans="1:31" x14ac:dyDescent="0.25">
      <c r="A89" s="1" t="s">
        <v>36</v>
      </c>
      <c r="B89" s="1">
        <v>2015</v>
      </c>
      <c r="C89" s="1">
        <v>2016</v>
      </c>
      <c r="D89" s="1" t="s">
        <v>47</v>
      </c>
      <c r="E89" s="1">
        <v>124.1</v>
      </c>
      <c r="F89" s="1">
        <v>130.4</v>
      </c>
      <c r="G89" s="1">
        <v>122.1</v>
      </c>
      <c r="H89" s="1">
        <v>128.69999999999999</v>
      </c>
      <c r="I89" s="1">
        <v>114.1</v>
      </c>
      <c r="J89" s="1">
        <v>133.19999999999999</v>
      </c>
      <c r="K89" s="1">
        <v>135.19999999999999</v>
      </c>
      <c r="L89" s="1">
        <v>131.9</v>
      </c>
      <c r="M89" s="1">
        <v>96.3</v>
      </c>
      <c r="N89" s="1">
        <v>123</v>
      </c>
      <c r="O89" s="1">
        <v>121.1</v>
      </c>
      <c r="P89" s="1">
        <v>131.19999999999999</v>
      </c>
      <c r="Q89" s="1">
        <v>126.6</v>
      </c>
      <c r="R89" s="1">
        <v>128.19999999999999</v>
      </c>
      <c r="S89" s="1">
        <v>128.4</v>
      </c>
      <c r="T89" s="1">
        <v>125.1</v>
      </c>
      <c r="U89" s="1">
        <v>128</v>
      </c>
      <c r="V89" s="1">
        <v>0</v>
      </c>
      <c r="W89" s="1">
        <v>122.6</v>
      </c>
      <c r="X89" s="1">
        <v>122.8</v>
      </c>
      <c r="Y89" s="1">
        <v>120.4</v>
      </c>
      <c r="Z89" s="1">
        <v>114.2</v>
      </c>
      <c r="AA89" s="1">
        <v>117.9</v>
      </c>
      <c r="AB89" s="1">
        <v>122</v>
      </c>
      <c r="AC89" s="1">
        <v>113</v>
      </c>
      <c r="AD89" s="1">
        <v>117.9</v>
      </c>
      <c r="AE89" s="1">
        <v>124.1</v>
      </c>
    </row>
    <row r="90" spans="1:31" x14ac:dyDescent="0.25">
      <c r="A90" s="1" t="s">
        <v>37</v>
      </c>
      <c r="B90" s="1">
        <v>2015</v>
      </c>
      <c r="C90" s="1">
        <v>2016</v>
      </c>
      <c r="D90" s="1" t="s">
        <v>47</v>
      </c>
      <c r="E90" s="1">
        <v>123.6</v>
      </c>
      <c r="F90" s="1">
        <v>134.4</v>
      </c>
      <c r="G90" s="1">
        <v>120.9</v>
      </c>
      <c r="H90" s="1">
        <v>127.3</v>
      </c>
      <c r="I90" s="1">
        <v>106</v>
      </c>
      <c r="J90" s="1">
        <v>132.30000000000001</v>
      </c>
      <c r="K90" s="1">
        <v>146.69999999999999</v>
      </c>
      <c r="L90" s="1">
        <v>148.1</v>
      </c>
      <c r="M90" s="1">
        <v>89.8</v>
      </c>
      <c r="N90" s="1">
        <v>130.5</v>
      </c>
      <c r="O90" s="1">
        <v>118</v>
      </c>
      <c r="P90" s="1">
        <v>130.5</v>
      </c>
      <c r="Q90" s="1">
        <v>128.5</v>
      </c>
      <c r="R90" s="1">
        <v>132.1</v>
      </c>
      <c r="S90" s="1">
        <v>123.2</v>
      </c>
      <c r="T90" s="1">
        <v>117.6</v>
      </c>
      <c r="U90" s="1">
        <v>122.3</v>
      </c>
      <c r="V90" s="1">
        <v>119</v>
      </c>
      <c r="W90" s="1">
        <v>115.1</v>
      </c>
      <c r="X90" s="1">
        <v>119.2</v>
      </c>
      <c r="Y90" s="1">
        <v>115.4</v>
      </c>
      <c r="Z90" s="1">
        <v>111.7</v>
      </c>
      <c r="AA90" s="1">
        <v>116.2</v>
      </c>
      <c r="AB90" s="1">
        <v>123.8</v>
      </c>
      <c r="AC90" s="1">
        <v>112.5</v>
      </c>
      <c r="AD90" s="1">
        <v>116</v>
      </c>
      <c r="AE90" s="1">
        <v>121.7</v>
      </c>
    </row>
    <row r="91" spans="1:31" x14ac:dyDescent="0.25">
      <c r="A91" s="1" t="s">
        <v>38</v>
      </c>
      <c r="B91" s="1">
        <v>2015</v>
      </c>
      <c r="C91" s="1">
        <v>2016</v>
      </c>
      <c r="D91" s="1" t="s">
        <v>47</v>
      </c>
      <c r="E91" s="1">
        <v>123.9</v>
      </c>
      <c r="F91" s="1">
        <v>131.80000000000001</v>
      </c>
      <c r="G91" s="1">
        <v>121.6</v>
      </c>
      <c r="H91" s="1">
        <v>128.19999999999999</v>
      </c>
      <c r="I91" s="1">
        <v>111.1</v>
      </c>
      <c r="J91" s="1">
        <v>132.80000000000001</v>
      </c>
      <c r="K91" s="1">
        <v>139.1</v>
      </c>
      <c r="L91" s="1">
        <v>137.4</v>
      </c>
      <c r="M91" s="1">
        <v>94.1</v>
      </c>
      <c r="N91" s="1">
        <v>125.5</v>
      </c>
      <c r="O91" s="1">
        <v>119.8</v>
      </c>
      <c r="P91" s="1">
        <v>130.9</v>
      </c>
      <c r="Q91" s="1">
        <v>127.3</v>
      </c>
      <c r="R91" s="1">
        <v>129.19999999999999</v>
      </c>
      <c r="S91" s="1">
        <v>126.4</v>
      </c>
      <c r="T91" s="1">
        <v>122</v>
      </c>
      <c r="U91" s="1">
        <v>125.7</v>
      </c>
      <c r="V91" s="1">
        <v>119</v>
      </c>
      <c r="W91" s="1">
        <v>119.8</v>
      </c>
      <c r="X91" s="1">
        <v>121.1</v>
      </c>
      <c r="Y91" s="1">
        <v>118.5</v>
      </c>
      <c r="Z91" s="1">
        <v>112.9</v>
      </c>
      <c r="AA91" s="1">
        <v>116.9</v>
      </c>
      <c r="AB91" s="1">
        <v>123.1</v>
      </c>
      <c r="AC91" s="1">
        <v>112.8</v>
      </c>
      <c r="AD91" s="1">
        <v>117</v>
      </c>
      <c r="AE91" s="1">
        <v>123</v>
      </c>
    </row>
    <row r="92" spans="1:31" x14ac:dyDescent="0.25">
      <c r="A92" s="1" t="s">
        <v>36</v>
      </c>
      <c r="B92" s="1">
        <v>2015</v>
      </c>
      <c r="C92" s="1">
        <v>2016</v>
      </c>
      <c r="D92" s="1" t="s">
        <v>48</v>
      </c>
      <c r="E92" s="1">
        <v>124</v>
      </c>
      <c r="F92" s="1">
        <v>131.5</v>
      </c>
      <c r="G92" s="1">
        <v>122</v>
      </c>
      <c r="H92" s="1">
        <v>128.69999999999999</v>
      </c>
      <c r="I92" s="1">
        <v>113.5</v>
      </c>
      <c r="J92" s="1">
        <v>133.30000000000001</v>
      </c>
      <c r="K92" s="1">
        <v>140.80000000000001</v>
      </c>
      <c r="L92" s="1">
        <v>133.80000000000001</v>
      </c>
      <c r="M92" s="1">
        <v>94.1</v>
      </c>
      <c r="N92" s="1">
        <v>123.4</v>
      </c>
      <c r="O92" s="1">
        <v>121</v>
      </c>
      <c r="P92" s="1">
        <v>131.69999999999999</v>
      </c>
      <c r="Q92" s="1">
        <v>127.5</v>
      </c>
      <c r="R92" s="1">
        <v>129.4</v>
      </c>
      <c r="S92" s="1">
        <v>128.80000000000001</v>
      </c>
      <c r="T92" s="1">
        <v>125.5</v>
      </c>
      <c r="U92" s="1">
        <v>128.30000000000001</v>
      </c>
      <c r="V92" s="1">
        <v>0</v>
      </c>
      <c r="W92" s="1">
        <v>123</v>
      </c>
      <c r="X92" s="1">
        <v>123</v>
      </c>
      <c r="Y92" s="1">
        <v>120.8</v>
      </c>
      <c r="Z92" s="1">
        <v>114.1</v>
      </c>
      <c r="AA92" s="1">
        <v>118</v>
      </c>
      <c r="AB92" s="1">
        <v>122.9</v>
      </c>
      <c r="AC92" s="1">
        <v>112.7</v>
      </c>
      <c r="AD92" s="1">
        <v>118.1</v>
      </c>
      <c r="AE92" s="1">
        <v>124.7</v>
      </c>
    </row>
    <row r="93" spans="1:31" x14ac:dyDescent="0.25">
      <c r="A93" s="1" t="s">
        <v>37</v>
      </c>
      <c r="B93" s="1">
        <v>2015</v>
      </c>
      <c r="C93" s="1">
        <v>2016</v>
      </c>
      <c r="D93" s="1" t="s">
        <v>48</v>
      </c>
      <c r="E93" s="1">
        <v>123.2</v>
      </c>
      <c r="F93" s="1">
        <v>134.30000000000001</v>
      </c>
      <c r="G93" s="1">
        <v>119.5</v>
      </c>
      <c r="H93" s="1">
        <v>127.7</v>
      </c>
      <c r="I93" s="1">
        <v>106.3</v>
      </c>
      <c r="J93" s="1">
        <v>132.80000000000001</v>
      </c>
      <c r="K93" s="1">
        <v>153.5</v>
      </c>
      <c r="L93" s="1">
        <v>149.5</v>
      </c>
      <c r="M93" s="1">
        <v>85.7</v>
      </c>
      <c r="N93" s="1">
        <v>131.5</v>
      </c>
      <c r="O93" s="1">
        <v>118.3</v>
      </c>
      <c r="P93" s="1">
        <v>131.1</v>
      </c>
      <c r="Q93" s="1">
        <v>129.5</v>
      </c>
      <c r="R93" s="1">
        <v>133.1</v>
      </c>
      <c r="S93" s="1">
        <v>123.5</v>
      </c>
      <c r="T93" s="1">
        <v>117.9</v>
      </c>
      <c r="U93" s="1">
        <v>122.7</v>
      </c>
      <c r="V93" s="1">
        <v>119.9</v>
      </c>
      <c r="W93" s="1">
        <v>115.3</v>
      </c>
      <c r="X93" s="1">
        <v>119.5</v>
      </c>
      <c r="Y93" s="1">
        <v>116</v>
      </c>
      <c r="Z93" s="1">
        <v>111.5</v>
      </c>
      <c r="AA93" s="1">
        <v>116.6</v>
      </c>
      <c r="AB93" s="1">
        <v>125.4</v>
      </c>
      <c r="AC93" s="1">
        <v>111.7</v>
      </c>
      <c r="AD93" s="1">
        <v>116.3</v>
      </c>
      <c r="AE93" s="1">
        <v>122.4</v>
      </c>
    </row>
    <row r="94" spans="1:31" x14ac:dyDescent="0.25">
      <c r="A94" s="1" t="s">
        <v>38</v>
      </c>
      <c r="B94" s="1">
        <v>2015</v>
      </c>
      <c r="C94" s="1">
        <v>2016</v>
      </c>
      <c r="D94" s="1" t="s">
        <v>48</v>
      </c>
      <c r="E94" s="1">
        <v>123.7</v>
      </c>
      <c r="F94" s="1">
        <v>132.5</v>
      </c>
      <c r="G94" s="1">
        <v>121</v>
      </c>
      <c r="H94" s="1">
        <v>128.30000000000001</v>
      </c>
      <c r="I94" s="1">
        <v>110.9</v>
      </c>
      <c r="J94" s="1">
        <v>133.1</v>
      </c>
      <c r="K94" s="1">
        <v>145.1</v>
      </c>
      <c r="L94" s="1">
        <v>139.1</v>
      </c>
      <c r="M94" s="1">
        <v>91.3</v>
      </c>
      <c r="N94" s="1">
        <v>126.1</v>
      </c>
      <c r="O94" s="1">
        <v>119.9</v>
      </c>
      <c r="P94" s="1">
        <v>131.4</v>
      </c>
      <c r="Q94" s="1">
        <v>128.19999999999999</v>
      </c>
      <c r="R94" s="1">
        <v>130.4</v>
      </c>
      <c r="S94" s="1">
        <v>126.7</v>
      </c>
      <c r="T94" s="1">
        <v>122.3</v>
      </c>
      <c r="U94" s="1">
        <v>126.1</v>
      </c>
      <c r="V94" s="1">
        <v>119.9</v>
      </c>
      <c r="W94" s="1">
        <v>120.1</v>
      </c>
      <c r="X94" s="1">
        <v>121.3</v>
      </c>
      <c r="Y94" s="1">
        <v>119</v>
      </c>
      <c r="Z94" s="1">
        <v>112.7</v>
      </c>
      <c r="AA94" s="1">
        <v>117.2</v>
      </c>
      <c r="AB94" s="1">
        <v>124.4</v>
      </c>
      <c r="AC94" s="1">
        <v>112.3</v>
      </c>
      <c r="AD94" s="1">
        <v>117.2</v>
      </c>
      <c r="AE94" s="1">
        <v>123.6</v>
      </c>
    </row>
    <row r="95" spans="1:31" x14ac:dyDescent="0.25">
      <c r="A95" s="1" t="s">
        <v>36</v>
      </c>
      <c r="B95" s="1">
        <v>2015</v>
      </c>
      <c r="C95" s="1">
        <v>2016</v>
      </c>
      <c r="D95" s="1" t="s">
        <v>49</v>
      </c>
      <c r="E95" s="1">
        <v>124.7</v>
      </c>
      <c r="F95" s="1">
        <v>131.30000000000001</v>
      </c>
      <c r="G95" s="1">
        <v>121.3</v>
      </c>
      <c r="H95" s="1">
        <v>128.80000000000001</v>
      </c>
      <c r="I95" s="1">
        <v>114</v>
      </c>
      <c r="J95" s="1">
        <v>134.19999999999999</v>
      </c>
      <c r="K95" s="1">
        <v>153.6</v>
      </c>
      <c r="L95" s="1">
        <v>137.9</v>
      </c>
      <c r="M95" s="1">
        <v>93.1</v>
      </c>
      <c r="N95" s="1">
        <v>123.9</v>
      </c>
      <c r="O95" s="1">
        <v>121.5</v>
      </c>
      <c r="P95" s="1">
        <v>132.5</v>
      </c>
      <c r="Q95" s="1">
        <v>129.80000000000001</v>
      </c>
      <c r="R95" s="1">
        <v>130.1</v>
      </c>
      <c r="S95" s="1">
        <v>129.5</v>
      </c>
      <c r="T95" s="1">
        <v>126.3</v>
      </c>
      <c r="U95" s="1">
        <v>129</v>
      </c>
      <c r="V95" s="1">
        <v>0</v>
      </c>
      <c r="W95" s="1">
        <v>123.8</v>
      </c>
      <c r="X95" s="1">
        <v>123.7</v>
      </c>
      <c r="Y95" s="1">
        <v>121.1</v>
      </c>
      <c r="Z95" s="1">
        <v>113.6</v>
      </c>
      <c r="AA95" s="1">
        <v>118.5</v>
      </c>
      <c r="AB95" s="1">
        <v>123.6</v>
      </c>
      <c r="AC95" s="1">
        <v>112.5</v>
      </c>
      <c r="AD95" s="1">
        <v>118.2</v>
      </c>
      <c r="AE95" s="1">
        <v>126.1</v>
      </c>
    </row>
    <row r="96" spans="1:31" x14ac:dyDescent="0.25">
      <c r="A96" s="1" t="s">
        <v>37</v>
      </c>
      <c r="B96" s="1">
        <v>2015</v>
      </c>
      <c r="C96" s="1">
        <v>2016</v>
      </c>
      <c r="D96" s="1" t="s">
        <v>49</v>
      </c>
      <c r="E96" s="1">
        <v>123.1</v>
      </c>
      <c r="F96" s="1">
        <v>131.69999999999999</v>
      </c>
      <c r="G96" s="1">
        <v>118.1</v>
      </c>
      <c r="H96" s="1">
        <v>128</v>
      </c>
      <c r="I96" s="1">
        <v>106.8</v>
      </c>
      <c r="J96" s="1">
        <v>130.1</v>
      </c>
      <c r="K96" s="1">
        <v>165.5</v>
      </c>
      <c r="L96" s="1">
        <v>156</v>
      </c>
      <c r="M96" s="1">
        <v>85.3</v>
      </c>
      <c r="N96" s="1">
        <v>132.69999999999999</v>
      </c>
      <c r="O96" s="1">
        <v>118.8</v>
      </c>
      <c r="P96" s="1">
        <v>131.69999999999999</v>
      </c>
      <c r="Q96" s="1">
        <v>131.1</v>
      </c>
      <c r="R96" s="1">
        <v>134.19999999999999</v>
      </c>
      <c r="S96" s="1">
        <v>123.7</v>
      </c>
      <c r="T96" s="1">
        <v>118.2</v>
      </c>
      <c r="U96" s="1">
        <v>122.9</v>
      </c>
      <c r="V96" s="1">
        <v>120.9</v>
      </c>
      <c r="W96" s="1">
        <v>115.3</v>
      </c>
      <c r="X96" s="1">
        <v>120</v>
      </c>
      <c r="Y96" s="1">
        <v>116.6</v>
      </c>
      <c r="Z96" s="1">
        <v>109.9</v>
      </c>
      <c r="AA96" s="1">
        <v>117.2</v>
      </c>
      <c r="AB96" s="1">
        <v>126.2</v>
      </c>
      <c r="AC96" s="1">
        <v>112</v>
      </c>
      <c r="AD96" s="1">
        <v>116.2</v>
      </c>
      <c r="AE96" s="1">
        <v>123.2</v>
      </c>
    </row>
    <row r="97" spans="1:31" x14ac:dyDescent="0.25">
      <c r="A97" s="1" t="s">
        <v>38</v>
      </c>
      <c r="B97" s="1">
        <v>2015</v>
      </c>
      <c r="C97" s="1">
        <v>2016</v>
      </c>
      <c r="D97" s="1" t="s">
        <v>49</v>
      </c>
      <c r="E97" s="1">
        <v>124.2</v>
      </c>
      <c r="F97" s="1">
        <v>131.4</v>
      </c>
      <c r="G97" s="1">
        <v>120.1</v>
      </c>
      <c r="H97" s="1">
        <v>128.5</v>
      </c>
      <c r="I97" s="1">
        <v>111.4</v>
      </c>
      <c r="J97" s="1">
        <v>132.30000000000001</v>
      </c>
      <c r="K97" s="1">
        <v>157.6</v>
      </c>
      <c r="L97" s="1">
        <v>144</v>
      </c>
      <c r="M97" s="1">
        <v>90.5</v>
      </c>
      <c r="N97" s="1">
        <v>126.8</v>
      </c>
      <c r="O97" s="1">
        <v>120.4</v>
      </c>
      <c r="P97" s="1">
        <v>132.1</v>
      </c>
      <c r="Q97" s="1">
        <v>130.30000000000001</v>
      </c>
      <c r="R97" s="1">
        <v>131.19999999999999</v>
      </c>
      <c r="S97" s="1">
        <v>127.2</v>
      </c>
      <c r="T97" s="1">
        <v>122.9</v>
      </c>
      <c r="U97" s="1">
        <v>126.6</v>
      </c>
      <c r="V97" s="1">
        <v>120.9</v>
      </c>
      <c r="W97" s="1">
        <v>120.6</v>
      </c>
      <c r="X97" s="1">
        <v>122</v>
      </c>
      <c r="Y97" s="1">
        <v>119.4</v>
      </c>
      <c r="Z97" s="1">
        <v>111.7</v>
      </c>
      <c r="AA97" s="1">
        <v>117.8</v>
      </c>
      <c r="AB97" s="1">
        <v>125.1</v>
      </c>
      <c r="AC97" s="1">
        <v>112.3</v>
      </c>
      <c r="AD97" s="1">
        <v>117.2</v>
      </c>
      <c r="AE97" s="1">
        <v>124.8</v>
      </c>
    </row>
    <row r="98" spans="1:31" x14ac:dyDescent="0.25">
      <c r="A98" s="1" t="s">
        <v>36</v>
      </c>
      <c r="B98" s="1">
        <v>2015</v>
      </c>
      <c r="C98" s="1">
        <v>2016</v>
      </c>
      <c r="D98" s="1" t="s">
        <v>50</v>
      </c>
      <c r="E98" s="1">
        <v>125.1</v>
      </c>
      <c r="F98" s="1">
        <v>131.1</v>
      </c>
      <c r="G98" s="1">
        <v>120.7</v>
      </c>
      <c r="H98" s="1">
        <v>129.19999999999999</v>
      </c>
      <c r="I98" s="1">
        <v>114.7</v>
      </c>
      <c r="J98" s="1">
        <v>132.30000000000001</v>
      </c>
      <c r="K98" s="1">
        <v>158.9</v>
      </c>
      <c r="L98" s="1">
        <v>142.1</v>
      </c>
      <c r="M98" s="1">
        <v>92.5</v>
      </c>
      <c r="N98" s="1">
        <v>125.4</v>
      </c>
      <c r="O98" s="1">
        <v>121.9</v>
      </c>
      <c r="P98" s="1">
        <v>132.69999999999999</v>
      </c>
      <c r="Q98" s="1">
        <v>131</v>
      </c>
      <c r="R98" s="1">
        <v>131</v>
      </c>
      <c r="S98" s="1">
        <v>130.4</v>
      </c>
      <c r="T98" s="1">
        <v>126.8</v>
      </c>
      <c r="U98" s="1">
        <v>129.9</v>
      </c>
      <c r="V98" s="1">
        <v>0</v>
      </c>
      <c r="W98" s="1">
        <v>123.7</v>
      </c>
      <c r="X98" s="1">
        <v>124.5</v>
      </c>
      <c r="Y98" s="1">
        <v>121.4</v>
      </c>
      <c r="Z98" s="1">
        <v>113.8</v>
      </c>
      <c r="AA98" s="1">
        <v>119.6</v>
      </c>
      <c r="AB98" s="1">
        <v>124.5</v>
      </c>
      <c r="AC98" s="1">
        <v>113.7</v>
      </c>
      <c r="AD98" s="1">
        <v>118.8</v>
      </c>
      <c r="AE98" s="1">
        <v>127</v>
      </c>
    </row>
    <row r="99" spans="1:31" x14ac:dyDescent="0.25">
      <c r="A99" s="1" t="s">
        <v>37</v>
      </c>
      <c r="B99" s="1">
        <v>2015</v>
      </c>
      <c r="C99" s="1">
        <v>2016</v>
      </c>
      <c r="D99" s="1" t="s">
        <v>50</v>
      </c>
      <c r="E99" s="1">
        <v>123.4</v>
      </c>
      <c r="F99" s="1">
        <v>129</v>
      </c>
      <c r="G99" s="1">
        <v>115.6</v>
      </c>
      <c r="H99" s="1">
        <v>128.30000000000001</v>
      </c>
      <c r="I99" s="1">
        <v>107</v>
      </c>
      <c r="J99" s="1">
        <v>124</v>
      </c>
      <c r="K99" s="1">
        <v>168.5</v>
      </c>
      <c r="L99" s="1">
        <v>165.4</v>
      </c>
      <c r="M99" s="1">
        <v>86.3</v>
      </c>
      <c r="N99" s="1">
        <v>134.4</v>
      </c>
      <c r="O99" s="1">
        <v>119.1</v>
      </c>
      <c r="P99" s="1">
        <v>132.30000000000001</v>
      </c>
      <c r="Q99" s="1">
        <v>131.5</v>
      </c>
      <c r="R99" s="1">
        <v>134.69999999999999</v>
      </c>
      <c r="S99" s="1">
        <v>124</v>
      </c>
      <c r="T99" s="1">
        <v>118.6</v>
      </c>
      <c r="U99" s="1">
        <v>123.2</v>
      </c>
      <c r="V99" s="1">
        <v>121.6</v>
      </c>
      <c r="W99" s="1">
        <v>115.1</v>
      </c>
      <c r="X99" s="1">
        <v>120.4</v>
      </c>
      <c r="Y99" s="1">
        <v>117.1</v>
      </c>
      <c r="Z99" s="1">
        <v>109.1</v>
      </c>
      <c r="AA99" s="1">
        <v>117.3</v>
      </c>
      <c r="AB99" s="1">
        <v>126.5</v>
      </c>
      <c r="AC99" s="1">
        <v>112.9</v>
      </c>
      <c r="AD99" s="1">
        <v>116.2</v>
      </c>
      <c r="AE99" s="1">
        <v>123.5</v>
      </c>
    </row>
    <row r="100" spans="1:31" x14ac:dyDescent="0.25">
      <c r="A100" s="1" t="s">
        <v>38</v>
      </c>
      <c r="B100" s="1">
        <v>2015</v>
      </c>
      <c r="C100" s="1">
        <v>2016</v>
      </c>
      <c r="D100" s="1" t="s">
        <v>50</v>
      </c>
      <c r="E100" s="1">
        <v>124.6</v>
      </c>
      <c r="F100" s="1">
        <v>130.4</v>
      </c>
      <c r="G100" s="1">
        <v>118.7</v>
      </c>
      <c r="H100" s="1">
        <v>128.9</v>
      </c>
      <c r="I100" s="1">
        <v>111.9</v>
      </c>
      <c r="J100" s="1">
        <v>128.4</v>
      </c>
      <c r="K100" s="1">
        <v>162.19999999999999</v>
      </c>
      <c r="L100" s="1">
        <v>150</v>
      </c>
      <c r="M100" s="1">
        <v>90.4</v>
      </c>
      <c r="N100" s="1">
        <v>128.4</v>
      </c>
      <c r="O100" s="1">
        <v>120.7</v>
      </c>
      <c r="P100" s="1">
        <v>132.5</v>
      </c>
      <c r="Q100" s="1">
        <v>131.19999999999999</v>
      </c>
      <c r="R100" s="1">
        <v>132</v>
      </c>
      <c r="S100" s="1">
        <v>127.9</v>
      </c>
      <c r="T100" s="1">
        <v>123.4</v>
      </c>
      <c r="U100" s="1">
        <v>127.2</v>
      </c>
      <c r="V100" s="1">
        <v>121.6</v>
      </c>
      <c r="W100" s="1">
        <v>120.4</v>
      </c>
      <c r="X100" s="1">
        <v>122.6</v>
      </c>
      <c r="Y100" s="1">
        <v>119.8</v>
      </c>
      <c r="Z100" s="1">
        <v>111.3</v>
      </c>
      <c r="AA100" s="1">
        <v>118.3</v>
      </c>
      <c r="AB100" s="1">
        <v>125.7</v>
      </c>
      <c r="AC100" s="1">
        <v>113.4</v>
      </c>
      <c r="AD100" s="1">
        <v>117.5</v>
      </c>
      <c r="AE100" s="1">
        <v>125.4</v>
      </c>
    </row>
    <row r="101" spans="1:31" x14ac:dyDescent="0.25">
      <c r="A101" s="1" t="s">
        <v>36</v>
      </c>
      <c r="B101" s="1">
        <v>2015</v>
      </c>
      <c r="C101" s="1">
        <v>2016</v>
      </c>
      <c r="D101" s="1" t="s">
        <v>51</v>
      </c>
      <c r="E101" s="1">
        <v>125.6</v>
      </c>
      <c r="F101" s="1">
        <v>130.4</v>
      </c>
      <c r="G101" s="1">
        <v>120.8</v>
      </c>
      <c r="H101" s="1">
        <v>129.4</v>
      </c>
      <c r="I101" s="1">
        <v>115.8</v>
      </c>
      <c r="J101" s="1">
        <v>133.19999999999999</v>
      </c>
      <c r="K101" s="1">
        <v>157.69999999999999</v>
      </c>
      <c r="L101" s="1">
        <v>154.19999999999999</v>
      </c>
      <c r="M101" s="1">
        <v>93.7</v>
      </c>
      <c r="N101" s="1">
        <v>126.6</v>
      </c>
      <c r="O101" s="1">
        <v>122.3</v>
      </c>
      <c r="P101" s="1">
        <v>133.1</v>
      </c>
      <c r="Q101" s="1">
        <v>131.80000000000001</v>
      </c>
      <c r="R101" s="1">
        <v>131.5</v>
      </c>
      <c r="S101" s="1">
        <v>131.1</v>
      </c>
      <c r="T101" s="1">
        <v>127.3</v>
      </c>
      <c r="U101" s="1">
        <v>130.6</v>
      </c>
      <c r="V101" s="1">
        <v>0</v>
      </c>
      <c r="W101" s="1">
        <v>124.4</v>
      </c>
      <c r="X101" s="1">
        <v>125.1</v>
      </c>
      <c r="Y101" s="1">
        <v>122</v>
      </c>
      <c r="Z101" s="1">
        <v>113.8</v>
      </c>
      <c r="AA101" s="1">
        <v>120.1</v>
      </c>
      <c r="AB101" s="1">
        <v>125.1</v>
      </c>
      <c r="AC101" s="1">
        <v>114.2</v>
      </c>
      <c r="AD101" s="1">
        <v>119.2</v>
      </c>
      <c r="AE101" s="1">
        <v>127.7</v>
      </c>
    </row>
    <row r="102" spans="1:31" x14ac:dyDescent="0.25">
      <c r="A102" s="1" t="s">
        <v>37</v>
      </c>
      <c r="B102" s="1">
        <v>2015</v>
      </c>
      <c r="C102" s="1">
        <v>2016</v>
      </c>
      <c r="D102" s="1" t="s">
        <v>51</v>
      </c>
      <c r="E102" s="1">
        <v>123.6</v>
      </c>
      <c r="F102" s="1">
        <v>128.6</v>
      </c>
      <c r="G102" s="1">
        <v>115.9</v>
      </c>
      <c r="H102" s="1">
        <v>128.5</v>
      </c>
      <c r="I102" s="1">
        <v>109</v>
      </c>
      <c r="J102" s="1">
        <v>124.1</v>
      </c>
      <c r="K102" s="1">
        <v>165.8</v>
      </c>
      <c r="L102" s="1">
        <v>187.2</v>
      </c>
      <c r="M102" s="1">
        <v>89.4</v>
      </c>
      <c r="N102" s="1">
        <v>135.80000000000001</v>
      </c>
      <c r="O102" s="1">
        <v>119.4</v>
      </c>
      <c r="P102" s="1">
        <v>132.9</v>
      </c>
      <c r="Q102" s="1">
        <v>132.6</v>
      </c>
      <c r="R102" s="1">
        <v>135.30000000000001</v>
      </c>
      <c r="S102" s="1">
        <v>124.4</v>
      </c>
      <c r="T102" s="1">
        <v>118.8</v>
      </c>
      <c r="U102" s="1">
        <v>123.6</v>
      </c>
      <c r="V102" s="1">
        <v>122.4</v>
      </c>
      <c r="W102" s="1">
        <v>114.9</v>
      </c>
      <c r="X102" s="1">
        <v>120.7</v>
      </c>
      <c r="Y102" s="1">
        <v>117.7</v>
      </c>
      <c r="Z102" s="1">
        <v>109.3</v>
      </c>
      <c r="AA102" s="1">
        <v>117.7</v>
      </c>
      <c r="AB102" s="1">
        <v>126.5</v>
      </c>
      <c r="AC102" s="1">
        <v>113.5</v>
      </c>
      <c r="AD102" s="1">
        <v>116.5</v>
      </c>
      <c r="AE102" s="1">
        <v>124.2</v>
      </c>
    </row>
    <row r="103" spans="1:31" x14ac:dyDescent="0.25">
      <c r="A103" s="1" t="s">
        <v>38</v>
      </c>
      <c r="B103" s="1">
        <v>2015</v>
      </c>
      <c r="C103" s="1">
        <v>2016</v>
      </c>
      <c r="D103" s="1" t="s">
        <v>51</v>
      </c>
      <c r="E103" s="1">
        <v>125</v>
      </c>
      <c r="F103" s="1">
        <v>129.80000000000001</v>
      </c>
      <c r="G103" s="1">
        <v>118.9</v>
      </c>
      <c r="H103" s="1">
        <v>129.1</v>
      </c>
      <c r="I103" s="1">
        <v>113.3</v>
      </c>
      <c r="J103" s="1">
        <v>129</v>
      </c>
      <c r="K103" s="1">
        <v>160.4</v>
      </c>
      <c r="L103" s="1">
        <v>165.3</v>
      </c>
      <c r="M103" s="1">
        <v>92.3</v>
      </c>
      <c r="N103" s="1">
        <v>129.69999999999999</v>
      </c>
      <c r="O103" s="1">
        <v>121.1</v>
      </c>
      <c r="P103" s="1">
        <v>133</v>
      </c>
      <c r="Q103" s="1">
        <v>132.1</v>
      </c>
      <c r="R103" s="1">
        <v>132.5</v>
      </c>
      <c r="S103" s="1">
        <v>128.5</v>
      </c>
      <c r="T103" s="1">
        <v>123.8</v>
      </c>
      <c r="U103" s="1">
        <v>127.8</v>
      </c>
      <c r="V103" s="1">
        <v>122.4</v>
      </c>
      <c r="W103" s="1">
        <v>120.8</v>
      </c>
      <c r="X103" s="1">
        <v>123</v>
      </c>
      <c r="Y103" s="1">
        <v>120.4</v>
      </c>
      <c r="Z103" s="1">
        <v>111.4</v>
      </c>
      <c r="AA103" s="1">
        <v>118.7</v>
      </c>
      <c r="AB103" s="1">
        <v>125.9</v>
      </c>
      <c r="AC103" s="1">
        <v>113.9</v>
      </c>
      <c r="AD103" s="1">
        <v>117.9</v>
      </c>
      <c r="AE103" s="1">
        <v>126.1</v>
      </c>
    </row>
    <row r="104" spans="1:31" x14ac:dyDescent="0.25">
      <c r="A104" s="1" t="s">
        <v>36</v>
      </c>
      <c r="B104" s="1">
        <v>2015</v>
      </c>
      <c r="C104" s="1">
        <v>2016</v>
      </c>
      <c r="D104" s="1" t="s">
        <v>52</v>
      </c>
      <c r="E104" s="1">
        <v>126.1</v>
      </c>
      <c r="F104" s="1">
        <v>130.6</v>
      </c>
      <c r="G104" s="1">
        <v>121.7</v>
      </c>
      <c r="H104" s="1">
        <v>129.5</v>
      </c>
      <c r="I104" s="1">
        <v>117.8</v>
      </c>
      <c r="J104" s="1">
        <v>132.1</v>
      </c>
      <c r="K104" s="1">
        <v>155.19999999999999</v>
      </c>
      <c r="L104" s="1">
        <v>160.80000000000001</v>
      </c>
      <c r="M104" s="1">
        <v>94.5</v>
      </c>
      <c r="N104" s="1">
        <v>128.30000000000001</v>
      </c>
      <c r="O104" s="1">
        <v>123.1</v>
      </c>
      <c r="P104" s="1">
        <v>134.19999999999999</v>
      </c>
      <c r="Q104" s="1">
        <v>132.4</v>
      </c>
      <c r="R104" s="1">
        <v>132.19999999999999</v>
      </c>
      <c r="S104" s="1">
        <v>132.1</v>
      </c>
      <c r="T104" s="1">
        <v>128.19999999999999</v>
      </c>
      <c r="U104" s="1">
        <v>131.5</v>
      </c>
      <c r="V104" s="1">
        <v>0</v>
      </c>
      <c r="W104" s="1">
        <v>125.6</v>
      </c>
      <c r="X104" s="1">
        <v>125.6</v>
      </c>
      <c r="Y104" s="1">
        <v>122.6</v>
      </c>
      <c r="Z104" s="1">
        <v>114</v>
      </c>
      <c r="AA104" s="1">
        <v>120.9</v>
      </c>
      <c r="AB104" s="1">
        <v>125.8</v>
      </c>
      <c r="AC104" s="1">
        <v>114.2</v>
      </c>
      <c r="AD104" s="1">
        <v>119.6</v>
      </c>
      <c r="AE104" s="1">
        <v>128.30000000000001</v>
      </c>
    </row>
    <row r="105" spans="1:31" x14ac:dyDescent="0.25">
      <c r="A105" s="1" t="s">
        <v>37</v>
      </c>
      <c r="B105" s="1">
        <v>2015</v>
      </c>
      <c r="C105" s="1">
        <v>2016</v>
      </c>
      <c r="D105" s="1" t="s">
        <v>52</v>
      </c>
      <c r="E105" s="1">
        <v>124</v>
      </c>
      <c r="F105" s="1">
        <v>129.80000000000001</v>
      </c>
      <c r="G105" s="1">
        <v>121.5</v>
      </c>
      <c r="H105" s="1">
        <v>128.6</v>
      </c>
      <c r="I105" s="1">
        <v>110</v>
      </c>
      <c r="J105" s="1">
        <v>123.7</v>
      </c>
      <c r="K105" s="1">
        <v>164.6</v>
      </c>
      <c r="L105" s="1">
        <v>191.6</v>
      </c>
      <c r="M105" s="1">
        <v>90.8</v>
      </c>
      <c r="N105" s="1">
        <v>137.1</v>
      </c>
      <c r="O105" s="1">
        <v>119.8</v>
      </c>
      <c r="P105" s="1">
        <v>133.69999999999999</v>
      </c>
      <c r="Q105" s="1">
        <v>133.30000000000001</v>
      </c>
      <c r="R105" s="1">
        <v>137.6</v>
      </c>
      <c r="S105" s="1">
        <v>125</v>
      </c>
      <c r="T105" s="1">
        <v>119.3</v>
      </c>
      <c r="U105" s="1">
        <v>124.2</v>
      </c>
      <c r="V105" s="1">
        <v>122.9</v>
      </c>
      <c r="W105" s="1">
        <v>115.1</v>
      </c>
      <c r="X105" s="1">
        <v>121</v>
      </c>
      <c r="Y105" s="1">
        <v>118.1</v>
      </c>
      <c r="Z105" s="1">
        <v>109.3</v>
      </c>
      <c r="AA105" s="1">
        <v>117.9</v>
      </c>
      <c r="AB105" s="1">
        <v>126.6</v>
      </c>
      <c r="AC105" s="1">
        <v>113.3</v>
      </c>
      <c r="AD105" s="1">
        <v>116.6</v>
      </c>
      <c r="AE105" s="1">
        <v>124.6</v>
      </c>
    </row>
    <row r="106" spans="1:31" x14ac:dyDescent="0.25">
      <c r="A106" s="1" t="s">
        <v>38</v>
      </c>
      <c r="B106" s="1">
        <v>2015</v>
      </c>
      <c r="C106" s="1">
        <v>2016</v>
      </c>
      <c r="D106" s="1" t="s">
        <v>52</v>
      </c>
      <c r="E106" s="1">
        <v>125.4</v>
      </c>
      <c r="F106" s="1">
        <v>130.30000000000001</v>
      </c>
      <c r="G106" s="1">
        <v>121.6</v>
      </c>
      <c r="H106" s="1">
        <v>129.19999999999999</v>
      </c>
      <c r="I106" s="1">
        <v>114.9</v>
      </c>
      <c r="J106" s="1">
        <v>128.19999999999999</v>
      </c>
      <c r="K106" s="1">
        <v>158.4</v>
      </c>
      <c r="L106" s="1">
        <v>171.2</v>
      </c>
      <c r="M106" s="1">
        <v>93.3</v>
      </c>
      <c r="N106" s="1">
        <v>131.19999999999999</v>
      </c>
      <c r="O106" s="1">
        <v>121.7</v>
      </c>
      <c r="P106" s="1">
        <v>134</v>
      </c>
      <c r="Q106" s="1">
        <v>132.69999999999999</v>
      </c>
      <c r="R106" s="1">
        <v>133.6</v>
      </c>
      <c r="S106" s="1">
        <v>129.30000000000001</v>
      </c>
      <c r="T106" s="1">
        <v>124.5</v>
      </c>
      <c r="U106" s="1">
        <v>128.6</v>
      </c>
      <c r="V106" s="1">
        <v>122.9</v>
      </c>
      <c r="W106" s="1">
        <v>121.6</v>
      </c>
      <c r="X106" s="1">
        <v>123.4</v>
      </c>
      <c r="Y106" s="1">
        <v>120.9</v>
      </c>
      <c r="Z106" s="1">
        <v>111.5</v>
      </c>
      <c r="AA106" s="1">
        <v>119.2</v>
      </c>
      <c r="AB106" s="1">
        <v>126.3</v>
      </c>
      <c r="AC106" s="1">
        <v>113.8</v>
      </c>
      <c r="AD106" s="1">
        <v>118.1</v>
      </c>
      <c r="AE106" s="1">
        <v>126.6</v>
      </c>
    </row>
    <row r="107" spans="1:31" x14ac:dyDescent="0.25">
      <c r="A107" s="1" t="s">
        <v>36</v>
      </c>
      <c r="B107" s="1">
        <v>2015</v>
      </c>
      <c r="C107" s="1">
        <v>2016</v>
      </c>
      <c r="D107" s="1" t="s">
        <v>53</v>
      </c>
      <c r="E107" s="1">
        <v>126.3</v>
      </c>
      <c r="F107" s="1">
        <v>131.30000000000001</v>
      </c>
      <c r="G107" s="1">
        <v>123.3</v>
      </c>
      <c r="H107" s="1">
        <v>129.80000000000001</v>
      </c>
      <c r="I107" s="1">
        <v>118.3</v>
      </c>
      <c r="J107" s="1">
        <v>131.6</v>
      </c>
      <c r="K107" s="1">
        <v>145.5</v>
      </c>
      <c r="L107" s="1">
        <v>162.1</v>
      </c>
      <c r="M107" s="1">
        <v>95.4</v>
      </c>
      <c r="N107" s="1">
        <v>128.9</v>
      </c>
      <c r="O107" s="1">
        <v>123.3</v>
      </c>
      <c r="P107" s="1">
        <v>135.1</v>
      </c>
      <c r="Q107" s="1">
        <v>131.4</v>
      </c>
      <c r="R107" s="1">
        <v>133.1</v>
      </c>
      <c r="S107" s="1">
        <v>132.5</v>
      </c>
      <c r="T107" s="1">
        <v>128.5</v>
      </c>
      <c r="U107" s="1">
        <v>131.9</v>
      </c>
      <c r="V107" s="1">
        <v>0</v>
      </c>
      <c r="W107" s="1">
        <v>125.7</v>
      </c>
      <c r="X107" s="1">
        <v>126</v>
      </c>
      <c r="Y107" s="1">
        <v>123.1</v>
      </c>
      <c r="Z107" s="1">
        <v>114</v>
      </c>
      <c r="AA107" s="1">
        <v>121.6</v>
      </c>
      <c r="AB107" s="1">
        <v>125.6</v>
      </c>
      <c r="AC107" s="1">
        <v>114.1</v>
      </c>
      <c r="AD107" s="1">
        <v>119.8</v>
      </c>
      <c r="AE107" s="1">
        <v>127.9</v>
      </c>
    </row>
    <row r="108" spans="1:31" x14ac:dyDescent="0.25">
      <c r="A108" s="1" t="s">
        <v>37</v>
      </c>
      <c r="B108" s="1">
        <v>2015</v>
      </c>
      <c r="C108" s="1">
        <v>2016</v>
      </c>
      <c r="D108" s="1" t="s">
        <v>53</v>
      </c>
      <c r="E108" s="1">
        <v>124.3</v>
      </c>
      <c r="F108" s="1">
        <v>131.69999999999999</v>
      </c>
      <c r="G108" s="1">
        <v>127.1</v>
      </c>
      <c r="H108" s="1">
        <v>128.6</v>
      </c>
      <c r="I108" s="1">
        <v>110</v>
      </c>
      <c r="J108" s="1">
        <v>120.8</v>
      </c>
      <c r="K108" s="1">
        <v>149</v>
      </c>
      <c r="L108" s="1">
        <v>190.1</v>
      </c>
      <c r="M108" s="1">
        <v>92.7</v>
      </c>
      <c r="N108" s="1">
        <v>138.6</v>
      </c>
      <c r="O108" s="1">
        <v>120.2</v>
      </c>
      <c r="P108" s="1">
        <v>134.19999999999999</v>
      </c>
      <c r="Q108" s="1">
        <v>131.5</v>
      </c>
      <c r="R108" s="1">
        <v>138.19999999999999</v>
      </c>
      <c r="S108" s="1">
        <v>125.4</v>
      </c>
      <c r="T108" s="1">
        <v>119.5</v>
      </c>
      <c r="U108" s="1">
        <v>124.5</v>
      </c>
      <c r="V108" s="1">
        <v>122.4</v>
      </c>
      <c r="W108" s="1">
        <v>116</v>
      </c>
      <c r="X108" s="1">
        <v>121</v>
      </c>
      <c r="Y108" s="1">
        <v>118.6</v>
      </c>
      <c r="Z108" s="1">
        <v>109.3</v>
      </c>
      <c r="AA108" s="1">
        <v>118.1</v>
      </c>
      <c r="AB108" s="1">
        <v>126.6</v>
      </c>
      <c r="AC108" s="1">
        <v>113.2</v>
      </c>
      <c r="AD108" s="1">
        <v>116.7</v>
      </c>
      <c r="AE108" s="1">
        <v>124</v>
      </c>
    </row>
    <row r="109" spans="1:31" x14ac:dyDescent="0.25">
      <c r="A109" s="1" t="s">
        <v>38</v>
      </c>
      <c r="B109" s="1">
        <v>2015</v>
      </c>
      <c r="C109" s="1">
        <v>2016</v>
      </c>
      <c r="D109" s="1" t="s">
        <v>53</v>
      </c>
      <c r="E109" s="1">
        <v>125.7</v>
      </c>
      <c r="F109" s="1">
        <v>131.4</v>
      </c>
      <c r="G109" s="1">
        <v>124.8</v>
      </c>
      <c r="H109" s="1">
        <v>129.4</v>
      </c>
      <c r="I109" s="1">
        <v>115.3</v>
      </c>
      <c r="J109" s="1">
        <v>126.6</v>
      </c>
      <c r="K109" s="1">
        <v>146.69999999999999</v>
      </c>
      <c r="L109" s="1">
        <v>171.5</v>
      </c>
      <c r="M109" s="1">
        <v>94.5</v>
      </c>
      <c r="N109" s="1">
        <v>132.1</v>
      </c>
      <c r="O109" s="1">
        <v>122</v>
      </c>
      <c r="P109" s="1">
        <v>134.69999999999999</v>
      </c>
      <c r="Q109" s="1">
        <v>131.4</v>
      </c>
      <c r="R109" s="1">
        <v>134.5</v>
      </c>
      <c r="S109" s="1">
        <v>129.69999999999999</v>
      </c>
      <c r="T109" s="1">
        <v>124.8</v>
      </c>
      <c r="U109" s="1">
        <v>129</v>
      </c>
      <c r="V109" s="1">
        <v>122.4</v>
      </c>
      <c r="W109" s="1">
        <v>122</v>
      </c>
      <c r="X109" s="1">
        <v>123.6</v>
      </c>
      <c r="Y109" s="1">
        <v>121.4</v>
      </c>
      <c r="Z109" s="1">
        <v>111.5</v>
      </c>
      <c r="AA109" s="1">
        <v>119.6</v>
      </c>
      <c r="AB109" s="1">
        <v>126.2</v>
      </c>
      <c r="AC109" s="1">
        <v>113.7</v>
      </c>
      <c r="AD109" s="1">
        <v>118.3</v>
      </c>
      <c r="AE109" s="1">
        <v>126.1</v>
      </c>
    </row>
    <row r="110" spans="1:31" x14ac:dyDescent="0.25">
      <c r="A110" s="1" t="s">
        <v>36</v>
      </c>
      <c r="B110" s="1">
        <v>2016</v>
      </c>
      <c r="C110" s="1">
        <v>2017</v>
      </c>
      <c r="D110" s="1" t="s">
        <v>42</v>
      </c>
      <c r="E110" s="1">
        <v>126.8</v>
      </c>
      <c r="F110" s="1">
        <v>133.19999999999999</v>
      </c>
      <c r="G110" s="1">
        <v>126.5</v>
      </c>
      <c r="H110" s="1">
        <v>130.30000000000001</v>
      </c>
      <c r="I110" s="1">
        <v>118.9</v>
      </c>
      <c r="J110" s="1">
        <v>131.6</v>
      </c>
      <c r="K110" s="1">
        <v>140.1</v>
      </c>
      <c r="L110" s="1">
        <v>163.80000000000001</v>
      </c>
      <c r="M110" s="1">
        <v>97.7</v>
      </c>
      <c r="N110" s="1">
        <v>129.6</v>
      </c>
      <c r="O110" s="1">
        <v>124.3</v>
      </c>
      <c r="P110" s="1">
        <v>135.9</v>
      </c>
      <c r="Q110" s="1">
        <v>131.4</v>
      </c>
      <c r="R110" s="1">
        <v>133.6</v>
      </c>
      <c r="S110" s="1">
        <v>133.19999999999999</v>
      </c>
      <c r="T110" s="1">
        <v>128.9</v>
      </c>
      <c r="U110" s="1">
        <v>132.6</v>
      </c>
      <c r="V110" s="1">
        <v>0</v>
      </c>
      <c r="W110" s="1">
        <v>126.2</v>
      </c>
      <c r="X110" s="1">
        <v>126.6</v>
      </c>
      <c r="Y110" s="1">
        <v>123.7</v>
      </c>
      <c r="Z110" s="1">
        <v>113.6</v>
      </c>
      <c r="AA110" s="1">
        <v>121.4</v>
      </c>
      <c r="AB110" s="1">
        <v>126.2</v>
      </c>
      <c r="AC110" s="1">
        <v>114.9</v>
      </c>
      <c r="AD110" s="1">
        <v>120.1</v>
      </c>
      <c r="AE110" s="1">
        <v>128.1</v>
      </c>
    </row>
    <row r="111" spans="1:31" x14ac:dyDescent="0.25">
      <c r="A111" s="1" t="s">
        <v>37</v>
      </c>
      <c r="B111" s="1">
        <v>2016</v>
      </c>
      <c r="C111" s="1">
        <v>2017</v>
      </c>
      <c r="D111" s="1" t="s">
        <v>42</v>
      </c>
      <c r="E111" s="1">
        <v>124.7</v>
      </c>
      <c r="F111" s="1">
        <v>135.9</v>
      </c>
      <c r="G111" s="1">
        <v>132</v>
      </c>
      <c r="H111" s="1">
        <v>129.19999999999999</v>
      </c>
      <c r="I111" s="1">
        <v>109.7</v>
      </c>
      <c r="J111" s="1">
        <v>119</v>
      </c>
      <c r="K111" s="1">
        <v>144.1</v>
      </c>
      <c r="L111" s="1">
        <v>184.2</v>
      </c>
      <c r="M111" s="1">
        <v>96.7</v>
      </c>
      <c r="N111" s="1">
        <v>139.5</v>
      </c>
      <c r="O111" s="1">
        <v>120.5</v>
      </c>
      <c r="P111" s="1">
        <v>134.69999999999999</v>
      </c>
      <c r="Q111" s="1">
        <v>131.19999999999999</v>
      </c>
      <c r="R111" s="1">
        <v>139.5</v>
      </c>
      <c r="S111" s="1">
        <v>125.8</v>
      </c>
      <c r="T111" s="1">
        <v>119.8</v>
      </c>
      <c r="U111" s="1">
        <v>124.9</v>
      </c>
      <c r="V111" s="1">
        <v>123.4</v>
      </c>
      <c r="W111" s="1">
        <v>116.9</v>
      </c>
      <c r="X111" s="1">
        <v>121.6</v>
      </c>
      <c r="Y111" s="1">
        <v>119.1</v>
      </c>
      <c r="Z111" s="1">
        <v>108.9</v>
      </c>
      <c r="AA111" s="1">
        <v>118.5</v>
      </c>
      <c r="AB111" s="1">
        <v>126.4</v>
      </c>
      <c r="AC111" s="1">
        <v>114</v>
      </c>
      <c r="AD111" s="1">
        <v>116.8</v>
      </c>
      <c r="AE111" s="1">
        <v>124.2</v>
      </c>
    </row>
    <row r="112" spans="1:31" x14ac:dyDescent="0.25">
      <c r="A112" s="1" t="s">
        <v>38</v>
      </c>
      <c r="B112" s="1">
        <v>2016</v>
      </c>
      <c r="C112" s="1">
        <v>2017</v>
      </c>
      <c r="D112" s="1" t="s">
        <v>42</v>
      </c>
      <c r="E112" s="1">
        <v>126.1</v>
      </c>
      <c r="F112" s="1">
        <v>134.1</v>
      </c>
      <c r="G112" s="1">
        <v>128.6</v>
      </c>
      <c r="H112" s="1">
        <v>129.9</v>
      </c>
      <c r="I112" s="1">
        <v>115.5</v>
      </c>
      <c r="J112" s="1">
        <v>125.7</v>
      </c>
      <c r="K112" s="1">
        <v>141.5</v>
      </c>
      <c r="L112" s="1">
        <v>170.7</v>
      </c>
      <c r="M112" s="1">
        <v>97.4</v>
      </c>
      <c r="N112" s="1">
        <v>132.9</v>
      </c>
      <c r="O112" s="1">
        <v>122.7</v>
      </c>
      <c r="P112" s="1">
        <v>135.30000000000001</v>
      </c>
      <c r="Q112" s="1">
        <v>131.30000000000001</v>
      </c>
      <c r="R112" s="1">
        <v>135.19999999999999</v>
      </c>
      <c r="S112" s="1">
        <v>130.30000000000001</v>
      </c>
      <c r="T112" s="1">
        <v>125.1</v>
      </c>
      <c r="U112" s="1">
        <v>129.5</v>
      </c>
      <c r="V112" s="1">
        <v>123.4</v>
      </c>
      <c r="W112" s="1">
        <v>122.7</v>
      </c>
      <c r="X112" s="1">
        <v>124.2</v>
      </c>
      <c r="Y112" s="1">
        <v>122</v>
      </c>
      <c r="Z112" s="1">
        <v>111.1</v>
      </c>
      <c r="AA112" s="1">
        <v>119.8</v>
      </c>
      <c r="AB112" s="1">
        <v>126.3</v>
      </c>
      <c r="AC112" s="1">
        <v>114.5</v>
      </c>
      <c r="AD112" s="1">
        <v>118.5</v>
      </c>
      <c r="AE112" s="1">
        <v>126.3</v>
      </c>
    </row>
    <row r="113" spans="1:31" x14ac:dyDescent="0.25">
      <c r="A113" s="1" t="s">
        <v>36</v>
      </c>
      <c r="B113" s="1">
        <v>2016</v>
      </c>
      <c r="C113" s="1">
        <v>2017</v>
      </c>
      <c r="D113" s="1" t="s">
        <v>43</v>
      </c>
      <c r="E113" s="1">
        <v>127.1</v>
      </c>
      <c r="F113" s="1">
        <v>133.69999999999999</v>
      </c>
      <c r="G113" s="1">
        <v>127.7</v>
      </c>
      <c r="H113" s="1">
        <v>130.69999999999999</v>
      </c>
      <c r="I113" s="1">
        <v>118.5</v>
      </c>
      <c r="J113" s="1">
        <v>130.4</v>
      </c>
      <c r="K113" s="1">
        <v>130.9</v>
      </c>
      <c r="L113" s="1">
        <v>162.80000000000001</v>
      </c>
      <c r="M113" s="1">
        <v>98.7</v>
      </c>
      <c r="N113" s="1">
        <v>130.6</v>
      </c>
      <c r="O113" s="1">
        <v>124.8</v>
      </c>
      <c r="P113" s="1">
        <v>136.4</v>
      </c>
      <c r="Q113" s="1">
        <v>130.30000000000001</v>
      </c>
      <c r="R113" s="1">
        <v>134.4</v>
      </c>
      <c r="S113" s="1">
        <v>133.9</v>
      </c>
      <c r="T113" s="1">
        <v>129.80000000000001</v>
      </c>
      <c r="U113" s="1">
        <v>133.4</v>
      </c>
      <c r="V113" s="1">
        <v>0</v>
      </c>
      <c r="W113" s="1">
        <v>127.5</v>
      </c>
      <c r="X113" s="1">
        <v>127.1</v>
      </c>
      <c r="Y113" s="1">
        <v>124.3</v>
      </c>
      <c r="Z113" s="1">
        <v>113.9</v>
      </c>
      <c r="AA113" s="1">
        <v>122.3</v>
      </c>
      <c r="AB113" s="1">
        <v>127.1</v>
      </c>
      <c r="AC113" s="1">
        <v>116.8</v>
      </c>
      <c r="AD113" s="1">
        <v>120.9</v>
      </c>
      <c r="AE113" s="1">
        <v>127.9</v>
      </c>
    </row>
    <row r="114" spans="1:31" x14ac:dyDescent="0.25">
      <c r="A114" s="1" t="s">
        <v>37</v>
      </c>
      <c r="B114" s="1">
        <v>2016</v>
      </c>
      <c r="C114" s="1">
        <v>2017</v>
      </c>
      <c r="D114" s="1" t="s">
        <v>43</v>
      </c>
      <c r="E114" s="1">
        <v>124.8</v>
      </c>
      <c r="F114" s="1">
        <v>135.1</v>
      </c>
      <c r="G114" s="1">
        <v>130.30000000000001</v>
      </c>
      <c r="H114" s="1">
        <v>129.6</v>
      </c>
      <c r="I114" s="1">
        <v>108.4</v>
      </c>
      <c r="J114" s="1">
        <v>118.6</v>
      </c>
      <c r="K114" s="1">
        <v>129.19999999999999</v>
      </c>
      <c r="L114" s="1">
        <v>176.4</v>
      </c>
      <c r="M114" s="1">
        <v>99.1</v>
      </c>
      <c r="N114" s="1">
        <v>139.69999999999999</v>
      </c>
      <c r="O114" s="1">
        <v>120.6</v>
      </c>
      <c r="P114" s="1">
        <v>135.19999999999999</v>
      </c>
      <c r="Q114" s="1">
        <v>129.1</v>
      </c>
      <c r="R114" s="1">
        <v>140</v>
      </c>
      <c r="S114" s="1">
        <v>126.2</v>
      </c>
      <c r="T114" s="1">
        <v>120.1</v>
      </c>
      <c r="U114" s="1">
        <v>125.3</v>
      </c>
      <c r="V114" s="1">
        <v>124.4</v>
      </c>
      <c r="W114" s="1">
        <v>116</v>
      </c>
      <c r="X114" s="1">
        <v>121.8</v>
      </c>
      <c r="Y114" s="1">
        <v>119.5</v>
      </c>
      <c r="Z114" s="1">
        <v>109.1</v>
      </c>
      <c r="AA114" s="1">
        <v>118.8</v>
      </c>
      <c r="AB114" s="1">
        <v>126.3</v>
      </c>
      <c r="AC114" s="1">
        <v>116.2</v>
      </c>
      <c r="AD114" s="1">
        <v>117.2</v>
      </c>
      <c r="AE114" s="1">
        <v>123.8</v>
      </c>
    </row>
    <row r="115" spans="1:31" x14ac:dyDescent="0.25">
      <c r="A115" s="1" t="s">
        <v>38</v>
      </c>
      <c r="B115" s="1">
        <v>2016</v>
      </c>
      <c r="C115" s="1">
        <v>2017</v>
      </c>
      <c r="D115" s="1" t="s">
        <v>43</v>
      </c>
      <c r="E115" s="1">
        <v>126.4</v>
      </c>
      <c r="F115" s="1">
        <v>134.19999999999999</v>
      </c>
      <c r="G115" s="1">
        <v>128.69999999999999</v>
      </c>
      <c r="H115" s="1">
        <v>130.30000000000001</v>
      </c>
      <c r="I115" s="1">
        <v>114.8</v>
      </c>
      <c r="J115" s="1">
        <v>124.9</v>
      </c>
      <c r="K115" s="1">
        <v>130.30000000000001</v>
      </c>
      <c r="L115" s="1">
        <v>167.4</v>
      </c>
      <c r="M115" s="1">
        <v>98.8</v>
      </c>
      <c r="N115" s="1">
        <v>133.6</v>
      </c>
      <c r="O115" s="1">
        <v>123</v>
      </c>
      <c r="P115" s="1">
        <v>135.80000000000001</v>
      </c>
      <c r="Q115" s="1">
        <v>129.9</v>
      </c>
      <c r="R115" s="1">
        <v>135.9</v>
      </c>
      <c r="S115" s="1">
        <v>130.9</v>
      </c>
      <c r="T115" s="1">
        <v>125.8</v>
      </c>
      <c r="U115" s="1">
        <v>130.19999999999999</v>
      </c>
      <c r="V115" s="1">
        <v>124.4</v>
      </c>
      <c r="W115" s="1">
        <v>123.1</v>
      </c>
      <c r="X115" s="1">
        <v>124.6</v>
      </c>
      <c r="Y115" s="1">
        <v>122.5</v>
      </c>
      <c r="Z115" s="1">
        <v>111.4</v>
      </c>
      <c r="AA115" s="1">
        <v>120.3</v>
      </c>
      <c r="AB115" s="1">
        <v>126.6</v>
      </c>
      <c r="AC115" s="1">
        <v>116.6</v>
      </c>
      <c r="AD115" s="1">
        <v>119.1</v>
      </c>
      <c r="AE115" s="1">
        <v>126</v>
      </c>
    </row>
    <row r="116" spans="1:31" x14ac:dyDescent="0.25">
      <c r="A116" s="1" t="s">
        <v>36</v>
      </c>
      <c r="B116" s="1">
        <v>2016</v>
      </c>
      <c r="C116" s="1">
        <v>2017</v>
      </c>
      <c r="D116" s="1" t="s">
        <v>44</v>
      </c>
      <c r="E116" s="1">
        <v>127.3</v>
      </c>
      <c r="F116" s="1">
        <v>134.4</v>
      </c>
      <c r="G116" s="1">
        <v>125.1</v>
      </c>
      <c r="H116" s="1">
        <v>130.5</v>
      </c>
      <c r="I116" s="1">
        <v>118.3</v>
      </c>
      <c r="J116" s="1">
        <v>131.69999999999999</v>
      </c>
      <c r="K116" s="1">
        <v>130.69999999999999</v>
      </c>
      <c r="L116" s="1">
        <v>161.19999999999999</v>
      </c>
      <c r="M116" s="1">
        <v>100.4</v>
      </c>
      <c r="N116" s="1">
        <v>130.80000000000001</v>
      </c>
      <c r="O116" s="1">
        <v>124.9</v>
      </c>
      <c r="P116" s="1">
        <v>137</v>
      </c>
      <c r="Q116" s="1">
        <v>130.4</v>
      </c>
      <c r="R116" s="1">
        <v>135</v>
      </c>
      <c r="S116" s="1">
        <v>134.4</v>
      </c>
      <c r="T116" s="1">
        <v>130.19999999999999</v>
      </c>
      <c r="U116" s="1">
        <v>133.80000000000001</v>
      </c>
      <c r="V116" s="1">
        <v>0</v>
      </c>
      <c r="W116" s="1">
        <v>127</v>
      </c>
      <c r="X116" s="1">
        <v>127.7</v>
      </c>
      <c r="Y116" s="1">
        <v>124.8</v>
      </c>
      <c r="Z116" s="1">
        <v>113.6</v>
      </c>
      <c r="AA116" s="1">
        <v>122.5</v>
      </c>
      <c r="AB116" s="1">
        <v>127.5</v>
      </c>
      <c r="AC116" s="1">
        <v>117.4</v>
      </c>
      <c r="AD116" s="1">
        <v>121.1</v>
      </c>
      <c r="AE116" s="1">
        <v>128</v>
      </c>
    </row>
    <row r="117" spans="1:31" x14ac:dyDescent="0.25">
      <c r="A117" s="1" t="s">
        <v>37</v>
      </c>
      <c r="B117" s="1">
        <v>2016</v>
      </c>
      <c r="C117" s="1">
        <v>2017</v>
      </c>
      <c r="D117" s="1" t="s">
        <v>44</v>
      </c>
      <c r="E117" s="1">
        <v>124.8</v>
      </c>
      <c r="F117" s="1">
        <v>136.30000000000001</v>
      </c>
      <c r="G117" s="1">
        <v>123.7</v>
      </c>
      <c r="H117" s="1">
        <v>129.69999999999999</v>
      </c>
      <c r="I117" s="1">
        <v>107.9</v>
      </c>
      <c r="J117" s="1">
        <v>119.9</v>
      </c>
      <c r="K117" s="1">
        <v>128.1</v>
      </c>
      <c r="L117" s="1">
        <v>170.3</v>
      </c>
      <c r="M117" s="1">
        <v>101.8</v>
      </c>
      <c r="N117" s="1">
        <v>140.1</v>
      </c>
      <c r="O117" s="1">
        <v>120.7</v>
      </c>
      <c r="P117" s="1">
        <v>135.4</v>
      </c>
      <c r="Q117" s="1">
        <v>128.9</v>
      </c>
      <c r="R117" s="1">
        <v>140.6</v>
      </c>
      <c r="S117" s="1">
        <v>126.4</v>
      </c>
      <c r="T117" s="1">
        <v>120.3</v>
      </c>
      <c r="U117" s="1">
        <v>125.5</v>
      </c>
      <c r="V117" s="1">
        <v>124.9</v>
      </c>
      <c r="W117" s="1">
        <v>114.8</v>
      </c>
      <c r="X117" s="1">
        <v>122.3</v>
      </c>
      <c r="Y117" s="1">
        <v>119.7</v>
      </c>
      <c r="Z117" s="1">
        <v>108.5</v>
      </c>
      <c r="AA117" s="1">
        <v>119.1</v>
      </c>
      <c r="AB117" s="1">
        <v>126.4</v>
      </c>
      <c r="AC117" s="1">
        <v>117.1</v>
      </c>
      <c r="AD117" s="1">
        <v>117.3</v>
      </c>
      <c r="AE117" s="1">
        <v>123.8</v>
      </c>
    </row>
    <row r="118" spans="1:31" x14ac:dyDescent="0.25">
      <c r="A118" s="1" t="s">
        <v>38</v>
      </c>
      <c r="B118" s="1">
        <v>2016</v>
      </c>
      <c r="C118" s="1">
        <v>2017</v>
      </c>
      <c r="D118" s="1" t="s">
        <v>44</v>
      </c>
      <c r="E118" s="1">
        <v>126.5</v>
      </c>
      <c r="F118" s="1">
        <v>135.1</v>
      </c>
      <c r="G118" s="1">
        <v>124.6</v>
      </c>
      <c r="H118" s="1">
        <v>130.19999999999999</v>
      </c>
      <c r="I118" s="1">
        <v>114.5</v>
      </c>
      <c r="J118" s="1">
        <v>126.2</v>
      </c>
      <c r="K118" s="1">
        <v>129.80000000000001</v>
      </c>
      <c r="L118" s="1">
        <v>164.3</v>
      </c>
      <c r="M118" s="1">
        <v>100.9</v>
      </c>
      <c r="N118" s="1">
        <v>133.9</v>
      </c>
      <c r="O118" s="1">
        <v>123.1</v>
      </c>
      <c r="P118" s="1">
        <v>136.30000000000001</v>
      </c>
      <c r="Q118" s="1">
        <v>129.80000000000001</v>
      </c>
      <c r="R118" s="1">
        <v>136.5</v>
      </c>
      <c r="S118" s="1">
        <v>131.30000000000001</v>
      </c>
      <c r="T118" s="1">
        <v>126.1</v>
      </c>
      <c r="U118" s="1">
        <v>130.5</v>
      </c>
      <c r="V118" s="1">
        <v>124.9</v>
      </c>
      <c r="W118" s="1">
        <v>122.4</v>
      </c>
      <c r="X118" s="1">
        <v>125.1</v>
      </c>
      <c r="Y118" s="1">
        <v>122.9</v>
      </c>
      <c r="Z118" s="1">
        <v>110.9</v>
      </c>
      <c r="AA118" s="1">
        <v>120.6</v>
      </c>
      <c r="AB118" s="1">
        <v>126.9</v>
      </c>
      <c r="AC118" s="1">
        <v>117.3</v>
      </c>
      <c r="AD118" s="1">
        <v>119.3</v>
      </c>
      <c r="AE118" s="1">
        <v>126</v>
      </c>
    </row>
    <row r="119" spans="1:31" x14ac:dyDescent="0.25">
      <c r="A119" s="1" t="s">
        <v>36</v>
      </c>
      <c r="B119" s="1">
        <v>2016</v>
      </c>
      <c r="C119" s="1">
        <v>2017</v>
      </c>
      <c r="D119" s="1" t="s">
        <v>45</v>
      </c>
      <c r="E119" s="1">
        <v>127.4</v>
      </c>
      <c r="F119" s="1">
        <v>135.4</v>
      </c>
      <c r="G119" s="1">
        <v>123.4</v>
      </c>
      <c r="H119" s="1">
        <v>131.30000000000001</v>
      </c>
      <c r="I119" s="1">
        <v>118.2</v>
      </c>
      <c r="J119" s="1">
        <v>138.1</v>
      </c>
      <c r="K119" s="1">
        <v>134.1</v>
      </c>
      <c r="L119" s="1">
        <v>162.69999999999999</v>
      </c>
      <c r="M119" s="1">
        <v>105</v>
      </c>
      <c r="N119" s="1">
        <v>131.4</v>
      </c>
      <c r="O119" s="1">
        <v>125.4</v>
      </c>
      <c r="P119" s="1">
        <v>137.4</v>
      </c>
      <c r="Q119" s="1">
        <v>131.80000000000001</v>
      </c>
      <c r="R119" s="1">
        <v>135.5</v>
      </c>
      <c r="S119" s="1">
        <v>135</v>
      </c>
      <c r="T119" s="1">
        <v>130.6</v>
      </c>
      <c r="U119" s="1">
        <v>134.4</v>
      </c>
      <c r="V119" s="1">
        <v>0</v>
      </c>
      <c r="W119" s="1">
        <v>127</v>
      </c>
      <c r="X119" s="1">
        <v>128</v>
      </c>
      <c r="Y119" s="1">
        <v>125.2</v>
      </c>
      <c r="Z119" s="1">
        <v>114.4</v>
      </c>
      <c r="AA119" s="1">
        <v>123.2</v>
      </c>
      <c r="AB119" s="1">
        <v>127.9</v>
      </c>
      <c r="AC119" s="1">
        <v>118.4</v>
      </c>
      <c r="AD119" s="1">
        <v>121.7</v>
      </c>
      <c r="AE119" s="1">
        <v>129</v>
      </c>
    </row>
    <row r="120" spans="1:31" x14ac:dyDescent="0.25">
      <c r="A120" s="1" t="s">
        <v>37</v>
      </c>
      <c r="B120" s="1">
        <v>2016</v>
      </c>
      <c r="C120" s="1">
        <v>2017</v>
      </c>
      <c r="D120" s="1" t="s">
        <v>45</v>
      </c>
      <c r="E120" s="1">
        <v>124.9</v>
      </c>
      <c r="F120" s="1">
        <v>139.30000000000001</v>
      </c>
      <c r="G120" s="1">
        <v>119.9</v>
      </c>
      <c r="H120" s="1">
        <v>130.19999999999999</v>
      </c>
      <c r="I120" s="1">
        <v>108.9</v>
      </c>
      <c r="J120" s="1">
        <v>131.1</v>
      </c>
      <c r="K120" s="1">
        <v>136.80000000000001</v>
      </c>
      <c r="L120" s="1">
        <v>176.9</v>
      </c>
      <c r="M120" s="1">
        <v>109.1</v>
      </c>
      <c r="N120" s="1">
        <v>140.4</v>
      </c>
      <c r="O120" s="1">
        <v>121.1</v>
      </c>
      <c r="P120" s="1">
        <v>135.9</v>
      </c>
      <c r="Q120" s="1">
        <v>131.80000000000001</v>
      </c>
      <c r="R120" s="1">
        <v>141.5</v>
      </c>
      <c r="S120" s="1">
        <v>126.8</v>
      </c>
      <c r="T120" s="1">
        <v>120.5</v>
      </c>
      <c r="U120" s="1">
        <v>125.8</v>
      </c>
      <c r="V120" s="1">
        <v>125.6</v>
      </c>
      <c r="W120" s="1">
        <v>114.6</v>
      </c>
      <c r="X120" s="1">
        <v>122.8</v>
      </c>
      <c r="Y120" s="1">
        <v>120</v>
      </c>
      <c r="Z120" s="1">
        <v>110</v>
      </c>
      <c r="AA120" s="1">
        <v>119.5</v>
      </c>
      <c r="AB120" s="1">
        <v>127.6</v>
      </c>
      <c r="AC120" s="1">
        <v>117.6</v>
      </c>
      <c r="AD120" s="1">
        <v>118.2</v>
      </c>
      <c r="AE120" s="1">
        <v>125.3</v>
      </c>
    </row>
    <row r="121" spans="1:31" x14ac:dyDescent="0.25">
      <c r="A121" s="1" t="s">
        <v>38</v>
      </c>
      <c r="B121" s="1">
        <v>2016</v>
      </c>
      <c r="C121" s="1">
        <v>2017</v>
      </c>
      <c r="D121" s="1" t="s">
        <v>45</v>
      </c>
      <c r="E121" s="1">
        <v>126.6</v>
      </c>
      <c r="F121" s="1">
        <v>136.80000000000001</v>
      </c>
      <c r="G121" s="1">
        <v>122</v>
      </c>
      <c r="H121" s="1">
        <v>130.9</v>
      </c>
      <c r="I121" s="1">
        <v>114.8</v>
      </c>
      <c r="J121" s="1">
        <v>134.80000000000001</v>
      </c>
      <c r="K121" s="1">
        <v>135</v>
      </c>
      <c r="L121" s="1">
        <v>167.5</v>
      </c>
      <c r="M121" s="1">
        <v>106.4</v>
      </c>
      <c r="N121" s="1">
        <v>134.4</v>
      </c>
      <c r="O121" s="1">
        <v>123.6</v>
      </c>
      <c r="P121" s="1">
        <v>136.69999999999999</v>
      </c>
      <c r="Q121" s="1">
        <v>131.80000000000001</v>
      </c>
      <c r="R121" s="1">
        <v>137.1</v>
      </c>
      <c r="S121" s="1">
        <v>131.80000000000001</v>
      </c>
      <c r="T121" s="1">
        <v>126.4</v>
      </c>
      <c r="U121" s="1">
        <v>131</v>
      </c>
      <c r="V121" s="1">
        <v>125.6</v>
      </c>
      <c r="W121" s="1">
        <v>122.3</v>
      </c>
      <c r="X121" s="1">
        <v>125.5</v>
      </c>
      <c r="Y121" s="1">
        <v>123.2</v>
      </c>
      <c r="Z121" s="1">
        <v>112.1</v>
      </c>
      <c r="AA121" s="1">
        <v>121.1</v>
      </c>
      <c r="AB121" s="1">
        <v>127.7</v>
      </c>
      <c r="AC121" s="1">
        <v>118.1</v>
      </c>
      <c r="AD121" s="1">
        <v>120</v>
      </c>
      <c r="AE121" s="1">
        <v>127.3</v>
      </c>
    </row>
    <row r="122" spans="1:31" x14ac:dyDescent="0.25">
      <c r="A122" s="1" t="s">
        <v>36</v>
      </c>
      <c r="B122" s="1">
        <v>2016</v>
      </c>
      <c r="C122" s="1">
        <v>2017</v>
      </c>
      <c r="D122" s="1" t="s">
        <v>46</v>
      </c>
      <c r="E122" s="1">
        <v>127.6</v>
      </c>
      <c r="F122" s="1">
        <v>137.5</v>
      </c>
      <c r="G122" s="1">
        <v>124.4</v>
      </c>
      <c r="H122" s="1">
        <v>132.4</v>
      </c>
      <c r="I122" s="1">
        <v>118.2</v>
      </c>
      <c r="J122" s="1">
        <v>138.1</v>
      </c>
      <c r="K122" s="1">
        <v>141.80000000000001</v>
      </c>
      <c r="L122" s="1">
        <v>166</v>
      </c>
      <c r="M122" s="1">
        <v>107.5</v>
      </c>
      <c r="N122" s="1">
        <v>132.19999999999999</v>
      </c>
      <c r="O122" s="1">
        <v>126.1</v>
      </c>
      <c r="P122" s="1">
        <v>138.30000000000001</v>
      </c>
      <c r="Q122" s="1">
        <v>133.6</v>
      </c>
      <c r="R122" s="1">
        <v>136</v>
      </c>
      <c r="S122" s="1">
        <v>135.4</v>
      </c>
      <c r="T122" s="1">
        <v>131.1</v>
      </c>
      <c r="U122" s="1">
        <v>134.80000000000001</v>
      </c>
      <c r="V122" s="1">
        <v>0</v>
      </c>
      <c r="W122" s="1">
        <v>127.4</v>
      </c>
      <c r="X122" s="1">
        <v>128.5</v>
      </c>
      <c r="Y122" s="1">
        <v>125.8</v>
      </c>
      <c r="Z122" s="1">
        <v>115.1</v>
      </c>
      <c r="AA122" s="1">
        <v>123.6</v>
      </c>
      <c r="AB122" s="1">
        <v>129.1</v>
      </c>
      <c r="AC122" s="1">
        <v>119.7</v>
      </c>
      <c r="AD122" s="1">
        <v>122.5</v>
      </c>
      <c r="AE122" s="1">
        <v>130.30000000000001</v>
      </c>
    </row>
    <row r="123" spans="1:31" x14ac:dyDescent="0.25">
      <c r="A123" s="1" t="s">
        <v>37</v>
      </c>
      <c r="B123" s="1">
        <v>2016</v>
      </c>
      <c r="C123" s="1">
        <v>2017</v>
      </c>
      <c r="D123" s="1" t="s">
        <v>46</v>
      </c>
      <c r="E123" s="1">
        <v>125</v>
      </c>
      <c r="F123" s="1">
        <v>142.1</v>
      </c>
      <c r="G123" s="1">
        <v>127</v>
      </c>
      <c r="H123" s="1">
        <v>130.4</v>
      </c>
      <c r="I123" s="1">
        <v>109.6</v>
      </c>
      <c r="J123" s="1">
        <v>133.5</v>
      </c>
      <c r="K123" s="1">
        <v>151.4</v>
      </c>
      <c r="L123" s="1">
        <v>182.8</v>
      </c>
      <c r="M123" s="1">
        <v>111.1</v>
      </c>
      <c r="N123" s="1">
        <v>141.5</v>
      </c>
      <c r="O123" s="1">
        <v>121.5</v>
      </c>
      <c r="P123" s="1">
        <v>136.30000000000001</v>
      </c>
      <c r="Q123" s="1">
        <v>134.6</v>
      </c>
      <c r="R123" s="1">
        <v>142.19999999999999</v>
      </c>
      <c r="S123" s="1">
        <v>127.2</v>
      </c>
      <c r="T123" s="1">
        <v>120.7</v>
      </c>
      <c r="U123" s="1">
        <v>126.2</v>
      </c>
      <c r="V123" s="1">
        <v>126</v>
      </c>
      <c r="W123" s="1">
        <v>115</v>
      </c>
      <c r="X123" s="1">
        <v>123.2</v>
      </c>
      <c r="Y123" s="1">
        <v>120.3</v>
      </c>
      <c r="Z123" s="1">
        <v>110.7</v>
      </c>
      <c r="AA123" s="1">
        <v>119.8</v>
      </c>
      <c r="AB123" s="1">
        <v>128</v>
      </c>
      <c r="AC123" s="1">
        <v>118.5</v>
      </c>
      <c r="AD123" s="1">
        <v>118.7</v>
      </c>
      <c r="AE123" s="1">
        <v>126.6</v>
      </c>
    </row>
    <row r="124" spans="1:31" x14ac:dyDescent="0.25">
      <c r="A124" s="1" t="s">
        <v>38</v>
      </c>
      <c r="B124" s="1">
        <v>2016</v>
      </c>
      <c r="C124" s="1">
        <v>2017</v>
      </c>
      <c r="D124" s="1" t="s">
        <v>46</v>
      </c>
      <c r="E124" s="1">
        <v>126.8</v>
      </c>
      <c r="F124" s="1">
        <v>139.1</v>
      </c>
      <c r="G124" s="1">
        <v>125.4</v>
      </c>
      <c r="H124" s="1">
        <v>131.69999999999999</v>
      </c>
      <c r="I124" s="1">
        <v>115</v>
      </c>
      <c r="J124" s="1">
        <v>136</v>
      </c>
      <c r="K124" s="1">
        <v>145.1</v>
      </c>
      <c r="L124" s="1">
        <v>171.7</v>
      </c>
      <c r="M124" s="1">
        <v>108.7</v>
      </c>
      <c r="N124" s="1">
        <v>135.30000000000001</v>
      </c>
      <c r="O124" s="1">
        <v>124.2</v>
      </c>
      <c r="P124" s="1">
        <v>137.4</v>
      </c>
      <c r="Q124" s="1">
        <v>134</v>
      </c>
      <c r="R124" s="1">
        <v>137.69999999999999</v>
      </c>
      <c r="S124" s="1">
        <v>132.19999999999999</v>
      </c>
      <c r="T124" s="1">
        <v>126.8</v>
      </c>
      <c r="U124" s="1">
        <v>131.4</v>
      </c>
      <c r="V124" s="1">
        <v>126</v>
      </c>
      <c r="W124" s="1">
        <v>122.7</v>
      </c>
      <c r="X124" s="1">
        <v>126</v>
      </c>
      <c r="Y124" s="1">
        <v>123.7</v>
      </c>
      <c r="Z124" s="1">
        <v>112.8</v>
      </c>
      <c r="AA124" s="1">
        <v>121.5</v>
      </c>
      <c r="AB124" s="1">
        <v>128.5</v>
      </c>
      <c r="AC124" s="1">
        <v>119.2</v>
      </c>
      <c r="AD124" s="1">
        <v>120.7</v>
      </c>
      <c r="AE124" s="1">
        <v>128.6</v>
      </c>
    </row>
    <row r="125" spans="1:31" x14ac:dyDescent="0.25">
      <c r="A125" s="1" t="s">
        <v>36</v>
      </c>
      <c r="B125" s="1">
        <v>2016</v>
      </c>
      <c r="C125" s="1">
        <v>2017</v>
      </c>
      <c r="D125" s="1" t="s">
        <v>47</v>
      </c>
      <c r="E125" s="1">
        <v>128.6</v>
      </c>
      <c r="F125" s="1">
        <v>138.6</v>
      </c>
      <c r="G125" s="1">
        <v>126.6</v>
      </c>
      <c r="H125" s="1">
        <v>133.6</v>
      </c>
      <c r="I125" s="1">
        <v>118.6</v>
      </c>
      <c r="J125" s="1">
        <v>137.4</v>
      </c>
      <c r="K125" s="1">
        <v>152.5</v>
      </c>
      <c r="L125" s="1">
        <v>169.2</v>
      </c>
      <c r="M125" s="1">
        <v>108.8</v>
      </c>
      <c r="N125" s="1">
        <v>133.1</v>
      </c>
      <c r="O125" s="1">
        <v>126.4</v>
      </c>
      <c r="P125" s="1">
        <v>139.19999999999999</v>
      </c>
      <c r="Q125" s="1">
        <v>136</v>
      </c>
      <c r="R125" s="1">
        <v>137.19999999999999</v>
      </c>
      <c r="S125" s="1">
        <v>136.30000000000001</v>
      </c>
      <c r="T125" s="1">
        <v>131.6</v>
      </c>
      <c r="U125" s="1">
        <v>135.6</v>
      </c>
      <c r="V125" s="1">
        <v>0</v>
      </c>
      <c r="W125" s="1">
        <v>128</v>
      </c>
      <c r="X125" s="1">
        <v>129.30000000000001</v>
      </c>
      <c r="Y125" s="1">
        <v>126.2</v>
      </c>
      <c r="Z125" s="1">
        <v>116.3</v>
      </c>
      <c r="AA125" s="1">
        <v>124.1</v>
      </c>
      <c r="AB125" s="1">
        <v>130.19999999999999</v>
      </c>
      <c r="AC125" s="1">
        <v>119.9</v>
      </c>
      <c r="AD125" s="1">
        <v>123.3</v>
      </c>
      <c r="AE125" s="1">
        <v>131.9</v>
      </c>
    </row>
    <row r="126" spans="1:31" x14ac:dyDescent="0.25">
      <c r="A126" s="1" t="s">
        <v>37</v>
      </c>
      <c r="B126" s="1">
        <v>2016</v>
      </c>
      <c r="C126" s="1">
        <v>2017</v>
      </c>
      <c r="D126" s="1" t="s">
        <v>47</v>
      </c>
      <c r="E126" s="1">
        <v>125.9</v>
      </c>
      <c r="F126" s="1">
        <v>143.9</v>
      </c>
      <c r="G126" s="1">
        <v>130.9</v>
      </c>
      <c r="H126" s="1">
        <v>131</v>
      </c>
      <c r="I126" s="1">
        <v>110.2</v>
      </c>
      <c r="J126" s="1">
        <v>135.5</v>
      </c>
      <c r="K126" s="1">
        <v>173.7</v>
      </c>
      <c r="L126" s="1">
        <v>184.4</v>
      </c>
      <c r="M126" s="1">
        <v>112</v>
      </c>
      <c r="N126" s="1">
        <v>142.80000000000001</v>
      </c>
      <c r="O126" s="1">
        <v>121.6</v>
      </c>
      <c r="P126" s="1">
        <v>136.9</v>
      </c>
      <c r="Q126" s="1">
        <v>138.19999999999999</v>
      </c>
      <c r="R126" s="1">
        <v>142.69999999999999</v>
      </c>
      <c r="S126" s="1">
        <v>127.6</v>
      </c>
      <c r="T126" s="1">
        <v>121.1</v>
      </c>
      <c r="U126" s="1">
        <v>126.6</v>
      </c>
      <c r="V126" s="1">
        <v>125.5</v>
      </c>
      <c r="W126" s="1">
        <v>115.5</v>
      </c>
      <c r="X126" s="1">
        <v>123.2</v>
      </c>
      <c r="Y126" s="1">
        <v>120.6</v>
      </c>
      <c r="Z126" s="1">
        <v>112.3</v>
      </c>
      <c r="AA126" s="1">
        <v>119.9</v>
      </c>
      <c r="AB126" s="1">
        <v>129.30000000000001</v>
      </c>
      <c r="AC126" s="1">
        <v>118.8</v>
      </c>
      <c r="AD126" s="1">
        <v>119.6</v>
      </c>
      <c r="AE126" s="1">
        <v>128.1</v>
      </c>
    </row>
    <row r="127" spans="1:31" x14ac:dyDescent="0.25">
      <c r="A127" s="1" t="s">
        <v>38</v>
      </c>
      <c r="B127" s="1">
        <v>2016</v>
      </c>
      <c r="C127" s="1">
        <v>2017</v>
      </c>
      <c r="D127" s="1" t="s">
        <v>47</v>
      </c>
      <c r="E127" s="1">
        <v>127.7</v>
      </c>
      <c r="F127" s="1">
        <v>140.5</v>
      </c>
      <c r="G127" s="1">
        <v>128.30000000000001</v>
      </c>
      <c r="H127" s="1">
        <v>132.6</v>
      </c>
      <c r="I127" s="1">
        <v>115.5</v>
      </c>
      <c r="J127" s="1">
        <v>136.5</v>
      </c>
      <c r="K127" s="1">
        <v>159.69999999999999</v>
      </c>
      <c r="L127" s="1">
        <v>174.3</v>
      </c>
      <c r="M127" s="1">
        <v>109.9</v>
      </c>
      <c r="N127" s="1">
        <v>136.30000000000001</v>
      </c>
      <c r="O127" s="1">
        <v>124.4</v>
      </c>
      <c r="P127" s="1">
        <v>138.1</v>
      </c>
      <c r="Q127" s="1">
        <v>136.80000000000001</v>
      </c>
      <c r="R127" s="1">
        <v>138.69999999999999</v>
      </c>
      <c r="S127" s="1">
        <v>132.9</v>
      </c>
      <c r="T127" s="1">
        <v>127.2</v>
      </c>
      <c r="U127" s="1">
        <v>132</v>
      </c>
      <c r="V127" s="1">
        <v>125.5</v>
      </c>
      <c r="W127" s="1">
        <v>123.3</v>
      </c>
      <c r="X127" s="1">
        <v>126.4</v>
      </c>
      <c r="Y127" s="1">
        <v>124.1</v>
      </c>
      <c r="Z127" s="1">
        <v>114.2</v>
      </c>
      <c r="AA127" s="1">
        <v>121.7</v>
      </c>
      <c r="AB127" s="1">
        <v>129.69999999999999</v>
      </c>
      <c r="AC127" s="1">
        <v>119.4</v>
      </c>
      <c r="AD127" s="1">
        <v>121.5</v>
      </c>
      <c r="AE127" s="1">
        <v>130.1</v>
      </c>
    </row>
    <row r="128" spans="1:31" x14ac:dyDescent="0.25">
      <c r="A128" s="1" t="s">
        <v>36</v>
      </c>
      <c r="B128" s="1">
        <v>2016</v>
      </c>
      <c r="C128" s="1">
        <v>2017</v>
      </c>
      <c r="D128" s="1" t="s">
        <v>48</v>
      </c>
      <c r="E128" s="1">
        <v>129.30000000000001</v>
      </c>
      <c r="F128" s="1">
        <v>139.5</v>
      </c>
      <c r="G128" s="1">
        <v>129.6</v>
      </c>
      <c r="H128" s="1">
        <v>134.5</v>
      </c>
      <c r="I128" s="1">
        <v>119.5</v>
      </c>
      <c r="J128" s="1">
        <v>138.5</v>
      </c>
      <c r="K128" s="1">
        <v>158.19999999999999</v>
      </c>
      <c r="L128" s="1">
        <v>171.8</v>
      </c>
      <c r="M128" s="1">
        <v>110.3</v>
      </c>
      <c r="N128" s="1">
        <v>134.30000000000001</v>
      </c>
      <c r="O128" s="1">
        <v>127.3</v>
      </c>
      <c r="P128" s="1">
        <v>139.9</v>
      </c>
      <c r="Q128" s="1">
        <v>137.6</v>
      </c>
      <c r="R128" s="1">
        <v>138</v>
      </c>
      <c r="S128" s="1">
        <v>137.19999999999999</v>
      </c>
      <c r="T128" s="1">
        <v>132.19999999999999</v>
      </c>
      <c r="U128" s="1">
        <v>136.5</v>
      </c>
      <c r="V128" s="1">
        <v>0</v>
      </c>
      <c r="W128" s="1">
        <v>128.19999999999999</v>
      </c>
      <c r="X128" s="1">
        <v>130</v>
      </c>
      <c r="Y128" s="1">
        <v>126.7</v>
      </c>
      <c r="Z128" s="1">
        <v>116.4</v>
      </c>
      <c r="AA128" s="1">
        <v>125.2</v>
      </c>
      <c r="AB128" s="1">
        <v>130.80000000000001</v>
      </c>
      <c r="AC128" s="1">
        <v>120.9</v>
      </c>
      <c r="AD128" s="1">
        <v>123.8</v>
      </c>
      <c r="AE128" s="1">
        <v>133</v>
      </c>
    </row>
    <row r="129" spans="1:31" x14ac:dyDescent="0.25">
      <c r="A129" s="1" t="s">
        <v>37</v>
      </c>
      <c r="B129" s="1">
        <v>2016</v>
      </c>
      <c r="C129" s="1">
        <v>2017</v>
      </c>
      <c r="D129" s="1" t="s">
        <v>48</v>
      </c>
      <c r="E129" s="1">
        <v>126.8</v>
      </c>
      <c r="F129" s="1">
        <v>144.19999999999999</v>
      </c>
      <c r="G129" s="1">
        <v>136.6</v>
      </c>
      <c r="H129" s="1">
        <v>131.80000000000001</v>
      </c>
      <c r="I129" s="1">
        <v>111</v>
      </c>
      <c r="J129" s="1">
        <v>137</v>
      </c>
      <c r="K129" s="1">
        <v>179.5</v>
      </c>
      <c r="L129" s="1">
        <v>188.4</v>
      </c>
      <c r="M129" s="1">
        <v>113.3</v>
      </c>
      <c r="N129" s="1">
        <v>143.9</v>
      </c>
      <c r="O129" s="1">
        <v>121.7</v>
      </c>
      <c r="P129" s="1">
        <v>137.5</v>
      </c>
      <c r="Q129" s="1">
        <v>139.80000000000001</v>
      </c>
      <c r="R129" s="1">
        <v>142.9</v>
      </c>
      <c r="S129" s="1">
        <v>127.9</v>
      </c>
      <c r="T129" s="1">
        <v>121.1</v>
      </c>
      <c r="U129" s="1">
        <v>126.9</v>
      </c>
      <c r="V129" s="1">
        <v>126.4</v>
      </c>
      <c r="W129" s="1">
        <v>115.5</v>
      </c>
      <c r="X129" s="1">
        <v>123.5</v>
      </c>
      <c r="Y129" s="1">
        <v>120.9</v>
      </c>
      <c r="Z129" s="1">
        <v>111.7</v>
      </c>
      <c r="AA129" s="1">
        <v>120.3</v>
      </c>
      <c r="AB129" s="1">
        <v>130.80000000000001</v>
      </c>
      <c r="AC129" s="1">
        <v>120</v>
      </c>
      <c r="AD129" s="1">
        <v>119.9</v>
      </c>
      <c r="AE129" s="1">
        <v>129</v>
      </c>
    </row>
    <row r="130" spans="1:31" x14ac:dyDescent="0.25">
      <c r="A130" s="1" t="s">
        <v>38</v>
      </c>
      <c r="B130" s="1">
        <v>2016</v>
      </c>
      <c r="C130" s="1">
        <v>2017</v>
      </c>
      <c r="D130" s="1" t="s">
        <v>48</v>
      </c>
      <c r="E130" s="1">
        <v>128.5</v>
      </c>
      <c r="F130" s="1">
        <v>141.19999999999999</v>
      </c>
      <c r="G130" s="1">
        <v>132.30000000000001</v>
      </c>
      <c r="H130" s="1">
        <v>133.5</v>
      </c>
      <c r="I130" s="1">
        <v>116.4</v>
      </c>
      <c r="J130" s="1">
        <v>137.80000000000001</v>
      </c>
      <c r="K130" s="1">
        <v>165.4</v>
      </c>
      <c r="L130" s="1">
        <v>177.4</v>
      </c>
      <c r="M130" s="1">
        <v>111.3</v>
      </c>
      <c r="N130" s="1">
        <v>137.5</v>
      </c>
      <c r="O130" s="1">
        <v>125</v>
      </c>
      <c r="P130" s="1">
        <v>138.80000000000001</v>
      </c>
      <c r="Q130" s="1">
        <v>138.4</v>
      </c>
      <c r="R130" s="1">
        <v>139.30000000000001</v>
      </c>
      <c r="S130" s="1">
        <v>133.5</v>
      </c>
      <c r="T130" s="1">
        <v>127.6</v>
      </c>
      <c r="U130" s="1">
        <v>132.69999999999999</v>
      </c>
      <c r="V130" s="1">
        <v>126.4</v>
      </c>
      <c r="W130" s="1">
        <v>123.4</v>
      </c>
      <c r="X130" s="1">
        <v>126.9</v>
      </c>
      <c r="Y130" s="1">
        <v>124.5</v>
      </c>
      <c r="Z130" s="1">
        <v>113.9</v>
      </c>
      <c r="AA130" s="1">
        <v>122.4</v>
      </c>
      <c r="AB130" s="1">
        <v>130.80000000000001</v>
      </c>
      <c r="AC130" s="1">
        <v>120.5</v>
      </c>
      <c r="AD130" s="1">
        <v>121.9</v>
      </c>
      <c r="AE130" s="1">
        <v>131.1</v>
      </c>
    </row>
    <row r="131" spans="1:31" x14ac:dyDescent="0.25">
      <c r="A131" s="1" t="s">
        <v>36</v>
      </c>
      <c r="B131" s="1">
        <v>2016</v>
      </c>
      <c r="C131" s="1">
        <v>2017</v>
      </c>
      <c r="D131" s="1" t="s">
        <v>49</v>
      </c>
      <c r="E131" s="1">
        <v>130.1</v>
      </c>
      <c r="F131" s="1">
        <v>138.80000000000001</v>
      </c>
      <c r="G131" s="1">
        <v>130.30000000000001</v>
      </c>
      <c r="H131" s="1">
        <v>135.30000000000001</v>
      </c>
      <c r="I131" s="1">
        <v>119.9</v>
      </c>
      <c r="J131" s="1">
        <v>140.19999999999999</v>
      </c>
      <c r="K131" s="1">
        <v>156.9</v>
      </c>
      <c r="L131" s="1">
        <v>172.2</v>
      </c>
      <c r="M131" s="1">
        <v>112.1</v>
      </c>
      <c r="N131" s="1">
        <v>134.9</v>
      </c>
      <c r="O131" s="1">
        <v>128.1</v>
      </c>
      <c r="P131" s="1">
        <v>140.69999999999999</v>
      </c>
      <c r="Q131" s="1">
        <v>138</v>
      </c>
      <c r="R131" s="1">
        <v>138.9</v>
      </c>
      <c r="S131" s="1">
        <v>137.80000000000001</v>
      </c>
      <c r="T131" s="1">
        <v>133</v>
      </c>
      <c r="U131" s="1">
        <v>137.1</v>
      </c>
      <c r="V131" s="1">
        <v>0</v>
      </c>
      <c r="W131" s="1">
        <v>129.1</v>
      </c>
      <c r="X131" s="1">
        <v>130.6</v>
      </c>
      <c r="Y131" s="1">
        <v>127</v>
      </c>
      <c r="Z131" s="1">
        <v>116</v>
      </c>
      <c r="AA131" s="1">
        <v>125.5</v>
      </c>
      <c r="AB131" s="1">
        <v>131.9</v>
      </c>
      <c r="AC131" s="1">
        <v>122</v>
      </c>
      <c r="AD131" s="1">
        <v>124.2</v>
      </c>
      <c r="AE131" s="1">
        <v>133.5</v>
      </c>
    </row>
    <row r="132" spans="1:31" x14ac:dyDescent="0.25">
      <c r="A132" s="1" t="s">
        <v>37</v>
      </c>
      <c r="B132" s="1">
        <v>2016</v>
      </c>
      <c r="C132" s="1">
        <v>2017</v>
      </c>
      <c r="D132" s="1" t="s">
        <v>49</v>
      </c>
      <c r="E132" s="1">
        <v>127.6</v>
      </c>
      <c r="F132" s="1">
        <v>140.30000000000001</v>
      </c>
      <c r="G132" s="1">
        <v>133.69999999999999</v>
      </c>
      <c r="H132" s="1">
        <v>132.19999999999999</v>
      </c>
      <c r="I132" s="1">
        <v>111.8</v>
      </c>
      <c r="J132" s="1">
        <v>135.80000000000001</v>
      </c>
      <c r="K132" s="1">
        <v>163.5</v>
      </c>
      <c r="L132" s="1">
        <v>182.3</v>
      </c>
      <c r="M132" s="1">
        <v>114.6</v>
      </c>
      <c r="N132" s="1">
        <v>144.6</v>
      </c>
      <c r="O132" s="1">
        <v>121.9</v>
      </c>
      <c r="P132" s="1">
        <v>138.1</v>
      </c>
      <c r="Q132" s="1">
        <v>137.6</v>
      </c>
      <c r="R132" s="1">
        <v>143.6</v>
      </c>
      <c r="S132" s="1">
        <v>128.30000000000001</v>
      </c>
      <c r="T132" s="1">
        <v>121.4</v>
      </c>
      <c r="U132" s="1">
        <v>127.3</v>
      </c>
      <c r="V132" s="1">
        <v>127.3</v>
      </c>
      <c r="W132" s="1">
        <v>114.7</v>
      </c>
      <c r="X132" s="1">
        <v>123.9</v>
      </c>
      <c r="Y132" s="1">
        <v>121.2</v>
      </c>
      <c r="Z132" s="1">
        <v>110.4</v>
      </c>
      <c r="AA132" s="1">
        <v>120.6</v>
      </c>
      <c r="AB132" s="1">
        <v>131.5</v>
      </c>
      <c r="AC132" s="1">
        <v>120.9</v>
      </c>
      <c r="AD132" s="1">
        <v>119.9</v>
      </c>
      <c r="AE132" s="1">
        <v>128.4</v>
      </c>
    </row>
    <row r="133" spans="1:31" x14ac:dyDescent="0.25">
      <c r="A133" s="1" t="s">
        <v>38</v>
      </c>
      <c r="B133" s="1">
        <v>2016</v>
      </c>
      <c r="C133" s="1">
        <v>2017</v>
      </c>
      <c r="D133" s="1" t="s">
        <v>49</v>
      </c>
      <c r="E133" s="1">
        <v>129.30000000000001</v>
      </c>
      <c r="F133" s="1">
        <v>139.30000000000001</v>
      </c>
      <c r="G133" s="1">
        <v>131.6</v>
      </c>
      <c r="H133" s="1">
        <v>134.1</v>
      </c>
      <c r="I133" s="1">
        <v>116.9</v>
      </c>
      <c r="J133" s="1">
        <v>138.1</v>
      </c>
      <c r="K133" s="1">
        <v>159.1</v>
      </c>
      <c r="L133" s="1">
        <v>175.6</v>
      </c>
      <c r="M133" s="1">
        <v>112.9</v>
      </c>
      <c r="N133" s="1">
        <v>138.1</v>
      </c>
      <c r="O133" s="1">
        <v>125.5</v>
      </c>
      <c r="P133" s="1">
        <v>139.5</v>
      </c>
      <c r="Q133" s="1">
        <v>137.9</v>
      </c>
      <c r="R133" s="1">
        <v>140.19999999999999</v>
      </c>
      <c r="S133" s="1">
        <v>134.1</v>
      </c>
      <c r="T133" s="1">
        <v>128.19999999999999</v>
      </c>
      <c r="U133" s="1">
        <v>133.19999999999999</v>
      </c>
      <c r="V133" s="1">
        <v>127.3</v>
      </c>
      <c r="W133" s="1">
        <v>123.6</v>
      </c>
      <c r="X133" s="1">
        <v>127.4</v>
      </c>
      <c r="Y133" s="1">
        <v>124.8</v>
      </c>
      <c r="Z133" s="1">
        <v>113.1</v>
      </c>
      <c r="AA133" s="1">
        <v>122.7</v>
      </c>
      <c r="AB133" s="1">
        <v>131.69999999999999</v>
      </c>
      <c r="AC133" s="1">
        <v>121.5</v>
      </c>
      <c r="AD133" s="1">
        <v>122.1</v>
      </c>
      <c r="AE133" s="1">
        <v>131.1</v>
      </c>
    </row>
    <row r="134" spans="1:31" x14ac:dyDescent="0.25">
      <c r="A134" s="1" t="s">
        <v>36</v>
      </c>
      <c r="B134" s="1">
        <v>2016</v>
      </c>
      <c r="C134" s="1">
        <v>2017</v>
      </c>
      <c r="D134" s="1" t="s">
        <v>50</v>
      </c>
      <c r="E134" s="1">
        <v>130.80000000000001</v>
      </c>
      <c r="F134" s="1">
        <v>138.19999999999999</v>
      </c>
      <c r="G134" s="1">
        <v>130.5</v>
      </c>
      <c r="H134" s="1">
        <v>135.5</v>
      </c>
      <c r="I134" s="1">
        <v>120.2</v>
      </c>
      <c r="J134" s="1">
        <v>139.19999999999999</v>
      </c>
      <c r="K134" s="1">
        <v>149.5</v>
      </c>
      <c r="L134" s="1">
        <v>170.4</v>
      </c>
      <c r="M134" s="1">
        <v>113.1</v>
      </c>
      <c r="N134" s="1">
        <v>135.80000000000001</v>
      </c>
      <c r="O134" s="1">
        <v>128.80000000000001</v>
      </c>
      <c r="P134" s="1">
        <v>141.5</v>
      </c>
      <c r="Q134" s="1">
        <v>137.19999999999999</v>
      </c>
      <c r="R134" s="1">
        <v>139.9</v>
      </c>
      <c r="S134" s="1">
        <v>138.5</v>
      </c>
      <c r="T134" s="1">
        <v>133.5</v>
      </c>
      <c r="U134" s="1">
        <v>137.80000000000001</v>
      </c>
      <c r="V134" s="1">
        <v>0</v>
      </c>
      <c r="W134" s="1">
        <v>129.69999999999999</v>
      </c>
      <c r="X134" s="1">
        <v>131.1</v>
      </c>
      <c r="Y134" s="1">
        <v>127.8</v>
      </c>
      <c r="Z134" s="1">
        <v>117</v>
      </c>
      <c r="AA134" s="1">
        <v>125.7</v>
      </c>
      <c r="AB134" s="1">
        <v>132.19999999999999</v>
      </c>
      <c r="AC134" s="1">
        <v>122.8</v>
      </c>
      <c r="AD134" s="1">
        <v>124.9</v>
      </c>
      <c r="AE134" s="1">
        <v>133.4</v>
      </c>
    </row>
    <row r="135" spans="1:31" x14ac:dyDescent="0.25">
      <c r="A135" s="1" t="s">
        <v>37</v>
      </c>
      <c r="B135" s="1">
        <v>2016</v>
      </c>
      <c r="C135" s="1">
        <v>2017</v>
      </c>
      <c r="D135" s="1" t="s">
        <v>50</v>
      </c>
      <c r="E135" s="1">
        <v>128.1</v>
      </c>
      <c r="F135" s="1">
        <v>137.69999999999999</v>
      </c>
      <c r="G135" s="1">
        <v>130.6</v>
      </c>
      <c r="H135" s="1">
        <v>132.6</v>
      </c>
      <c r="I135" s="1">
        <v>111.9</v>
      </c>
      <c r="J135" s="1">
        <v>132.5</v>
      </c>
      <c r="K135" s="1">
        <v>152.9</v>
      </c>
      <c r="L135" s="1">
        <v>173.6</v>
      </c>
      <c r="M135" s="1">
        <v>115.1</v>
      </c>
      <c r="N135" s="1">
        <v>144.80000000000001</v>
      </c>
      <c r="O135" s="1">
        <v>122.1</v>
      </c>
      <c r="P135" s="1">
        <v>138.80000000000001</v>
      </c>
      <c r="Q135" s="1">
        <v>135.69999999999999</v>
      </c>
      <c r="R135" s="1">
        <v>143.9</v>
      </c>
      <c r="S135" s="1">
        <v>128.69999999999999</v>
      </c>
      <c r="T135" s="1">
        <v>121.6</v>
      </c>
      <c r="U135" s="1">
        <v>127.7</v>
      </c>
      <c r="V135" s="1">
        <v>127.9</v>
      </c>
      <c r="W135" s="1">
        <v>114.8</v>
      </c>
      <c r="X135" s="1">
        <v>124.3</v>
      </c>
      <c r="Y135" s="1">
        <v>121.4</v>
      </c>
      <c r="Z135" s="1">
        <v>111.8</v>
      </c>
      <c r="AA135" s="1">
        <v>120.8</v>
      </c>
      <c r="AB135" s="1">
        <v>131.6</v>
      </c>
      <c r="AC135" s="1">
        <v>121.2</v>
      </c>
      <c r="AD135" s="1">
        <v>120.5</v>
      </c>
      <c r="AE135" s="1">
        <v>128</v>
      </c>
    </row>
    <row r="136" spans="1:31" x14ac:dyDescent="0.25">
      <c r="A136" s="1" t="s">
        <v>38</v>
      </c>
      <c r="B136" s="1">
        <v>2016</v>
      </c>
      <c r="C136" s="1">
        <v>2017</v>
      </c>
      <c r="D136" s="1" t="s">
        <v>50</v>
      </c>
      <c r="E136" s="1">
        <v>129.9</v>
      </c>
      <c r="F136" s="1">
        <v>138</v>
      </c>
      <c r="G136" s="1">
        <v>130.5</v>
      </c>
      <c r="H136" s="1">
        <v>134.4</v>
      </c>
      <c r="I136" s="1">
        <v>117.2</v>
      </c>
      <c r="J136" s="1">
        <v>136.1</v>
      </c>
      <c r="K136" s="1">
        <v>150.69999999999999</v>
      </c>
      <c r="L136" s="1">
        <v>171.5</v>
      </c>
      <c r="M136" s="1">
        <v>113.8</v>
      </c>
      <c r="N136" s="1">
        <v>138.80000000000001</v>
      </c>
      <c r="O136" s="1">
        <v>126</v>
      </c>
      <c r="P136" s="1">
        <v>140.19999999999999</v>
      </c>
      <c r="Q136" s="1">
        <v>136.6</v>
      </c>
      <c r="R136" s="1">
        <v>141</v>
      </c>
      <c r="S136" s="1">
        <v>134.6</v>
      </c>
      <c r="T136" s="1">
        <v>128.6</v>
      </c>
      <c r="U136" s="1">
        <v>133.80000000000001</v>
      </c>
      <c r="V136" s="1">
        <v>127.9</v>
      </c>
      <c r="W136" s="1">
        <v>124.1</v>
      </c>
      <c r="X136" s="1">
        <v>127.9</v>
      </c>
      <c r="Y136" s="1">
        <v>125.4</v>
      </c>
      <c r="Z136" s="1">
        <v>114.3</v>
      </c>
      <c r="AA136" s="1">
        <v>122.9</v>
      </c>
      <c r="AB136" s="1">
        <v>131.80000000000001</v>
      </c>
      <c r="AC136" s="1">
        <v>122.1</v>
      </c>
      <c r="AD136" s="1">
        <v>122.8</v>
      </c>
      <c r="AE136" s="1">
        <v>130.9</v>
      </c>
    </row>
    <row r="137" spans="1:31" x14ac:dyDescent="0.25">
      <c r="A137" s="1" t="s">
        <v>36</v>
      </c>
      <c r="B137" s="1">
        <v>2016</v>
      </c>
      <c r="C137" s="1">
        <v>2017</v>
      </c>
      <c r="D137" s="1" t="s">
        <v>51</v>
      </c>
      <c r="E137" s="1">
        <v>131.30000000000001</v>
      </c>
      <c r="F137" s="1">
        <v>137.6</v>
      </c>
      <c r="G137" s="1">
        <v>130.1</v>
      </c>
      <c r="H137" s="1">
        <v>136</v>
      </c>
      <c r="I137" s="1">
        <v>120.8</v>
      </c>
      <c r="J137" s="1">
        <v>138.4</v>
      </c>
      <c r="K137" s="1">
        <v>149.19999999999999</v>
      </c>
      <c r="L137" s="1">
        <v>170.2</v>
      </c>
      <c r="M137" s="1">
        <v>113.4</v>
      </c>
      <c r="N137" s="1">
        <v>136.30000000000001</v>
      </c>
      <c r="O137" s="1">
        <v>128.69999999999999</v>
      </c>
      <c r="P137" s="1">
        <v>142.4</v>
      </c>
      <c r="Q137" s="1">
        <v>137.4</v>
      </c>
      <c r="R137" s="1">
        <v>140.9</v>
      </c>
      <c r="S137" s="1">
        <v>139.6</v>
      </c>
      <c r="T137" s="1">
        <v>134.30000000000001</v>
      </c>
      <c r="U137" s="1">
        <v>138.80000000000001</v>
      </c>
      <c r="V137" s="1">
        <v>0</v>
      </c>
      <c r="W137" s="1">
        <v>129.80000000000001</v>
      </c>
      <c r="X137" s="1">
        <v>131.80000000000001</v>
      </c>
      <c r="Y137" s="1">
        <v>128.69999999999999</v>
      </c>
      <c r="Z137" s="1">
        <v>117.8</v>
      </c>
      <c r="AA137" s="1">
        <v>126.5</v>
      </c>
      <c r="AB137" s="1">
        <v>133</v>
      </c>
      <c r="AC137" s="1">
        <v>123</v>
      </c>
      <c r="AD137" s="1">
        <v>125.7</v>
      </c>
      <c r="AE137" s="1">
        <v>133.80000000000001</v>
      </c>
    </row>
    <row r="138" spans="1:31" x14ac:dyDescent="0.25">
      <c r="A138" s="1" t="s">
        <v>37</v>
      </c>
      <c r="B138" s="1">
        <v>2016</v>
      </c>
      <c r="C138" s="1">
        <v>2017</v>
      </c>
      <c r="D138" s="1" t="s">
        <v>51</v>
      </c>
      <c r="E138" s="1">
        <v>128.69999999999999</v>
      </c>
      <c r="F138" s="1">
        <v>138.4</v>
      </c>
      <c r="G138" s="1">
        <v>130.30000000000001</v>
      </c>
      <c r="H138" s="1">
        <v>132.69999999999999</v>
      </c>
      <c r="I138" s="1">
        <v>112.5</v>
      </c>
      <c r="J138" s="1">
        <v>130.4</v>
      </c>
      <c r="K138" s="1">
        <v>155.1</v>
      </c>
      <c r="L138" s="1">
        <v>175.7</v>
      </c>
      <c r="M138" s="1">
        <v>115.4</v>
      </c>
      <c r="N138" s="1">
        <v>145.30000000000001</v>
      </c>
      <c r="O138" s="1">
        <v>122.5</v>
      </c>
      <c r="P138" s="1">
        <v>139.6</v>
      </c>
      <c r="Q138" s="1">
        <v>136.30000000000001</v>
      </c>
      <c r="R138" s="1">
        <v>144.30000000000001</v>
      </c>
      <c r="S138" s="1">
        <v>129.1</v>
      </c>
      <c r="T138" s="1">
        <v>121.9</v>
      </c>
      <c r="U138" s="1">
        <v>128</v>
      </c>
      <c r="V138" s="1">
        <v>128.69999999999999</v>
      </c>
      <c r="W138" s="1">
        <v>115.2</v>
      </c>
      <c r="X138" s="1">
        <v>124.5</v>
      </c>
      <c r="Y138" s="1">
        <v>121.8</v>
      </c>
      <c r="Z138" s="1">
        <v>112.8</v>
      </c>
      <c r="AA138" s="1">
        <v>121.2</v>
      </c>
      <c r="AB138" s="1">
        <v>131.9</v>
      </c>
      <c r="AC138" s="1">
        <v>120.8</v>
      </c>
      <c r="AD138" s="1">
        <v>120.9</v>
      </c>
      <c r="AE138" s="1">
        <v>128.6</v>
      </c>
    </row>
    <row r="139" spans="1:31" x14ac:dyDescent="0.25">
      <c r="A139" s="1" t="s">
        <v>38</v>
      </c>
      <c r="B139" s="1">
        <v>2016</v>
      </c>
      <c r="C139" s="1">
        <v>2017</v>
      </c>
      <c r="D139" s="1" t="s">
        <v>51</v>
      </c>
      <c r="E139" s="1">
        <v>130.5</v>
      </c>
      <c r="F139" s="1">
        <v>137.9</v>
      </c>
      <c r="G139" s="1">
        <v>130.19999999999999</v>
      </c>
      <c r="H139" s="1">
        <v>134.80000000000001</v>
      </c>
      <c r="I139" s="1">
        <v>117.8</v>
      </c>
      <c r="J139" s="1">
        <v>134.69999999999999</v>
      </c>
      <c r="K139" s="1">
        <v>151.19999999999999</v>
      </c>
      <c r="L139" s="1">
        <v>172.1</v>
      </c>
      <c r="M139" s="1">
        <v>114.1</v>
      </c>
      <c r="N139" s="1">
        <v>139.30000000000001</v>
      </c>
      <c r="O139" s="1">
        <v>126.1</v>
      </c>
      <c r="P139" s="1">
        <v>141.1</v>
      </c>
      <c r="Q139" s="1">
        <v>137</v>
      </c>
      <c r="R139" s="1">
        <v>141.80000000000001</v>
      </c>
      <c r="S139" s="1">
        <v>135.5</v>
      </c>
      <c r="T139" s="1">
        <v>129.1</v>
      </c>
      <c r="U139" s="1">
        <v>134.5</v>
      </c>
      <c r="V139" s="1">
        <v>128.69999999999999</v>
      </c>
      <c r="W139" s="1">
        <v>124.3</v>
      </c>
      <c r="X139" s="1">
        <v>128.4</v>
      </c>
      <c r="Y139" s="1">
        <v>126.1</v>
      </c>
      <c r="Z139" s="1">
        <v>115.2</v>
      </c>
      <c r="AA139" s="1">
        <v>123.5</v>
      </c>
      <c r="AB139" s="1">
        <v>132.4</v>
      </c>
      <c r="AC139" s="1">
        <v>122.1</v>
      </c>
      <c r="AD139" s="1">
        <v>123.4</v>
      </c>
      <c r="AE139" s="1">
        <v>131.4</v>
      </c>
    </row>
    <row r="140" spans="1:31" x14ac:dyDescent="0.25">
      <c r="A140" s="1" t="s">
        <v>36</v>
      </c>
      <c r="B140" s="1">
        <v>2016</v>
      </c>
      <c r="C140" s="1">
        <v>2017</v>
      </c>
      <c r="D140" s="1" t="s">
        <v>52</v>
      </c>
      <c r="E140" s="1">
        <v>132</v>
      </c>
      <c r="F140" s="1">
        <v>137.4</v>
      </c>
      <c r="G140" s="1">
        <v>130.6</v>
      </c>
      <c r="H140" s="1">
        <v>136.19999999999999</v>
      </c>
      <c r="I140" s="1">
        <v>121.1</v>
      </c>
      <c r="J140" s="1">
        <v>136.9</v>
      </c>
      <c r="K140" s="1">
        <v>141.80000000000001</v>
      </c>
      <c r="L140" s="1">
        <v>170</v>
      </c>
      <c r="M140" s="1">
        <v>113.4</v>
      </c>
      <c r="N140" s="1">
        <v>136.80000000000001</v>
      </c>
      <c r="O140" s="1">
        <v>128.69999999999999</v>
      </c>
      <c r="P140" s="1">
        <v>143.1</v>
      </c>
      <c r="Q140" s="1">
        <v>136.6</v>
      </c>
      <c r="R140" s="1">
        <v>141.19999999999999</v>
      </c>
      <c r="S140" s="1">
        <v>139.9</v>
      </c>
      <c r="T140" s="1">
        <v>134.5</v>
      </c>
      <c r="U140" s="1">
        <v>139.19999999999999</v>
      </c>
      <c r="V140" s="1">
        <v>0</v>
      </c>
      <c r="W140" s="1">
        <v>130.30000000000001</v>
      </c>
      <c r="X140" s="1">
        <v>132.1</v>
      </c>
      <c r="Y140" s="1">
        <v>129.1</v>
      </c>
      <c r="Z140" s="1">
        <v>118.2</v>
      </c>
      <c r="AA140" s="1">
        <v>126.9</v>
      </c>
      <c r="AB140" s="1">
        <v>133.69999999999999</v>
      </c>
      <c r="AC140" s="1">
        <v>123.5</v>
      </c>
      <c r="AD140" s="1">
        <v>126.1</v>
      </c>
      <c r="AE140" s="1">
        <v>133.6</v>
      </c>
    </row>
    <row r="141" spans="1:31" x14ac:dyDescent="0.25">
      <c r="A141" s="1" t="s">
        <v>37</v>
      </c>
      <c r="B141" s="1">
        <v>2016</v>
      </c>
      <c r="C141" s="1">
        <v>2017</v>
      </c>
      <c r="D141" s="1" t="s">
        <v>52</v>
      </c>
      <c r="E141" s="1">
        <v>130.19999999999999</v>
      </c>
      <c r="F141" s="1">
        <v>138.5</v>
      </c>
      <c r="G141" s="1">
        <v>134.1</v>
      </c>
      <c r="H141" s="1">
        <v>132.9</v>
      </c>
      <c r="I141" s="1">
        <v>112.6</v>
      </c>
      <c r="J141" s="1">
        <v>130.80000000000001</v>
      </c>
      <c r="K141" s="1">
        <v>142</v>
      </c>
      <c r="L141" s="1">
        <v>174.9</v>
      </c>
      <c r="M141" s="1">
        <v>115.6</v>
      </c>
      <c r="N141" s="1">
        <v>145.4</v>
      </c>
      <c r="O141" s="1">
        <v>122.7</v>
      </c>
      <c r="P141" s="1">
        <v>140.30000000000001</v>
      </c>
      <c r="Q141" s="1">
        <v>135.19999999999999</v>
      </c>
      <c r="R141" s="1">
        <v>144.30000000000001</v>
      </c>
      <c r="S141" s="1">
        <v>129.6</v>
      </c>
      <c r="T141" s="1">
        <v>122.1</v>
      </c>
      <c r="U141" s="1">
        <v>128.5</v>
      </c>
      <c r="V141" s="1">
        <v>129.1</v>
      </c>
      <c r="W141" s="1">
        <v>116.2</v>
      </c>
      <c r="X141" s="1">
        <v>124.7</v>
      </c>
      <c r="Y141" s="1">
        <v>122.1</v>
      </c>
      <c r="Z141" s="1">
        <v>113.4</v>
      </c>
      <c r="AA141" s="1">
        <v>121.7</v>
      </c>
      <c r="AB141" s="1">
        <v>132.1</v>
      </c>
      <c r="AC141" s="1">
        <v>121.3</v>
      </c>
      <c r="AD141" s="1">
        <v>121.3</v>
      </c>
      <c r="AE141" s="1">
        <v>128.5</v>
      </c>
    </row>
    <row r="142" spans="1:31" x14ac:dyDescent="0.25">
      <c r="A142" s="1" t="s">
        <v>38</v>
      </c>
      <c r="B142" s="1">
        <v>2016</v>
      </c>
      <c r="C142" s="1">
        <v>2017</v>
      </c>
      <c r="D142" s="1" t="s">
        <v>52</v>
      </c>
      <c r="E142" s="1">
        <v>131.4</v>
      </c>
      <c r="F142" s="1">
        <v>137.80000000000001</v>
      </c>
      <c r="G142" s="1">
        <v>132</v>
      </c>
      <c r="H142" s="1">
        <v>135</v>
      </c>
      <c r="I142" s="1">
        <v>118</v>
      </c>
      <c r="J142" s="1">
        <v>134.1</v>
      </c>
      <c r="K142" s="1">
        <v>141.9</v>
      </c>
      <c r="L142" s="1">
        <v>171.7</v>
      </c>
      <c r="M142" s="1">
        <v>114.1</v>
      </c>
      <c r="N142" s="1">
        <v>139.69999999999999</v>
      </c>
      <c r="O142" s="1">
        <v>126.2</v>
      </c>
      <c r="P142" s="1">
        <v>141.80000000000001</v>
      </c>
      <c r="Q142" s="1">
        <v>136.1</v>
      </c>
      <c r="R142" s="1">
        <v>142</v>
      </c>
      <c r="S142" s="1">
        <v>135.80000000000001</v>
      </c>
      <c r="T142" s="1">
        <v>129.30000000000001</v>
      </c>
      <c r="U142" s="1">
        <v>135</v>
      </c>
      <c r="V142" s="1">
        <v>129.1</v>
      </c>
      <c r="W142" s="1">
        <v>125</v>
      </c>
      <c r="X142" s="1">
        <v>128.6</v>
      </c>
      <c r="Y142" s="1">
        <v>126.4</v>
      </c>
      <c r="Z142" s="1">
        <v>115.7</v>
      </c>
      <c r="AA142" s="1">
        <v>124</v>
      </c>
      <c r="AB142" s="1">
        <v>132.80000000000001</v>
      </c>
      <c r="AC142" s="1">
        <v>122.6</v>
      </c>
      <c r="AD142" s="1">
        <v>123.8</v>
      </c>
      <c r="AE142" s="1">
        <v>131.19999999999999</v>
      </c>
    </row>
    <row r="143" spans="1:31" x14ac:dyDescent="0.25">
      <c r="A143" s="1" t="s">
        <v>36</v>
      </c>
      <c r="B143" s="1">
        <v>2016</v>
      </c>
      <c r="C143" s="1">
        <v>2017</v>
      </c>
      <c r="D143" s="1" t="s">
        <v>53</v>
      </c>
      <c r="E143" s="1">
        <v>132.6</v>
      </c>
      <c r="F143" s="1">
        <v>137.30000000000001</v>
      </c>
      <c r="G143" s="1">
        <v>131.6</v>
      </c>
      <c r="H143" s="1">
        <v>136.30000000000001</v>
      </c>
      <c r="I143" s="1">
        <v>121.6</v>
      </c>
      <c r="J143" s="1">
        <v>135.6</v>
      </c>
      <c r="K143" s="1">
        <v>127.5</v>
      </c>
      <c r="L143" s="1">
        <v>167.9</v>
      </c>
      <c r="M143" s="1">
        <v>113.8</v>
      </c>
      <c r="N143" s="1">
        <v>137.5</v>
      </c>
      <c r="O143" s="1">
        <v>129.1</v>
      </c>
      <c r="P143" s="1">
        <v>143.6</v>
      </c>
      <c r="Q143" s="1">
        <v>134.69999999999999</v>
      </c>
      <c r="R143" s="1">
        <v>142.4</v>
      </c>
      <c r="S143" s="1">
        <v>140.4</v>
      </c>
      <c r="T143" s="1">
        <v>135.19999999999999</v>
      </c>
      <c r="U143" s="1">
        <v>139.69999999999999</v>
      </c>
      <c r="V143" s="1">
        <v>0</v>
      </c>
      <c r="W143" s="1">
        <v>132</v>
      </c>
      <c r="X143" s="1">
        <v>132.9</v>
      </c>
      <c r="Y143" s="1">
        <v>129.69999999999999</v>
      </c>
      <c r="Z143" s="1">
        <v>118.6</v>
      </c>
      <c r="AA143" s="1">
        <v>127.3</v>
      </c>
      <c r="AB143" s="1">
        <v>134.19999999999999</v>
      </c>
      <c r="AC143" s="1">
        <v>121.9</v>
      </c>
      <c r="AD143" s="1">
        <v>126.3</v>
      </c>
      <c r="AE143" s="1">
        <v>132.80000000000001</v>
      </c>
    </row>
    <row r="144" spans="1:31" x14ac:dyDescent="0.25">
      <c r="A144" s="1" t="s">
        <v>37</v>
      </c>
      <c r="B144" s="1">
        <v>2016</v>
      </c>
      <c r="C144" s="1">
        <v>2017</v>
      </c>
      <c r="D144" s="1" t="s">
        <v>53</v>
      </c>
      <c r="E144" s="1">
        <v>131.6</v>
      </c>
      <c r="F144" s="1">
        <v>138.19999999999999</v>
      </c>
      <c r="G144" s="1">
        <v>134.9</v>
      </c>
      <c r="H144" s="1">
        <v>133.1</v>
      </c>
      <c r="I144" s="1">
        <v>113.5</v>
      </c>
      <c r="J144" s="1">
        <v>129.30000000000001</v>
      </c>
      <c r="K144" s="1">
        <v>121.1</v>
      </c>
      <c r="L144" s="1">
        <v>170.3</v>
      </c>
      <c r="M144" s="1">
        <v>115.5</v>
      </c>
      <c r="N144" s="1">
        <v>145.5</v>
      </c>
      <c r="O144" s="1">
        <v>123.1</v>
      </c>
      <c r="P144" s="1">
        <v>140.9</v>
      </c>
      <c r="Q144" s="1">
        <v>132.80000000000001</v>
      </c>
      <c r="R144" s="1">
        <v>145</v>
      </c>
      <c r="S144" s="1">
        <v>130</v>
      </c>
      <c r="T144" s="1">
        <v>122.2</v>
      </c>
      <c r="U144" s="1">
        <v>128.80000000000001</v>
      </c>
      <c r="V144" s="1">
        <v>128.5</v>
      </c>
      <c r="W144" s="1">
        <v>117.8</v>
      </c>
      <c r="X144" s="1">
        <v>125</v>
      </c>
      <c r="Y144" s="1">
        <v>122.3</v>
      </c>
      <c r="Z144" s="1">
        <v>113.7</v>
      </c>
      <c r="AA144" s="1">
        <v>121.8</v>
      </c>
      <c r="AB144" s="1">
        <v>132.30000000000001</v>
      </c>
      <c r="AC144" s="1">
        <v>119.9</v>
      </c>
      <c r="AD144" s="1">
        <v>121.4</v>
      </c>
      <c r="AE144" s="1">
        <v>127.6</v>
      </c>
    </row>
    <row r="145" spans="1:31" x14ac:dyDescent="0.25">
      <c r="A145" s="1" t="s">
        <v>38</v>
      </c>
      <c r="B145" s="1">
        <v>2016</v>
      </c>
      <c r="C145" s="1">
        <v>2017</v>
      </c>
      <c r="D145" s="1" t="s">
        <v>53</v>
      </c>
      <c r="E145" s="1">
        <v>132.30000000000001</v>
      </c>
      <c r="F145" s="1">
        <v>137.6</v>
      </c>
      <c r="G145" s="1">
        <v>132.9</v>
      </c>
      <c r="H145" s="1">
        <v>135.1</v>
      </c>
      <c r="I145" s="1">
        <v>118.6</v>
      </c>
      <c r="J145" s="1">
        <v>132.69999999999999</v>
      </c>
      <c r="K145" s="1">
        <v>125.3</v>
      </c>
      <c r="L145" s="1">
        <v>168.7</v>
      </c>
      <c r="M145" s="1">
        <v>114.4</v>
      </c>
      <c r="N145" s="1">
        <v>140.19999999999999</v>
      </c>
      <c r="O145" s="1">
        <v>126.6</v>
      </c>
      <c r="P145" s="1">
        <v>142.30000000000001</v>
      </c>
      <c r="Q145" s="1">
        <v>134</v>
      </c>
      <c r="R145" s="1">
        <v>143.1</v>
      </c>
      <c r="S145" s="1">
        <v>136.30000000000001</v>
      </c>
      <c r="T145" s="1">
        <v>129.80000000000001</v>
      </c>
      <c r="U145" s="1">
        <v>135.4</v>
      </c>
      <c r="V145" s="1">
        <v>128.5</v>
      </c>
      <c r="W145" s="1">
        <v>126.6</v>
      </c>
      <c r="X145" s="1">
        <v>129.19999999999999</v>
      </c>
      <c r="Y145" s="1">
        <v>126.9</v>
      </c>
      <c r="Z145" s="1">
        <v>116</v>
      </c>
      <c r="AA145" s="1">
        <v>124.2</v>
      </c>
      <c r="AB145" s="1">
        <v>133.1</v>
      </c>
      <c r="AC145" s="1">
        <v>121.1</v>
      </c>
      <c r="AD145" s="1">
        <v>123.9</v>
      </c>
      <c r="AE145" s="1">
        <v>130.4</v>
      </c>
    </row>
    <row r="146" spans="1:31" x14ac:dyDescent="0.25">
      <c r="A146" s="1" t="s">
        <v>36</v>
      </c>
      <c r="B146" s="1">
        <v>2017</v>
      </c>
      <c r="C146" s="1">
        <v>2018</v>
      </c>
      <c r="D146" s="1" t="s">
        <v>42</v>
      </c>
      <c r="E146" s="1">
        <v>133.1</v>
      </c>
      <c r="F146" s="1">
        <v>137.80000000000001</v>
      </c>
      <c r="G146" s="1">
        <v>131.9</v>
      </c>
      <c r="H146" s="1">
        <v>136.69999999999999</v>
      </c>
      <c r="I146" s="1">
        <v>122</v>
      </c>
      <c r="J146" s="1">
        <v>136</v>
      </c>
      <c r="K146" s="1">
        <v>119.8</v>
      </c>
      <c r="L146" s="1">
        <v>161.69999999999999</v>
      </c>
      <c r="M146" s="1">
        <v>114.8</v>
      </c>
      <c r="N146" s="1">
        <v>136.9</v>
      </c>
      <c r="O146" s="1">
        <v>129</v>
      </c>
      <c r="P146" s="1">
        <v>143.9</v>
      </c>
      <c r="Q146" s="1">
        <v>133.69999999999999</v>
      </c>
      <c r="R146" s="1">
        <v>143.1</v>
      </c>
      <c r="S146" s="1">
        <v>140.69999999999999</v>
      </c>
      <c r="T146" s="1">
        <v>135.80000000000001</v>
      </c>
      <c r="U146" s="1">
        <v>140</v>
      </c>
      <c r="V146" s="1">
        <v>0</v>
      </c>
      <c r="W146" s="1">
        <v>132.1</v>
      </c>
      <c r="X146" s="1">
        <v>133.19999999999999</v>
      </c>
      <c r="Y146" s="1">
        <v>129.9</v>
      </c>
      <c r="Z146" s="1">
        <v>119.1</v>
      </c>
      <c r="AA146" s="1">
        <v>127</v>
      </c>
      <c r="AB146" s="1">
        <v>134.6</v>
      </c>
      <c r="AC146" s="1">
        <v>122.3</v>
      </c>
      <c r="AD146" s="1">
        <v>126.6</v>
      </c>
      <c r="AE146" s="1">
        <v>132.4</v>
      </c>
    </row>
    <row r="147" spans="1:31" x14ac:dyDescent="0.25">
      <c r="A147" s="1" t="s">
        <v>37</v>
      </c>
      <c r="B147" s="1">
        <v>2017</v>
      </c>
      <c r="C147" s="1">
        <v>2018</v>
      </c>
      <c r="D147" s="1" t="s">
        <v>42</v>
      </c>
      <c r="E147" s="1">
        <v>132.19999999999999</v>
      </c>
      <c r="F147" s="1">
        <v>138.9</v>
      </c>
      <c r="G147" s="1">
        <v>132.6</v>
      </c>
      <c r="H147" s="1">
        <v>133.1</v>
      </c>
      <c r="I147" s="1">
        <v>114</v>
      </c>
      <c r="J147" s="1">
        <v>129.6</v>
      </c>
      <c r="K147" s="1">
        <v>118.7</v>
      </c>
      <c r="L147" s="1">
        <v>155.1</v>
      </c>
      <c r="M147" s="1">
        <v>117.3</v>
      </c>
      <c r="N147" s="1">
        <v>144.9</v>
      </c>
      <c r="O147" s="1">
        <v>123.2</v>
      </c>
      <c r="P147" s="1">
        <v>141.6</v>
      </c>
      <c r="Q147" s="1">
        <v>132</v>
      </c>
      <c r="R147" s="1">
        <v>145.6</v>
      </c>
      <c r="S147" s="1">
        <v>130.19999999999999</v>
      </c>
      <c r="T147" s="1">
        <v>122.3</v>
      </c>
      <c r="U147" s="1">
        <v>129</v>
      </c>
      <c r="V147" s="1">
        <v>129.6</v>
      </c>
      <c r="W147" s="1">
        <v>118</v>
      </c>
      <c r="X147" s="1">
        <v>125.1</v>
      </c>
      <c r="Y147" s="1">
        <v>122.6</v>
      </c>
      <c r="Z147" s="1">
        <v>115.2</v>
      </c>
      <c r="AA147" s="1">
        <v>122</v>
      </c>
      <c r="AB147" s="1">
        <v>132.4</v>
      </c>
      <c r="AC147" s="1">
        <v>120.9</v>
      </c>
      <c r="AD147" s="1">
        <v>122.1</v>
      </c>
      <c r="AE147" s="1">
        <v>127.8</v>
      </c>
    </row>
    <row r="148" spans="1:31" x14ac:dyDescent="0.25">
      <c r="A148" s="1" t="s">
        <v>38</v>
      </c>
      <c r="B148" s="1">
        <v>2017</v>
      </c>
      <c r="C148" s="1">
        <v>2018</v>
      </c>
      <c r="D148" s="1" t="s">
        <v>42</v>
      </c>
      <c r="E148" s="1">
        <v>132.80000000000001</v>
      </c>
      <c r="F148" s="1">
        <v>138.19999999999999</v>
      </c>
      <c r="G148" s="1">
        <v>132.19999999999999</v>
      </c>
      <c r="H148" s="1">
        <v>135.4</v>
      </c>
      <c r="I148" s="1">
        <v>119.1</v>
      </c>
      <c r="J148" s="1">
        <v>133</v>
      </c>
      <c r="K148" s="1">
        <v>119.4</v>
      </c>
      <c r="L148" s="1">
        <v>159.5</v>
      </c>
      <c r="M148" s="1">
        <v>115.6</v>
      </c>
      <c r="N148" s="1">
        <v>139.6</v>
      </c>
      <c r="O148" s="1">
        <v>126.6</v>
      </c>
      <c r="P148" s="1">
        <v>142.80000000000001</v>
      </c>
      <c r="Q148" s="1">
        <v>133.1</v>
      </c>
      <c r="R148" s="1">
        <v>143.80000000000001</v>
      </c>
      <c r="S148" s="1">
        <v>136.6</v>
      </c>
      <c r="T148" s="1">
        <v>130.19999999999999</v>
      </c>
      <c r="U148" s="1">
        <v>135.6</v>
      </c>
      <c r="V148" s="1">
        <v>129.6</v>
      </c>
      <c r="W148" s="1">
        <v>126.8</v>
      </c>
      <c r="X148" s="1">
        <v>129.4</v>
      </c>
      <c r="Y148" s="1">
        <v>127.1</v>
      </c>
      <c r="Z148" s="1">
        <v>117</v>
      </c>
      <c r="AA148" s="1">
        <v>124.2</v>
      </c>
      <c r="AB148" s="1">
        <v>133.30000000000001</v>
      </c>
      <c r="AC148" s="1">
        <v>121.7</v>
      </c>
      <c r="AD148" s="1">
        <v>124.4</v>
      </c>
      <c r="AE148" s="1">
        <v>130.30000000000001</v>
      </c>
    </row>
    <row r="149" spans="1:31" x14ac:dyDescent="0.25">
      <c r="A149" s="1" t="s">
        <v>36</v>
      </c>
      <c r="B149" s="1">
        <v>2017</v>
      </c>
      <c r="C149" s="1">
        <v>2018</v>
      </c>
      <c r="D149" s="1" t="s">
        <v>43</v>
      </c>
      <c r="E149" s="1">
        <v>133.30000000000001</v>
      </c>
      <c r="F149" s="1">
        <v>138.30000000000001</v>
      </c>
      <c r="G149" s="1">
        <v>129.30000000000001</v>
      </c>
      <c r="H149" s="1">
        <v>137.19999999999999</v>
      </c>
      <c r="I149" s="1">
        <v>122.1</v>
      </c>
      <c r="J149" s="1">
        <v>138.69999999999999</v>
      </c>
      <c r="K149" s="1">
        <v>119.1</v>
      </c>
      <c r="L149" s="1">
        <v>156.9</v>
      </c>
      <c r="M149" s="1">
        <v>116.2</v>
      </c>
      <c r="N149" s="1">
        <v>136</v>
      </c>
      <c r="O149" s="1">
        <v>129.4</v>
      </c>
      <c r="P149" s="1">
        <v>144.4</v>
      </c>
      <c r="Q149" s="1">
        <v>133.6</v>
      </c>
      <c r="R149" s="1">
        <v>143.69999999999999</v>
      </c>
      <c r="S149" s="1">
        <v>140.9</v>
      </c>
      <c r="T149" s="1">
        <v>135.80000000000001</v>
      </c>
      <c r="U149" s="1">
        <v>140.19999999999999</v>
      </c>
      <c r="V149" s="1">
        <v>0</v>
      </c>
      <c r="W149" s="1">
        <v>133.19999999999999</v>
      </c>
      <c r="X149" s="1">
        <v>133.6</v>
      </c>
      <c r="Y149" s="1">
        <v>130.1</v>
      </c>
      <c r="Z149" s="1">
        <v>119.5</v>
      </c>
      <c r="AA149" s="1">
        <v>127.7</v>
      </c>
      <c r="AB149" s="1">
        <v>134.9</v>
      </c>
      <c r="AC149" s="1">
        <v>123.2</v>
      </c>
      <c r="AD149" s="1">
        <v>127</v>
      </c>
      <c r="AE149" s="1">
        <v>132.6</v>
      </c>
    </row>
    <row r="150" spans="1:31" x14ac:dyDescent="0.25">
      <c r="A150" s="1" t="s">
        <v>37</v>
      </c>
      <c r="B150" s="1">
        <v>2017</v>
      </c>
      <c r="C150" s="1">
        <v>2018</v>
      </c>
      <c r="D150" s="1" t="s">
        <v>43</v>
      </c>
      <c r="E150" s="1">
        <v>132.80000000000001</v>
      </c>
      <c r="F150" s="1">
        <v>139.80000000000001</v>
      </c>
      <c r="G150" s="1">
        <v>129.30000000000001</v>
      </c>
      <c r="H150" s="1">
        <v>133.5</v>
      </c>
      <c r="I150" s="1">
        <v>114.3</v>
      </c>
      <c r="J150" s="1">
        <v>131.4</v>
      </c>
      <c r="K150" s="1">
        <v>120.2</v>
      </c>
      <c r="L150" s="1">
        <v>143.1</v>
      </c>
      <c r="M150" s="1">
        <v>119.5</v>
      </c>
      <c r="N150" s="1">
        <v>144</v>
      </c>
      <c r="O150" s="1">
        <v>123.4</v>
      </c>
      <c r="P150" s="1">
        <v>141.9</v>
      </c>
      <c r="Q150" s="1">
        <v>132.1</v>
      </c>
      <c r="R150" s="1">
        <v>146.30000000000001</v>
      </c>
      <c r="S150" s="1">
        <v>130.5</v>
      </c>
      <c r="T150" s="1">
        <v>122.5</v>
      </c>
      <c r="U150" s="1">
        <v>129.30000000000001</v>
      </c>
      <c r="V150" s="1">
        <v>130.5</v>
      </c>
      <c r="W150" s="1">
        <v>119.2</v>
      </c>
      <c r="X150" s="1">
        <v>125.3</v>
      </c>
      <c r="Y150" s="1">
        <v>122.9</v>
      </c>
      <c r="Z150" s="1">
        <v>115.5</v>
      </c>
      <c r="AA150" s="1">
        <v>122.2</v>
      </c>
      <c r="AB150" s="1">
        <v>132.4</v>
      </c>
      <c r="AC150" s="1">
        <v>121.7</v>
      </c>
      <c r="AD150" s="1">
        <v>122.4</v>
      </c>
      <c r="AE150" s="1">
        <v>128.19999999999999</v>
      </c>
    </row>
    <row r="151" spans="1:31" x14ac:dyDescent="0.25">
      <c r="A151" s="1" t="s">
        <v>38</v>
      </c>
      <c r="B151" s="1">
        <v>2017</v>
      </c>
      <c r="C151" s="1">
        <v>2018</v>
      </c>
      <c r="D151" s="1" t="s">
        <v>43</v>
      </c>
      <c r="E151" s="1">
        <v>133.1</v>
      </c>
      <c r="F151" s="1">
        <v>138.80000000000001</v>
      </c>
      <c r="G151" s="1">
        <v>129.30000000000001</v>
      </c>
      <c r="H151" s="1">
        <v>135.80000000000001</v>
      </c>
      <c r="I151" s="1">
        <v>119.2</v>
      </c>
      <c r="J151" s="1">
        <v>135.30000000000001</v>
      </c>
      <c r="K151" s="1">
        <v>119.5</v>
      </c>
      <c r="L151" s="1">
        <v>152.19999999999999</v>
      </c>
      <c r="M151" s="1">
        <v>117.3</v>
      </c>
      <c r="N151" s="1">
        <v>138.69999999999999</v>
      </c>
      <c r="O151" s="1">
        <v>126.9</v>
      </c>
      <c r="P151" s="1">
        <v>143.19999999999999</v>
      </c>
      <c r="Q151" s="1">
        <v>133</v>
      </c>
      <c r="R151" s="1">
        <v>144.4</v>
      </c>
      <c r="S151" s="1">
        <v>136.80000000000001</v>
      </c>
      <c r="T151" s="1">
        <v>130.30000000000001</v>
      </c>
      <c r="U151" s="1">
        <v>135.9</v>
      </c>
      <c r="V151" s="1">
        <v>130.5</v>
      </c>
      <c r="W151" s="1">
        <v>127.9</v>
      </c>
      <c r="X151" s="1">
        <v>129.69999999999999</v>
      </c>
      <c r="Y151" s="1">
        <v>127.4</v>
      </c>
      <c r="Z151" s="1">
        <v>117.4</v>
      </c>
      <c r="AA151" s="1">
        <v>124.6</v>
      </c>
      <c r="AB151" s="1">
        <v>133.4</v>
      </c>
      <c r="AC151" s="1">
        <v>122.6</v>
      </c>
      <c r="AD151" s="1">
        <v>124.8</v>
      </c>
      <c r="AE151" s="1">
        <v>130.6</v>
      </c>
    </row>
    <row r="152" spans="1:31" x14ac:dyDescent="0.25">
      <c r="A152" s="1" t="s">
        <v>36</v>
      </c>
      <c r="B152" s="1">
        <v>2017</v>
      </c>
      <c r="C152" s="1">
        <v>2018</v>
      </c>
      <c r="D152" s="1" t="s">
        <v>44</v>
      </c>
      <c r="E152" s="1">
        <v>133.6</v>
      </c>
      <c r="F152" s="1">
        <v>138.80000000000001</v>
      </c>
      <c r="G152" s="1">
        <v>128.80000000000001</v>
      </c>
      <c r="H152" s="1">
        <v>137.19999999999999</v>
      </c>
      <c r="I152" s="1">
        <v>121.6</v>
      </c>
      <c r="J152" s="1">
        <v>139.69999999999999</v>
      </c>
      <c r="K152" s="1">
        <v>119.7</v>
      </c>
      <c r="L152" s="1">
        <v>148</v>
      </c>
      <c r="M152" s="1">
        <v>116.9</v>
      </c>
      <c r="N152" s="1">
        <v>135.6</v>
      </c>
      <c r="O152" s="1">
        <v>129.80000000000001</v>
      </c>
      <c r="P152" s="1">
        <v>145.4</v>
      </c>
      <c r="Q152" s="1">
        <v>133.4</v>
      </c>
      <c r="R152" s="1">
        <v>144.19999999999999</v>
      </c>
      <c r="S152" s="1">
        <v>141.6</v>
      </c>
      <c r="T152" s="1">
        <v>136.19999999999999</v>
      </c>
      <c r="U152" s="1">
        <v>140.80000000000001</v>
      </c>
      <c r="V152" s="1">
        <v>0</v>
      </c>
      <c r="W152" s="1">
        <v>134.19999999999999</v>
      </c>
      <c r="X152" s="1">
        <v>134.1</v>
      </c>
      <c r="Y152" s="1">
        <v>130.6</v>
      </c>
      <c r="Z152" s="1">
        <v>119.8</v>
      </c>
      <c r="AA152" s="1">
        <v>128.30000000000001</v>
      </c>
      <c r="AB152" s="1">
        <v>135.19999999999999</v>
      </c>
      <c r="AC152" s="1">
        <v>123.3</v>
      </c>
      <c r="AD152" s="1">
        <v>127.4</v>
      </c>
      <c r="AE152" s="1">
        <v>132.80000000000001</v>
      </c>
    </row>
    <row r="153" spans="1:31" x14ac:dyDescent="0.25">
      <c r="A153" s="1" t="s">
        <v>37</v>
      </c>
      <c r="B153" s="1">
        <v>2017</v>
      </c>
      <c r="C153" s="1">
        <v>2018</v>
      </c>
      <c r="D153" s="1" t="s">
        <v>44</v>
      </c>
      <c r="E153" s="1">
        <v>132.69999999999999</v>
      </c>
      <c r="F153" s="1">
        <v>139.4</v>
      </c>
      <c r="G153" s="1">
        <v>128.4</v>
      </c>
      <c r="H153" s="1">
        <v>134.9</v>
      </c>
      <c r="I153" s="1">
        <v>114</v>
      </c>
      <c r="J153" s="1">
        <v>136.80000000000001</v>
      </c>
      <c r="K153" s="1">
        <v>122.2</v>
      </c>
      <c r="L153" s="1">
        <v>135.80000000000001</v>
      </c>
      <c r="M153" s="1">
        <v>120.3</v>
      </c>
      <c r="N153" s="1">
        <v>142.6</v>
      </c>
      <c r="O153" s="1">
        <v>123.6</v>
      </c>
      <c r="P153" s="1">
        <v>142.4</v>
      </c>
      <c r="Q153" s="1">
        <v>132.6</v>
      </c>
      <c r="R153" s="1">
        <v>147.5</v>
      </c>
      <c r="S153" s="1">
        <v>130.80000000000001</v>
      </c>
      <c r="T153" s="1">
        <v>122.8</v>
      </c>
      <c r="U153" s="1">
        <v>129.6</v>
      </c>
      <c r="V153" s="1">
        <v>131.1</v>
      </c>
      <c r="W153" s="1">
        <v>120.8</v>
      </c>
      <c r="X153" s="1">
        <v>125.6</v>
      </c>
      <c r="Y153" s="1">
        <v>123.1</v>
      </c>
      <c r="Z153" s="1">
        <v>115.6</v>
      </c>
      <c r="AA153" s="1">
        <v>122.4</v>
      </c>
      <c r="AB153" s="1">
        <v>132.80000000000001</v>
      </c>
      <c r="AC153" s="1">
        <v>121.7</v>
      </c>
      <c r="AD153" s="1">
        <v>122.6</v>
      </c>
      <c r="AE153" s="1">
        <v>128.69999999999999</v>
      </c>
    </row>
    <row r="154" spans="1:31" x14ac:dyDescent="0.25">
      <c r="A154" s="1" t="s">
        <v>38</v>
      </c>
      <c r="B154" s="1">
        <v>2017</v>
      </c>
      <c r="C154" s="1">
        <v>2018</v>
      </c>
      <c r="D154" s="1" t="s">
        <v>44</v>
      </c>
      <c r="E154" s="1">
        <v>133.30000000000001</v>
      </c>
      <c r="F154" s="1">
        <v>139</v>
      </c>
      <c r="G154" s="1">
        <v>128.6</v>
      </c>
      <c r="H154" s="1">
        <v>136.30000000000001</v>
      </c>
      <c r="I154" s="1">
        <v>118.8</v>
      </c>
      <c r="J154" s="1">
        <v>138.30000000000001</v>
      </c>
      <c r="K154" s="1">
        <v>120.5</v>
      </c>
      <c r="L154" s="1">
        <v>143.9</v>
      </c>
      <c r="M154" s="1">
        <v>118</v>
      </c>
      <c r="N154" s="1">
        <v>137.9</v>
      </c>
      <c r="O154" s="1">
        <v>127.2</v>
      </c>
      <c r="P154" s="1">
        <v>144</v>
      </c>
      <c r="Q154" s="1">
        <v>133.1</v>
      </c>
      <c r="R154" s="1">
        <v>145.1</v>
      </c>
      <c r="S154" s="1">
        <v>137.30000000000001</v>
      </c>
      <c r="T154" s="1">
        <v>130.6</v>
      </c>
      <c r="U154" s="1">
        <v>136.4</v>
      </c>
      <c r="V154" s="1">
        <v>131.1</v>
      </c>
      <c r="W154" s="1">
        <v>129.1</v>
      </c>
      <c r="X154" s="1">
        <v>130.1</v>
      </c>
      <c r="Y154" s="1">
        <v>127.8</v>
      </c>
      <c r="Z154" s="1">
        <v>117.6</v>
      </c>
      <c r="AA154" s="1">
        <v>125</v>
      </c>
      <c r="AB154" s="1">
        <v>133.80000000000001</v>
      </c>
      <c r="AC154" s="1">
        <v>122.6</v>
      </c>
      <c r="AD154" s="1">
        <v>125.1</v>
      </c>
      <c r="AE154" s="1">
        <v>130.9</v>
      </c>
    </row>
    <row r="155" spans="1:31" x14ac:dyDescent="0.25">
      <c r="A155" s="1" t="s">
        <v>36</v>
      </c>
      <c r="B155" s="1">
        <v>2017</v>
      </c>
      <c r="C155" s="1">
        <v>2018</v>
      </c>
      <c r="D155" s="1" t="s">
        <v>45</v>
      </c>
      <c r="E155" s="1">
        <v>133.19999999999999</v>
      </c>
      <c r="F155" s="1">
        <v>138.69999999999999</v>
      </c>
      <c r="G155" s="1">
        <v>127.1</v>
      </c>
      <c r="H155" s="1">
        <v>137.69999999999999</v>
      </c>
      <c r="I155" s="1">
        <v>121.3</v>
      </c>
      <c r="J155" s="1">
        <v>141.80000000000001</v>
      </c>
      <c r="K155" s="1">
        <v>121.5</v>
      </c>
      <c r="L155" s="1">
        <v>144.5</v>
      </c>
      <c r="M155" s="1">
        <v>117.4</v>
      </c>
      <c r="N155" s="1">
        <v>134.1</v>
      </c>
      <c r="O155" s="1">
        <v>130</v>
      </c>
      <c r="P155" s="1">
        <v>145.5</v>
      </c>
      <c r="Q155" s="1">
        <v>133.5</v>
      </c>
      <c r="R155" s="1">
        <v>144.4</v>
      </c>
      <c r="S155" s="1">
        <v>142.4</v>
      </c>
      <c r="T155" s="1">
        <v>136.80000000000001</v>
      </c>
      <c r="U155" s="1">
        <v>141.6</v>
      </c>
      <c r="V155" s="1">
        <v>0</v>
      </c>
      <c r="W155" s="1">
        <v>135</v>
      </c>
      <c r="X155" s="1">
        <v>134.30000000000001</v>
      </c>
      <c r="Y155" s="1">
        <v>131</v>
      </c>
      <c r="Z155" s="1">
        <v>119.2</v>
      </c>
      <c r="AA155" s="1">
        <v>128.30000000000001</v>
      </c>
      <c r="AB155" s="1">
        <v>135.69999999999999</v>
      </c>
      <c r="AC155" s="1">
        <v>123.7</v>
      </c>
      <c r="AD155" s="1">
        <v>127.5</v>
      </c>
      <c r="AE155" s="1">
        <v>132.9</v>
      </c>
    </row>
    <row r="156" spans="1:31" x14ac:dyDescent="0.25">
      <c r="A156" s="1" t="s">
        <v>37</v>
      </c>
      <c r="B156" s="1">
        <v>2017</v>
      </c>
      <c r="C156" s="1">
        <v>2018</v>
      </c>
      <c r="D156" s="1" t="s">
        <v>45</v>
      </c>
      <c r="E156" s="1">
        <v>132.69999999999999</v>
      </c>
      <c r="F156" s="1">
        <v>140.6</v>
      </c>
      <c r="G156" s="1">
        <v>124.5</v>
      </c>
      <c r="H156" s="1">
        <v>136.30000000000001</v>
      </c>
      <c r="I156" s="1">
        <v>113.5</v>
      </c>
      <c r="J156" s="1">
        <v>137.69999999999999</v>
      </c>
      <c r="K156" s="1">
        <v>127.1</v>
      </c>
      <c r="L156" s="1">
        <v>133.80000000000001</v>
      </c>
      <c r="M156" s="1">
        <v>120.8</v>
      </c>
      <c r="N156" s="1">
        <v>141.30000000000001</v>
      </c>
      <c r="O156" s="1">
        <v>123.8</v>
      </c>
      <c r="P156" s="1">
        <v>142.6</v>
      </c>
      <c r="Q156" s="1">
        <v>133.4</v>
      </c>
      <c r="R156" s="1">
        <v>148</v>
      </c>
      <c r="S156" s="1">
        <v>131.19999999999999</v>
      </c>
      <c r="T156" s="1">
        <v>123</v>
      </c>
      <c r="U156" s="1">
        <v>130</v>
      </c>
      <c r="V156" s="1">
        <v>131.69999999999999</v>
      </c>
      <c r="W156" s="1">
        <v>121.4</v>
      </c>
      <c r="X156" s="1">
        <v>126</v>
      </c>
      <c r="Y156" s="1">
        <v>123.4</v>
      </c>
      <c r="Z156" s="1">
        <v>114.3</v>
      </c>
      <c r="AA156" s="1">
        <v>122.6</v>
      </c>
      <c r="AB156" s="1">
        <v>133.6</v>
      </c>
      <c r="AC156" s="1">
        <v>122.2</v>
      </c>
      <c r="AD156" s="1">
        <v>122.5</v>
      </c>
      <c r="AE156" s="1">
        <v>129.1</v>
      </c>
    </row>
    <row r="157" spans="1:31" x14ac:dyDescent="0.25">
      <c r="A157" s="1" t="s">
        <v>38</v>
      </c>
      <c r="B157" s="1">
        <v>2017</v>
      </c>
      <c r="C157" s="1">
        <v>2018</v>
      </c>
      <c r="D157" s="1" t="s">
        <v>45</v>
      </c>
      <c r="E157" s="1">
        <v>133</v>
      </c>
      <c r="F157" s="1">
        <v>139.4</v>
      </c>
      <c r="G157" s="1">
        <v>126.1</v>
      </c>
      <c r="H157" s="1">
        <v>137.19999999999999</v>
      </c>
      <c r="I157" s="1">
        <v>118.4</v>
      </c>
      <c r="J157" s="1">
        <v>139.9</v>
      </c>
      <c r="K157" s="1">
        <v>123.4</v>
      </c>
      <c r="L157" s="1">
        <v>140.9</v>
      </c>
      <c r="M157" s="1">
        <v>118.5</v>
      </c>
      <c r="N157" s="1">
        <v>136.5</v>
      </c>
      <c r="O157" s="1">
        <v>127.4</v>
      </c>
      <c r="P157" s="1">
        <v>144.19999999999999</v>
      </c>
      <c r="Q157" s="1">
        <v>133.5</v>
      </c>
      <c r="R157" s="1">
        <v>145.4</v>
      </c>
      <c r="S157" s="1">
        <v>138</v>
      </c>
      <c r="T157" s="1">
        <v>131.1</v>
      </c>
      <c r="U157" s="1">
        <v>137</v>
      </c>
      <c r="V157" s="1">
        <v>131.69999999999999</v>
      </c>
      <c r="W157" s="1">
        <v>129.80000000000001</v>
      </c>
      <c r="X157" s="1">
        <v>130.4</v>
      </c>
      <c r="Y157" s="1">
        <v>128.1</v>
      </c>
      <c r="Z157" s="1">
        <v>116.6</v>
      </c>
      <c r="AA157" s="1">
        <v>125.1</v>
      </c>
      <c r="AB157" s="1">
        <v>134.5</v>
      </c>
      <c r="AC157" s="1">
        <v>123.1</v>
      </c>
      <c r="AD157" s="1">
        <v>125.1</v>
      </c>
      <c r="AE157" s="1">
        <v>131.1</v>
      </c>
    </row>
    <row r="158" spans="1:31" x14ac:dyDescent="0.25">
      <c r="A158" s="1" t="s">
        <v>36</v>
      </c>
      <c r="B158" s="1">
        <v>2017</v>
      </c>
      <c r="C158" s="1">
        <v>2018</v>
      </c>
      <c r="D158" s="1" t="s">
        <v>46</v>
      </c>
      <c r="E158" s="1">
        <v>133.1</v>
      </c>
      <c r="F158" s="1">
        <v>140.30000000000001</v>
      </c>
      <c r="G158" s="1">
        <v>126.8</v>
      </c>
      <c r="H158" s="1">
        <v>138.19999999999999</v>
      </c>
      <c r="I158" s="1">
        <v>120.8</v>
      </c>
      <c r="J158" s="1">
        <v>140.19999999999999</v>
      </c>
      <c r="K158" s="1">
        <v>123.8</v>
      </c>
      <c r="L158" s="1">
        <v>141.80000000000001</v>
      </c>
      <c r="M158" s="1">
        <v>118.6</v>
      </c>
      <c r="N158" s="1">
        <v>134</v>
      </c>
      <c r="O158" s="1">
        <v>130.30000000000001</v>
      </c>
      <c r="P158" s="1">
        <v>145.80000000000001</v>
      </c>
      <c r="Q158" s="1">
        <v>133.80000000000001</v>
      </c>
      <c r="R158" s="1">
        <v>145.5</v>
      </c>
      <c r="S158" s="1">
        <v>142.5</v>
      </c>
      <c r="T158" s="1">
        <v>137.30000000000001</v>
      </c>
      <c r="U158" s="1">
        <v>141.80000000000001</v>
      </c>
      <c r="V158" s="1">
        <v>0</v>
      </c>
      <c r="W158" s="1">
        <v>135</v>
      </c>
      <c r="X158" s="1">
        <v>134.9</v>
      </c>
      <c r="Y158" s="1">
        <v>131.4</v>
      </c>
      <c r="Z158" s="1">
        <v>119.4</v>
      </c>
      <c r="AA158" s="1">
        <v>129.4</v>
      </c>
      <c r="AB158" s="1">
        <v>136.30000000000001</v>
      </c>
      <c r="AC158" s="1">
        <v>123.7</v>
      </c>
      <c r="AD158" s="1">
        <v>127.9</v>
      </c>
      <c r="AE158" s="1">
        <v>133.30000000000001</v>
      </c>
    </row>
    <row r="159" spans="1:31" x14ac:dyDescent="0.25">
      <c r="A159" s="1" t="s">
        <v>37</v>
      </c>
      <c r="B159" s="1">
        <v>2017</v>
      </c>
      <c r="C159" s="1">
        <v>2018</v>
      </c>
      <c r="D159" s="1" t="s">
        <v>46</v>
      </c>
      <c r="E159" s="1">
        <v>132.6</v>
      </c>
      <c r="F159" s="1">
        <v>144.1</v>
      </c>
      <c r="G159" s="1">
        <v>125.6</v>
      </c>
      <c r="H159" s="1">
        <v>136.80000000000001</v>
      </c>
      <c r="I159" s="1">
        <v>113.4</v>
      </c>
      <c r="J159" s="1">
        <v>135.19999999999999</v>
      </c>
      <c r="K159" s="1">
        <v>129.19999999999999</v>
      </c>
      <c r="L159" s="1">
        <v>131.5</v>
      </c>
      <c r="M159" s="1">
        <v>121</v>
      </c>
      <c r="N159" s="1">
        <v>139.9</v>
      </c>
      <c r="O159" s="1">
        <v>123.8</v>
      </c>
      <c r="P159" s="1">
        <v>142.9</v>
      </c>
      <c r="Q159" s="1">
        <v>133.6</v>
      </c>
      <c r="R159" s="1">
        <v>148.30000000000001</v>
      </c>
      <c r="S159" s="1">
        <v>131.5</v>
      </c>
      <c r="T159" s="1">
        <v>123.2</v>
      </c>
      <c r="U159" s="1">
        <v>130.19999999999999</v>
      </c>
      <c r="V159" s="1">
        <v>132.1</v>
      </c>
      <c r="W159" s="1">
        <v>120.1</v>
      </c>
      <c r="X159" s="1">
        <v>126.5</v>
      </c>
      <c r="Y159" s="1">
        <v>123.6</v>
      </c>
      <c r="Z159" s="1">
        <v>114.3</v>
      </c>
      <c r="AA159" s="1">
        <v>122.8</v>
      </c>
      <c r="AB159" s="1">
        <v>133.80000000000001</v>
      </c>
      <c r="AC159" s="1">
        <v>122</v>
      </c>
      <c r="AD159" s="1">
        <v>122.6</v>
      </c>
      <c r="AE159" s="1">
        <v>129.30000000000001</v>
      </c>
    </row>
    <row r="160" spans="1:31" x14ac:dyDescent="0.25">
      <c r="A160" s="1" t="s">
        <v>38</v>
      </c>
      <c r="B160" s="1">
        <v>2017</v>
      </c>
      <c r="C160" s="1">
        <v>2018</v>
      </c>
      <c r="D160" s="1" t="s">
        <v>46</v>
      </c>
      <c r="E160" s="1">
        <v>132.9</v>
      </c>
      <c r="F160" s="1">
        <v>141.6</v>
      </c>
      <c r="G160" s="1">
        <v>126.3</v>
      </c>
      <c r="H160" s="1">
        <v>137.69999999999999</v>
      </c>
      <c r="I160" s="1">
        <v>118.1</v>
      </c>
      <c r="J160" s="1">
        <v>137.9</v>
      </c>
      <c r="K160" s="1">
        <v>125.6</v>
      </c>
      <c r="L160" s="1">
        <v>138.30000000000001</v>
      </c>
      <c r="M160" s="1">
        <v>119.4</v>
      </c>
      <c r="N160" s="1">
        <v>136</v>
      </c>
      <c r="O160" s="1">
        <v>127.6</v>
      </c>
      <c r="P160" s="1">
        <v>144.5</v>
      </c>
      <c r="Q160" s="1">
        <v>133.69999999999999</v>
      </c>
      <c r="R160" s="1">
        <v>146.19999999999999</v>
      </c>
      <c r="S160" s="1">
        <v>138.19999999999999</v>
      </c>
      <c r="T160" s="1">
        <v>131.4</v>
      </c>
      <c r="U160" s="1">
        <v>137.19999999999999</v>
      </c>
      <c r="V160" s="1">
        <v>132.1</v>
      </c>
      <c r="W160" s="1">
        <v>129.4</v>
      </c>
      <c r="X160" s="1">
        <v>130.9</v>
      </c>
      <c r="Y160" s="1">
        <v>128.4</v>
      </c>
      <c r="Z160" s="1">
        <v>116.7</v>
      </c>
      <c r="AA160" s="1">
        <v>125.7</v>
      </c>
      <c r="AB160" s="1">
        <v>134.80000000000001</v>
      </c>
      <c r="AC160" s="1">
        <v>123</v>
      </c>
      <c r="AD160" s="1">
        <v>125.3</v>
      </c>
      <c r="AE160" s="1">
        <v>131.4</v>
      </c>
    </row>
    <row r="161" spans="1:31" x14ac:dyDescent="0.25">
      <c r="A161" s="1" t="s">
        <v>36</v>
      </c>
      <c r="B161" s="1">
        <v>2017</v>
      </c>
      <c r="C161" s="1">
        <v>2018</v>
      </c>
      <c r="D161" s="1" t="s">
        <v>47</v>
      </c>
      <c r="E161" s="1">
        <v>133.5</v>
      </c>
      <c r="F161" s="1">
        <v>143.69999999999999</v>
      </c>
      <c r="G161" s="1">
        <v>128</v>
      </c>
      <c r="H161" s="1">
        <v>138.6</v>
      </c>
      <c r="I161" s="1">
        <v>120.9</v>
      </c>
      <c r="J161" s="1">
        <v>140.9</v>
      </c>
      <c r="K161" s="1">
        <v>128.80000000000001</v>
      </c>
      <c r="L161" s="1">
        <v>140.19999999999999</v>
      </c>
      <c r="M161" s="1">
        <v>118.9</v>
      </c>
      <c r="N161" s="1">
        <v>133.5</v>
      </c>
      <c r="O161" s="1">
        <v>130.4</v>
      </c>
      <c r="P161" s="1">
        <v>146.5</v>
      </c>
      <c r="Q161" s="1">
        <v>134.9</v>
      </c>
      <c r="R161" s="1">
        <v>145.80000000000001</v>
      </c>
      <c r="S161" s="1">
        <v>143.1</v>
      </c>
      <c r="T161" s="1">
        <v>137.69999999999999</v>
      </c>
      <c r="U161" s="1">
        <v>142.30000000000001</v>
      </c>
      <c r="V161" s="1">
        <v>0</v>
      </c>
      <c r="W161" s="1">
        <v>134.80000000000001</v>
      </c>
      <c r="X161" s="1">
        <v>135.19999999999999</v>
      </c>
      <c r="Y161" s="1">
        <v>131.30000000000001</v>
      </c>
      <c r="Z161" s="1">
        <v>119.4</v>
      </c>
      <c r="AA161" s="1">
        <v>129.80000000000001</v>
      </c>
      <c r="AB161" s="1">
        <v>136.9</v>
      </c>
      <c r="AC161" s="1">
        <v>124.1</v>
      </c>
      <c r="AD161" s="1">
        <v>128.1</v>
      </c>
      <c r="AE161" s="1">
        <v>133.9</v>
      </c>
    </row>
    <row r="162" spans="1:31" x14ac:dyDescent="0.25">
      <c r="A162" s="1" t="s">
        <v>37</v>
      </c>
      <c r="B162" s="1">
        <v>2017</v>
      </c>
      <c r="C162" s="1">
        <v>2018</v>
      </c>
      <c r="D162" s="1" t="s">
        <v>47</v>
      </c>
      <c r="E162" s="1">
        <v>132.9</v>
      </c>
      <c r="F162" s="1">
        <v>148.69999999999999</v>
      </c>
      <c r="G162" s="1">
        <v>128.30000000000001</v>
      </c>
      <c r="H162" s="1">
        <v>137.30000000000001</v>
      </c>
      <c r="I162" s="1">
        <v>113.5</v>
      </c>
      <c r="J162" s="1">
        <v>137.19999999999999</v>
      </c>
      <c r="K162" s="1">
        <v>142.19999999999999</v>
      </c>
      <c r="L162" s="1">
        <v>128.19999999999999</v>
      </c>
      <c r="M162" s="1">
        <v>120.9</v>
      </c>
      <c r="N162" s="1">
        <v>138.80000000000001</v>
      </c>
      <c r="O162" s="1">
        <v>124.2</v>
      </c>
      <c r="P162" s="1">
        <v>143.1</v>
      </c>
      <c r="Q162" s="1">
        <v>135.69999999999999</v>
      </c>
      <c r="R162" s="1">
        <v>148.6</v>
      </c>
      <c r="S162" s="1">
        <v>131.5</v>
      </c>
      <c r="T162" s="1">
        <v>123.2</v>
      </c>
      <c r="U162" s="1">
        <v>130.19999999999999</v>
      </c>
      <c r="V162" s="1">
        <v>131.4</v>
      </c>
      <c r="W162" s="1">
        <v>119</v>
      </c>
      <c r="X162" s="1">
        <v>126.8</v>
      </c>
      <c r="Y162" s="1">
        <v>123.8</v>
      </c>
      <c r="Z162" s="1">
        <v>113.9</v>
      </c>
      <c r="AA162" s="1">
        <v>122.9</v>
      </c>
      <c r="AB162" s="1">
        <v>134.30000000000001</v>
      </c>
      <c r="AC162" s="1">
        <v>122.5</v>
      </c>
      <c r="AD162" s="1">
        <v>122.7</v>
      </c>
      <c r="AE162" s="1">
        <v>129.9</v>
      </c>
    </row>
    <row r="163" spans="1:31" x14ac:dyDescent="0.25">
      <c r="A163" s="1" t="s">
        <v>38</v>
      </c>
      <c r="B163" s="1">
        <v>2017</v>
      </c>
      <c r="C163" s="1">
        <v>2018</v>
      </c>
      <c r="D163" s="1" t="s">
        <v>47</v>
      </c>
      <c r="E163" s="1">
        <v>133.30000000000001</v>
      </c>
      <c r="F163" s="1">
        <v>145.5</v>
      </c>
      <c r="G163" s="1">
        <v>128.1</v>
      </c>
      <c r="H163" s="1">
        <v>138.1</v>
      </c>
      <c r="I163" s="1">
        <v>118.2</v>
      </c>
      <c r="J163" s="1">
        <v>139.19999999999999</v>
      </c>
      <c r="K163" s="1">
        <v>133.30000000000001</v>
      </c>
      <c r="L163" s="1">
        <v>136.19999999999999</v>
      </c>
      <c r="M163" s="1">
        <v>119.6</v>
      </c>
      <c r="N163" s="1">
        <v>135.30000000000001</v>
      </c>
      <c r="O163" s="1">
        <v>127.8</v>
      </c>
      <c r="P163" s="1">
        <v>144.9</v>
      </c>
      <c r="Q163" s="1">
        <v>135.19999999999999</v>
      </c>
      <c r="R163" s="1">
        <v>146.5</v>
      </c>
      <c r="S163" s="1">
        <v>138.5</v>
      </c>
      <c r="T163" s="1">
        <v>131.69999999999999</v>
      </c>
      <c r="U163" s="1">
        <v>137.5</v>
      </c>
      <c r="V163" s="1">
        <v>131.4</v>
      </c>
      <c r="W163" s="1">
        <v>128.80000000000001</v>
      </c>
      <c r="X163" s="1">
        <v>131.19999999999999</v>
      </c>
      <c r="Y163" s="1">
        <v>128.5</v>
      </c>
      <c r="Z163" s="1">
        <v>116.5</v>
      </c>
      <c r="AA163" s="1">
        <v>125.9</v>
      </c>
      <c r="AB163" s="1">
        <v>135.4</v>
      </c>
      <c r="AC163" s="1">
        <v>123.4</v>
      </c>
      <c r="AD163" s="1">
        <v>125.5</v>
      </c>
      <c r="AE163" s="1">
        <v>132</v>
      </c>
    </row>
    <row r="164" spans="1:31" x14ac:dyDescent="0.25">
      <c r="A164" s="1" t="s">
        <v>36</v>
      </c>
      <c r="B164" s="1">
        <v>2017</v>
      </c>
      <c r="C164" s="1">
        <v>2018</v>
      </c>
      <c r="D164" s="1" t="s">
        <v>48</v>
      </c>
      <c r="E164" s="1">
        <v>134</v>
      </c>
      <c r="F164" s="1">
        <v>144.19999999999999</v>
      </c>
      <c r="G164" s="1">
        <v>129.80000000000001</v>
      </c>
      <c r="H164" s="1">
        <v>139</v>
      </c>
      <c r="I164" s="1">
        <v>120.9</v>
      </c>
      <c r="J164" s="1">
        <v>143.9</v>
      </c>
      <c r="K164" s="1">
        <v>151.5</v>
      </c>
      <c r="L164" s="1">
        <v>138.1</v>
      </c>
      <c r="M164" s="1">
        <v>120</v>
      </c>
      <c r="N164" s="1">
        <v>133.9</v>
      </c>
      <c r="O164" s="1">
        <v>131.4</v>
      </c>
      <c r="P164" s="1">
        <v>147.69999999999999</v>
      </c>
      <c r="Q164" s="1">
        <v>138.5</v>
      </c>
      <c r="R164" s="1">
        <v>147.4</v>
      </c>
      <c r="S164" s="1">
        <v>144.30000000000001</v>
      </c>
      <c r="T164" s="1">
        <v>138.1</v>
      </c>
      <c r="U164" s="1">
        <v>143.5</v>
      </c>
      <c r="V164" s="1">
        <v>0</v>
      </c>
      <c r="W164" s="1">
        <v>135.30000000000001</v>
      </c>
      <c r="X164" s="1">
        <v>136.1</v>
      </c>
      <c r="Y164" s="1">
        <v>132.1</v>
      </c>
      <c r="Z164" s="1">
        <v>119.1</v>
      </c>
      <c r="AA164" s="1">
        <v>130.6</v>
      </c>
      <c r="AB164" s="1">
        <v>138.6</v>
      </c>
      <c r="AC164" s="1">
        <v>124.4</v>
      </c>
      <c r="AD164" s="1">
        <v>128.6</v>
      </c>
      <c r="AE164" s="1">
        <v>136.19999999999999</v>
      </c>
    </row>
    <row r="165" spans="1:31" x14ac:dyDescent="0.25">
      <c r="A165" s="1" t="s">
        <v>37</v>
      </c>
      <c r="B165" s="1">
        <v>2017</v>
      </c>
      <c r="C165" s="1">
        <v>2018</v>
      </c>
      <c r="D165" s="1" t="s">
        <v>48</v>
      </c>
      <c r="E165" s="1">
        <v>132.80000000000001</v>
      </c>
      <c r="F165" s="1">
        <v>148.4</v>
      </c>
      <c r="G165" s="1">
        <v>129.4</v>
      </c>
      <c r="H165" s="1">
        <v>137.69999999999999</v>
      </c>
      <c r="I165" s="1">
        <v>113.4</v>
      </c>
      <c r="J165" s="1">
        <v>139.4</v>
      </c>
      <c r="K165" s="1">
        <v>175.1</v>
      </c>
      <c r="L165" s="1">
        <v>124.7</v>
      </c>
      <c r="M165" s="1">
        <v>121.5</v>
      </c>
      <c r="N165" s="1">
        <v>137.80000000000001</v>
      </c>
      <c r="O165" s="1">
        <v>124.4</v>
      </c>
      <c r="P165" s="1">
        <v>143.69999999999999</v>
      </c>
      <c r="Q165" s="1">
        <v>139.80000000000001</v>
      </c>
      <c r="R165" s="1">
        <v>150.5</v>
      </c>
      <c r="S165" s="1">
        <v>131.6</v>
      </c>
      <c r="T165" s="1">
        <v>123.7</v>
      </c>
      <c r="U165" s="1">
        <v>130.4</v>
      </c>
      <c r="V165" s="1">
        <v>132.6</v>
      </c>
      <c r="W165" s="1">
        <v>119.7</v>
      </c>
      <c r="X165" s="1">
        <v>127.2</v>
      </c>
      <c r="Y165" s="1">
        <v>125</v>
      </c>
      <c r="Z165" s="1">
        <v>113.2</v>
      </c>
      <c r="AA165" s="1">
        <v>123.5</v>
      </c>
      <c r="AB165" s="1">
        <v>135.5</v>
      </c>
      <c r="AC165" s="1">
        <v>122.4</v>
      </c>
      <c r="AD165" s="1">
        <v>123</v>
      </c>
      <c r="AE165" s="1">
        <v>131.80000000000001</v>
      </c>
    </row>
    <row r="166" spans="1:31" x14ac:dyDescent="0.25">
      <c r="A166" s="1" t="s">
        <v>38</v>
      </c>
      <c r="B166" s="1">
        <v>2017</v>
      </c>
      <c r="C166" s="1">
        <v>2018</v>
      </c>
      <c r="D166" s="1" t="s">
        <v>48</v>
      </c>
      <c r="E166" s="1">
        <v>133.6</v>
      </c>
      <c r="F166" s="1">
        <v>145.69999999999999</v>
      </c>
      <c r="G166" s="1">
        <v>129.6</v>
      </c>
      <c r="H166" s="1">
        <v>138.5</v>
      </c>
      <c r="I166" s="1">
        <v>118.1</v>
      </c>
      <c r="J166" s="1">
        <v>141.80000000000001</v>
      </c>
      <c r="K166" s="1">
        <v>159.5</v>
      </c>
      <c r="L166" s="1">
        <v>133.6</v>
      </c>
      <c r="M166" s="1">
        <v>120.5</v>
      </c>
      <c r="N166" s="1">
        <v>135.19999999999999</v>
      </c>
      <c r="O166" s="1">
        <v>128.5</v>
      </c>
      <c r="P166" s="1">
        <v>145.80000000000001</v>
      </c>
      <c r="Q166" s="1">
        <v>139</v>
      </c>
      <c r="R166" s="1">
        <v>148.19999999999999</v>
      </c>
      <c r="S166" s="1">
        <v>139.30000000000001</v>
      </c>
      <c r="T166" s="1">
        <v>132.1</v>
      </c>
      <c r="U166" s="1">
        <v>138.30000000000001</v>
      </c>
      <c r="V166" s="1">
        <v>132.6</v>
      </c>
      <c r="W166" s="1">
        <v>129.4</v>
      </c>
      <c r="X166" s="1">
        <v>131.9</v>
      </c>
      <c r="Y166" s="1">
        <v>129.4</v>
      </c>
      <c r="Z166" s="1">
        <v>116</v>
      </c>
      <c r="AA166" s="1">
        <v>126.6</v>
      </c>
      <c r="AB166" s="1">
        <v>136.80000000000001</v>
      </c>
      <c r="AC166" s="1">
        <v>123.6</v>
      </c>
      <c r="AD166" s="1">
        <v>125.9</v>
      </c>
      <c r="AE166" s="1">
        <v>134.19999999999999</v>
      </c>
    </row>
    <row r="167" spans="1:31" x14ac:dyDescent="0.25">
      <c r="A167" s="1" t="s">
        <v>36</v>
      </c>
      <c r="B167" s="1">
        <v>2017</v>
      </c>
      <c r="C167" s="1">
        <v>2018</v>
      </c>
      <c r="D167" s="1" t="s">
        <v>49</v>
      </c>
      <c r="E167" s="1">
        <v>134.80000000000001</v>
      </c>
      <c r="F167" s="1">
        <v>143.1</v>
      </c>
      <c r="G167" s="1">
        <v>130</v>
      </c>
      <c r="H167" s="1">
        <v>139.4</v>
      </c>
      <c r="I167" s="1">
        <v>120.5</v>
      </c>
      <c r="J167" s="1">
        <v>148</v>
      </c>
      <c r="K167" s="1">
        <v>162.9</v>
      </c>
      <c r="L167" s="1">
        <v>137.4</v>
      </c>
      <c r="M167" s="1">
        <v>120.8</v>
      </c>
      <c r="N167" s="1">
        <v>134.69999999999999</v>
      </c>
      <c r="O167" s="1">
        <v>131.6</v>
      </c>
      <c r="P167" s="1">
        <v>148.69999999999999</v>
      </c>
      <c r="Q167" s="1">
        <v>140.6</v>
      </c>
      <c r="R167" s="1">
        <v>149</v>
      </c>
      <c r="S167" s="1">
        <v>145.30000000000001</v>
      </c>
      <c r="T167" s="1">
        <v>139.19999999999999</v>
      </c>
      <c r="U167" s="1">
        <v>144.5</v>
      </c>
      <c r="V167" s="1">
        <v>0</v>
      </c>
      <c r="W167" s="1">
        <v>136.4</v>
      </c>
      <c r="X167" s="1">
        <v>137.30000000000001</v>
      </c>
      <c r="Y167" s="1">
        <v>133</v>
      </c>
      <c r="Z167" s="1">
        <v>120.3</v>
      </c>
      <c r="AA167" s="1">
        <v>131.5</v>
      </c>
      <c r="AB167" s="1">
        <v>140.19999999999999</v>
      </c>
      <c r="AC167" s="1">
        <v>125.4</v>
      </c>
      <c r="AD167" s="1">
        <v>129.69999999999999</v>
      </c>
      <c r="AE167" s="1">
        <v>137.80000000000001</v>
      </c>
    </row>
    <row r="168" spans="1:31" x14ac:dyDescent="0.25">
      <c r="A168" s="1" t="s">
        <v>37</v>
      </c>
      <c r="B168" s="1">
        <v>2017</v>
      </c>
      <c r="C168" s="1">
        <v>2018</v>
      </c>
      <c r="D168" s="1" t="s">
        <v>49</v>
      </c>
      <c r="E168" s="1">
        <v>133.19999999999999</v>
      </c>
      <c r="F168" s="1">
        <v>143.9</v>
      </c>
      <c r="G168" s="1">
        <v>128.30000000000001</v>
      </c>
      <c r="H168" s="1">
        <v>138.30000000000001</v>
      </c>
      <c r="I168" s="1">
        <v>114.1</v>
      </c>
      <c r="J168" s="1">
        <v>142.69999999999999</v>
      </c>
      <c r="K168" s="1">
        <v>179.8</v>
      </c>
      <c r="L168" s="1">
        <v>123.5</v>
      </c>
      <c r="M168" s="1">
        <v>122.1</v>
      </c>
      <c r="N168" s="1">
        <v>137.5</v>
      </c>
      <c r="O168" s="1">
        <v>124.6</v>
      </c>
      <c r="P168" s="1">
        <v>144.5</v>
      </c>
      <c r="Q168" s="1">
        <v>140.5</v>
      </c>
      <c r="R168" s="1">
        <v>152.1</v>
      </c>
      <c r="S168" s="1">
        <v>132.69999999999999</v>
      </c>
      <c r="T168" s="1">
        <v>124.3</v>
      </c>
      <c r="U168" s="1">
        <v>131.4</v>
      </c>
      <c r="V168" s="1">
        <v>134.4</v>
      </c>
      <c r="W168" s="1">
        <v>118.9</v>
      </c>
      <c r="X168" s="1">
        <v>127.7</v>
      </c>
      <c r="Y168" s="1">
        <v>125.7</v>
      </c>
      <c r="Z168" s="1">
        <v>114.6</v>
      </c>
      <c r="AA168" s="1">
        <v>124.1</v>
      </c>
      <c r="AB168" s="1">
        <v>135.69999999999999</v>
      </c>
      <c r="AC168" s="1">
        <v>123.3</v>
      </c>
      <c r="AD168" s="1">
        <v>123.8</v>
      </c>
      <c r="AE168" s="1">
        <v>132.69999999999999</v>
      </c>
    </row>
    <row r="169" spans="1:31" x14ac:dyDescent="0.25">
      <c r="A169" s="1" t="s">
        <v>38</v>
      </c>
      <c r="B169" s="1">
        <v>2017</v>
      </c>
      <c r="C169" s="1">
        <v>2018</v>
      </c>
      <c r="D169" s="1" t="s">
        <v>49</v>
      </c>
      <c r="E169" s="1">
        <v>134.30000000000001</v>
      </c>
      <c r="F169" s="1">
        <v>143.4</v>
      </c>
      <c r="G169" s="1">
        <v>129.30000000000001</v>
      </c>
      <c r="H169" s="1">
        <v>139</v>
      </c>
      <c r="I169" s="1">
        <v>118.1</v>
      </c>
      <c r="J169" s="1">
        <v>145.5</v>
      </c>
      <c r="K169" s="1">
        <v>168.6</v>
      </c>
      <c r="L169" s="1">
        <v>132.69999999999999</v>
      </c>
      <c r="M169" s="1">
        <v>121.2</v>
      </c>
      <c r="N169" s="1">
        <v>135.6</v>
      </c>
      <c r="O169" s="1">
        <v>128.69999999999999</v>
      </c>
      <c r="P169" s="1">
        <v>146.80000000000001</v>
      </c>
      <c r="Q169" s="1">
        <v>140.6</v>
      </c>
      <c r="R169" s="1">
        <v>149.80000000000001</v>
      </c>
      <c r="S169" s="1">
        <v>140.30000000000001</v>
      </c>
      <c r="T169" s="1">
        <v>133</v>
      </c>
      <c r="U169" s="1">
        <v>139.30000000000001</v>
      </c>
      <c r="V169" s="1">
        <v>134.4</v>
      </c>
      <c r="W169" s="1">
        <v>129.80000000000001</v>
      </c>
      <c r="X169" s="1">
        <v>132.80000000000001</v>
      </c>
      <c r="Y169" s="1">
        <v>130.19999999999999</v>
      </c>
      <c r="Z169" s="1">
        <v>117.3</v>
      </c>
      <c r="AA169" s="1">
        <v>127.3</v>
      </c>
      <c r="AB169" s="1">
        <v>137.6</v>
      </c>
      <c r="AC169" s="1">
        <v>124.5</v>
      </c>
      <c r="AD169" s="1">
        <v>126.8</v>
      </c>
      <c r="AE169" s="1">
        <v>135.4</v>
      </c>
    </row>
    <row r="170" spans="1:31" x14ac:dyDescent="0.25">
      <c r="A170" s="1" t="s">
        <v>36</v>
      </c>
      <c r="B170" s="1">
        <v>2017</v>
      </c>
      <c r="C170" s="1">
        <v>2018</v>
      </c>
      <c r="D170" s="1" t="s">
        <v>50</v>
      </c>
      <c r="E170" s="1">
        <v>135.19999999999999</v>
      </c>
      <c r="F170" s="1">
        <v>142</v>
      </c>
      <c r="G170" s="1">
        <v>130.5</v>
      </c>
      <c r="H170" s="1">
        <v>140.19999999999999</v>
      </c>
      <c r="I170" s="1">
        <v>120.7</v>
      </c>
      <c r="J170" s="1">
        <v>147.80000000000001</v>
      </c>
      <c r="K170" s="1">
        <v>154.5</v>
      </c>
      <c r="L170" s="1">
        <v>137.1</v>
      </c>
      <c r="M170" s="1">
        <v>121</v>
      </c>
      <c r="N170" s="1">
        <v>134.69999999999999</v>
      </c>
      <c r="O170" s="1">
        <v>131.69999999999999</v>
      </c>
      <c r="P170" s="1">
        <v>149.30000000000001</v>
      </c>
      <c r="Q170" s="1">
        <v>139.6</v>
      </c>
      <c r="R170" s="1">
        <v>149.80000000000001</v>
      </c>
      <c r="S170" s="1">
        <v>146.1</v>
      </c>
      <c r="T170" s="1">
        <v>139.69999999999999</v>
      </c>
      <c r="U170" s="1">
        <v>145.19999999999999</v>
      </c>
      <c r="V170" s="1">
        <v>0</v>
      </c>
      <c r="W170" s="1">
        <v>137.4</v>
      </c>
      <c r="X170" s="1">
        <v>137.9</v>
      </c>
      <c r="Y170" s="1">
        <v>133.4</v>
      </c>
      <c r="Z170" s="1">
        <v>121.2</v>
      </c>
      <c r="AA170" s="1">
        <v>132.30000000000001</v>
      </c>
      <c r="AB170" s="1">
        <v>139.6</v>
      </c>
      <c r="AC170" s="1">
        <v>126.7</v>
      </c>
      <c r="AD170" s="1">
        <v>130.30000000000001</v>
      </c>
      <c r="AE170" s="1">
        <v>137.6</v>
      </c>
    </row>
    <row r="171" spans="1:31" x14ac:dyDescent="0.25">
      <c r="A171" s="1" t="s">
        <v>37</v>
      </c>
      <c r="B171" s="1">
        <v>2017</v>
      </c>
      <c r="C171" s="1">
        <v>2018</v>
      </c>
      <c r="D171" s="1" t="s">
        <v>50</v>
      </c>
      <c r="E171" s="1">
        <v>133.6</v>
      </c>
      <c r="F171" s="1">
        <v>143</v>
      </c>
      <c r="G171" s="1">
        <v>129.69999999999999</v>
      </c>
      <c r="H171" s="1">
        <v>138.69999999999999</v>
      </c>
      <c r="I171" s="1">
        <v>114.5</v>
      </c>
      <c r="J171" s="1">
        <v>137.5</v>
      </c>
      <c r="K171" s="1">
        <v>160.69999999999999</v>
      </c>
      <c r="L171" s="1">
        <v>124.5</v>
      </c>
      <c r="M171" s="1">
        <v>122.4</v>
      </c>
      <c r="N171" s="1">
        <v>137.30000000000001</v>
      </c>
      <c r="O171" s="1">
        <v>124.8</v>
      </c>
      <c r="P171" s="1">
        <v>145</v>
      </c>
      <c r="Q171" s="1">
        <v>138</v>
      </c>
      <c r="R171" s="1">
        <v>153.6</v>
      </c>
      <c r="S171" s="1">
        <v>133.30000000000001</v>
      </c>
      <c r="T171" s="1">
        <v>124.6</v>
      </c>
      <c r="U171" s="1">
        <v>132</v>
      </c>
      <c r="V171" s="1">
        <v>135.69999999999999</v>
      </c>
      <c r="W171" s="1">
        <v>120.6</v>
      </c>
      <c r="X171" s="1">
        <v>128.1</v>
      </c>
      <c r="Y171" s="1">
        <v>126.1</v>
      </c>
      <c r="Z171" s="1">
        <v>115.7</v>
      </c>
      <c r="AA171" s="1">
        <v>124.5</v>
      </c>
      <c r="AB171" s="1">
        <v>135.9</v>
      </c>
      <c r="AC171" s="1">
        <v>124.4</v>
      </c>
      <c r="AD171" s="1">
        <v>124.5</v>
      </c>
      <c r="AE171" s="1">
        <v>132.4</v>
      </c>
    </row>
    <row r="172" spans="1:31" x14ac:dyDescent="0.25">
      <c r="A172" s="1" t="s">
        <v>38</v>
      </c>
      <c r="B172" s="1">
        <v>2017</v>
      </c>
      <c r="C172" s="1">
        <v>2018</v>
      </c>
      <c r="D172" s="1" t="s">
        <v>50</v>
      </c>
      <c r="E172" s="1">
        <v>134.69999999999999</v>
      </c>
      <c r="F172" s="1">
        <v>142.4</v>
      </c>
      <c r="G172" s="1">
        <v>130.19999999999999</v>
      </c>
      <c r="H172" s="1">
        <v>139.6</v>
      </c>
      <c r="I172" s="1">
        <v>118.4</v>
      </c>
      <c r="J172" s="1">
        <v>143</v>
      </c>
      <c r="K172" s="1">
        <v>156.6</v>
      </c>
      <c r="L172" s="1">
        <v>132.9</v>
      </c>
      <c r="M172" s="1">
        <v>121.5</v>
      </c>
      <c r="N172" s="1">
        <v>135.6</v>
      </c>
      <c r="O172" s="1">
        <v>128.80000000000001</v>
      </c>
      <c r="P172" s="1">
        <v>147.30000000000001</v>
      </c>
      <c r="Q172" s="1">
        <v>139</v>
      </c>
      <c r="R172" s="1">
        <v>150.80000000000001</v>
      </c>
      <c r="S172" s="1">
        <v>141.1</v>
      </c>
      <c r="T172" s="1">
        <v>133.4</v>
      </c>
      <c r="U172" s="1">
        <v>140</v>
      </c>
      <c r="V172" s="1">
        <v>135.69999999999999</v>
      </c>
      <c r="W172" s="1">
        <v>131</v>
      </c>
      <c r="X172" s="1">
        <v>133.30000000000001</v>
      </c>
      <c r="Y172" s="1">
        <v>130.6</v>
      </c>
      <c r="Z172" s="1">
        <v>118.3</v>
      </c>
      <c r="AA172" s="1">
        <v>127.9</v>
      </c>
      <c r="AB172" s="1">
        <v>137.4</v>
      </c>
      <c r="AC172" s="1">
        <v>125.7</v>
      </c>
      <c r="AD172" s="1">
        <v>127.5</v>
      </c>
      <c r="AE172" s="1">
        <v>135.19999999999999</v>
      </c>
    </row>
    <row r="173" spans="1:31" x14ac:dyDescent="0.25">
      <c r="A173" s="1" t="s">
        <v>36</v>
      </c>
      <c r="B173" s="1">
        <v>2017</v>
      </c>
      <c r="C173" s="1">
        <v>2018</v>
      </c>
      <c r="D173" s="1" t="s">
        <v>51</v>
      </c>
      <c r="E173" s="1">
        <v>135.9</v>
      </c>
      <c r="F173" s="1">
        <v>141.9</v>
      </c>
      <c r="G173" s="1">
        <v>131</v>
      </c>
      <c r="H173" s="1">
        <v>141.5</v>
      </c>
      <c r="I173" s="1">
        <v>121.4</v>
      </c>
      <c r="J173" s="1">
        <v>146.69999999999999</v>
      </c>
      <c r="K173" s="1">
        <v>157.1</v>
      </c>
      <c r="L173" s="1">
        <v>136.4</v>
      </c>
      <c r="M173" s="1">
        <v>121.4</v>
      </c>
      <c r="N173" s="1">
        <v>135.6</v>
      </c>
      <c r="O173" s="1">
        <v>131.30000000000001</v>
      </c>
      <c r="P173" s="1">
        <v>150.30000000000001</v>
      </c>
      <c r="Q173" s="1">
        <v>140.4</v>
      </c>
      <c r="R173" s="1">
        <v>150.5</v>
      </c>
      <c r="S173" s="1">
        <v>147.19999999999999</v>
      </c>
      <c r="T173" s="1">
        <v>140.6</v>
      </c>
      <c r="U173" s="1">
        <v>146.19999999999999</v>
      </c>
      <c r="V173" s="1">
        <v>0</v>
      </c>
      <c r="W173" s="1">
        <v>138.1</v>
      </c>
      <c r="X173" s="1">
        <v>138.4</v>
      </c>
      <c r="Y173" s="1">
        <v>134.19999999999999</v>
      </c>
      <c r="Z173" s="1">
        <v>121</v>
      </c>
      <c r="AA173" s="1">
        <v>133</v>
      </c>
      <c r="AB173" s="1">
        <v>140.1</v>
      </c>
      <c r="AC173" s="1">
        <v>127.4</v>
      </c>
      <c r="AD173" s="1">
        <v>130.69999999999999</v>
      </c>
      <c r="AE173" s="1">
        <v>138.30000000000001</v>
      </c>
    </row>
    <row r="174" spans="1:31" x14ac:dyDescent="0.25">
      <c r="A174" s="1" t="s">
        <v>37</v>
      </c>
      <c r="B174" s="1">
        <v>2017</v>
      </c>
      <c r="C174" s="1">
        <v>2018</v>
      </c>
      <c r="D174" s="1" t="s">
        <v>51</v>
      </c>
      <c r="E174" s="1">
        <v>133.9</v>
      </c>
      <c r="F174" s="1">
        <v>142.80000000000001</v>
      </c>
      <c r="G174" s="1">
        <v>131.4</v>
      </c>
      <c r="H174" s="1">
        <v>139.1</v>
      </c>
      <c r="I174" s="1">
        <v>114.9</v>
      </c>
      <c r="J174" s="1">
        <v>135.6</v>
      </c>
      <c r="K174" s="1">
        <v>173.2</v>
      </c>
      <c r="L174" s="1">
        <v>124.1</v>
      </c>
      <c r="M174" s="1">
        <v>122.6</v>
      </c>
      <c r="N174" s="1">
        <v>137.80000000000001</v>
      </c>
      <c r="O174" s="1">
        <v>125.1</v>
      </c>
      <c r="P174" s="1">
        <v>145.5</v>
      </c>
      <c r="Q174" s="1">
        <v>139.69999999999999</v>
      </c>
      <c r="R174" s="1">
        <v>154.6</v>
      </c>
      <c r="S174" s="1">
        <v>134</v>
      </c>
      <c r="T174" s="1">
        <v>124.9</v>
      </c>
      <c r="U174" s="1">
        <v>132.6</v>
      </c>
      <c r="V174" s="1">
        <v>137.30000000000001</v>
      </c>
      <c r="W174" s="1">
        <v>122.6</v>
      </c>
      <c r="X174" s="1">
        <v>128.30000000000001</v>
      </c>
      <c r="Y174" s="1">
        <v>126.6</v>
      </c>
      <c r="Z174" s="1">
        <v>115</v>
      </c>
      <c r="AA174" s="1">
        <v>124.8</v>
      </c>
      <c r="AB174" s="1">
        <v>136.30000000000001</v>
      </c>
      <c r="AC174" s="1">
        <v>124.6</v>
      </c>
      <c r="AD174" s="1">
        <v>124.5</v>
      </c>
      <c r="AE174" s="1">
        <v>133.5</v>
      </c>
    </row>
    <row r="175" spans="1:31" x14ac:dyDescent="0.25">
      <c r="A175" s="1" t="s">
        <v>38</v>
      </c>
      <c r="B175" s="1">
        <v>2017</v>
      </c>
      <c r="C175" s="1">
        <v>2018</v>
      </c>
      <c r="D175" s="1" t="s">
        <v>51</v>
      </c>
      <c r="E175" s="1">
        <v>135.30000000000001</v>
      </c>
      <c r="F175" s="1">
        <v>142.19999999999999</v>
      </c>
      <c r="G175" s="1">
        <v>131.19999999999999</v>
      </c>
      <c r="H175" s="1">
        <v>140.6</v>
      </c>
      <c r="I175" s="1">
        <v>119</v>
      </c>
      <c r="J175" s="1">
        <v>141.5</v>
      </c>
      <c r="K175" s="1">
        <v>162.6</v>
      </c>
      <c r="L175" s="1">
        <v>132.30000000000001</v>
      </c>
      <c r="M175" s="1">
        <v>121.8</v>
      </c>
      <c r="N175" s="1">
        <v>136.30000000000001</v>
      </c>
      <c r="O175" s="1">
        <v>128.69999999999999</v>
      </c>
      <c r="P175" s="1">
        <v>148.1</v>
      </c>
      <c r="Q175" s="1">
        <v>140.1</v>
      </c>
      <c r="R175" s="1">
        <v>151.6</v>
      </c>
      <c r="S175" s="1">
        <v>142</v>
      </c>
      <c r="T175" s="1">
        <v>134.1</v>
      </c>
      <c r="U175" s="1">
        <v>140.80000000000001</v>
      </c>
      <c r="V175" s="1">
        <v>137.30000000000001</v>
      </c>
      <c r="W175" s="1">
        <v>132.19999999999999</v>
      </c>
      <c r="X175" s="1">
        <v>133.6</v>
      </c>
      <c r="Y175" s="1">
        <v>131.30000000000001</v>
      </c>
      <c r="Z175" s="1">
        <v>117.8</v>
      </c>
      <c r="AA175" s="1">
        <v>128.4</v>
      </c>
      <c r="AB175" s="1">
        <v>137.9</v>
      </c>
      <c r="AC175" s="1">
        <v>126.2</v>
      </c>
      <c r="AD175" s="1">
        <v>127.7</v>
      </c>
      <c r="AE175" s="1">
        <v>136.1</v>
      </c>
    </row>
    <row r="176" spans="1:31" x14ac:dyDescent="0.25">
      <c r="A176" s="1" t="s">
        <v>36</v>
      </c>
      <c r="B176" s="1">
        <v>2017</v>
      </c>
      <c r="C176" s="1">
        <v>2018</v>
      </c>
      <c r="D176" s="1" t="s">
        <v>52</v>
      </c>
      <c r="E176" s="1">
        <v>136.30000000000001</v>
      </c>
      <c r="F176" s="1">
        <v>142.5</v>
      </c>
      <c r="G176" s="1">
        <v>140.5</v>
      </c>
      <c r="H176" s="1">
        <v>141.5</v>
      </c>
      <c r="I176" s="1">
        <v>121.6</v>
      </c>
      <c r="J176" s="1">
        <v>147.30000000000001</v>
      </c>
      <c r="K176" s="1">
        <v>168</v>
      </c>
      <c r="L176" s="1">
        <v>135.80000000000001</v>
      </c>
      <c r="M176" s="1">
        <v>122.5</v>
      </c>
      <c r="N176" s="1">
        <v>136</v>
      </c>
      <c r="O176" s="1">
        <v>131.9</v>
      </c>
      <c r="P176" s="1">
        <v>151.4</v>
      </c>
      <c r="Q176" s="1">
        <v>142.4</v>
      </c>
      <c r="R176" s="1">
        <v>152.1</v>
      </c>
      <c r="S176" s="1">
        <v>148.19999999999999</v>
      </c>
      <c r="T176" s="1">
        <v>141.5</v>
      </c>
      <c r="U176" s="1">
        <v>147.30000000000001</v>
      </c>
      <c r="V176" s="1">
        <v>0</v>
      </c>
      <c r="W176" s="1">
        <v>141.1</v>
      </c>
      <c r="X176" s="1">
        <v>139.4</v>
      </c>
      <c r="Y176" s="1">
        <v>135.80000000000001</v>
      </c>
      <c r="Z176" s="1">
        <v>121.6</v>
      </c>
      <c r="AA176" s="1">
        <v>133.69999999999999</v>
      </c>
      <c r="AB176" s="1">
        <v>141.5</v>
      </c>
      <c r="AC176" s="1">
        <v>128.1</v>
      </c>
      <c r="AD176" s="1">
        <v>131.69999999999999</v>
      </c>
      <c r="AE176" s="1">
        <v>140</v>
      </c>
    </row>
    <row r="177" spans="1:31" x14ac:dyDescent="0.25">
      <c r="A177" s="1" t="s">
        <v>37</v>
      </c>
      <c r="B177" s="1">
        <v>2017</v>
      </c>
      <c r="C177" s="1">
        <v>2018</v>
      </c>
      <c r="D177" s="1" t="s">
        <v>52</v>
      </c>
      <c r="E177" s="1">
        <v>134.30000000000001</v>
      </c>
      <c r="F177" s="1">
        <v>142.1</v>
      </c>
      <c r="G177" s="1">
        <v>146.69999999999999</v>
      </c>
      <c r="H177" s="1">
        <v>139.5</v>
      </c>
      <c r="I177" s="1">
        <v>115.2</v>
      </c>
      <c r="J177" s="1">
        <v>136.4</v>
      </c>
      <c r="K177" s="1">
        <v>185.2</v>
      </c>
      <c r="L177" s="1">
        <v>122.2</v>
      </c>
      <c r="M177" s="1">
        <v>123.9</v>
      </c>
      <c r="N177" s="1">
        <v>138.30000000000001</v>
      </c>
      <c r="O177" s="1">
        <v>125.4</v>
      </c>
      <c r="P177" s="1">
        <v>146</v>
      </c>
      <c r="Q177" s="1">
        <v>141.5</v>
      </c>
      <c r="R177" s="1">
        <v>156.19999999999999</v>
      </c>
      <c r="S177" s="1">
        <v>135</v>
      </c>
      <c r="T177" s="1">
        <v>125.4</v>
      </c>
      <c r="U177" s="1">
        <v>133.5</v>
      </c>
      <c r="V177" s="1">
        <v>138.6</v>
      </c>
      <c r="W177" s="1">
        <v>125.7</v>
      </c>
      <c r="X177" s="1">
        <v>128.80000000000001</v>
      </c>
      <c r="Y177" s="1">
        <v>127.4</v>
      </c>
      <c r="Z177" s="1">
        <v>115.3</v>
      </c>
      <c r="AA177" s="1">
        <v>125.1</v>
      </c>
      <c r="AB177" s="1">
        <v>136.6</v>
      </c>
      <c r="AC177" s="1">
        <v>124.9</v>
      </c>
      <c r="AD177" s="1">
        <v>124.9</v>
      </c>
      <c r="AE177" s="1">
        <v>134.80000000000001</v>
      </c>
    </row>
    <row r="178" spans="1:31" x14ac:dyDescent="0.25">
      <c r="A178" s="1" t="s">
        <v>38</v>
      </c>
      <c r="B178" s="1">
        <v>2017</v>
      </c>
      <c r="C178" s="1">
        <v>2018</v>
      </c>
      <c r="D178" s="1" t="s">
        <v>52</v>
      </c>
      <c r="E178" s="1">
        <v>135.69999999999999</v>
      </c>
      <c r="F178" s="1">
        <v>142.4</v>
      </c>
      <c r="G178" s="1">
        <v>142.9</v>
      </c>
      <c r="H178" s="1">
        <v>140.80000000000001</v>
      </c>
      <c r="I178" s="1">
        <v>119.2</v>
      </c>
      <c r="J178" s="1">
        <v>142.19999999999999</v>
      </c>
      <c r="K178" s="1">
        <v>173.8</v>
      </c>
      <c r="L178" s="1">
        <v>131.19999999999999</v>
      </c>
      <c r="M178" s="1">
        <v>123</v>
      </c>
      <c r="N178" s="1">
        <v>136.80000000000001</v>
      </c>
      <c r="O178" s="1">
        <v>129.19999999999999</v>
      </c>
      <c r="P178" s="1">
        <v>148.9</v>
      </c>
      <c r="Q178" s="1">
        <v>142.1</v>
      </c>
      <c r="R178" s="1">
        <v>153.19999999999999</v>
      </c>
      <c r="S178" s="1">
        <v>143</v>
      </c>
      <c r="T178" s="1">
        <v>134.80000000000001</v>
      </c>
      <c r="U178" s="1">
        <v>141.80000000000001</v>
      </c>
      <c r="V178" s="1">
        <v>138.6</v>
      </c>
      <c r="W178" s="1">
        <v>135.30000000000001</v>
      </c>
      <c r="X178" s="1">
        <v>134.4</v>
      </c>
      <c r="Y178" s="1">
        <v>132.6</v>
      </c>
      <c r="Z178" s="1">
        <v>118.3</v>
      </c>
      <c r="AA178" s="1">
        <v>128.9</v>
      </c>
      <c r="AB178" s="1">
        <v>138.6</v>
      </c>
      <c r="AC178" s="1">
        <v>126.8</v>
      </c>
      <c r="AD178" s="1">
        <v>128.4</v>
      </c>
      <c r="AE178" s="1">
        <v>137.6</v>
      </c>
    </row>
    <row r="179" spans="1:31" x14ac:dyDescent="0.25">
      <c r="A179" s="1" t="s">
        <v>36</v>
      </c>
      <c r="B179" s="1">
        <v>2017</v>
      </c>
      <c r="C179" s="1">
        <v>2018</v>
      </c>
      <c r="D179" s="1" t="s">
        <v>53</v>
      </c>
      <c r="E179" s="1">
        <v>136.4</v>
      </c>
      <c r="F179" s="1">
        <v>143.69999999999999</v>
      </c>
      <c r="G179" s="1">
        <v>144.80000000000001</v>
      </c>
      <c r="H179" s="1">
        <v>141.9</v>
      </c>
      <c r="I179" s="1">
        <v>123.1</v>
      </c>
      <c r="J179" s="1">
        <v>147.19999999999999</v>
      </c>
      <c r="K179" s="1">
        <v>161</v>
      </c>
      <c r="L179" s="1">
        <v>133.80000000000001</v>
      </c>
      <c r="M179" s="1">
        <v>121.9</v>
      </c>
      <c r="N179" s="1">
        <v>135.80000000000001</v>
      </c>
      <c r="O179" s="1">
        <v>131.1</v>
      </c>
      <c r="P179" s="1">
        <v>151.4</v>
      </c>
      <c r="Q179" s="1">
        <v>141.5</v>
      </c>
      <c r="R179" s="1">
        <v>153.19999999999999</v>
      </c>
      <c r="S179" s="1">
        <v>148</v>
      </c>
      <c r="T179" s="1">
        <v>141.9</v>
      </c>
      <c r="U179" s="1">
        <v>147.19999999999999</v>
      </c>
      <c r="V179" s="1">
        <v>0</v>
      </c>
      <c r="W179" s="1">
        <v>142.6</v>
      </c>
      <c r="X179" s="1">
        <v>139.5</v>
      </c>
      <c r="Y179" s="1">
        <v>136.1</v>
      </c>
      <c r="Z179" s="1">
        <v>122</v>
      </c>
      <c r="AA179" s="1">
        <v>133.4</v>
      </c>
      <c r="AB179" s="1">
        <v>141.1</v>
      </c>
      <c r="AC179" s="1">
        <v>127.8</v>
      </c>
      <c r="AD179" s="1">
        <v>131.9</v>
      </c>
      <c r="AE179" s="1">
        <v>139.80000000000001</v>
      </c>
    </row>
    <row r="180" spans="1:31" x14ac:dyDescent="0.25">
      <c r="A180" s="1" t="s">
        <v>37</v>
      </c>
      <c r="B180" s="1">
        <v>2017</v>
      </c>
      <c r="C180" s="1">
        <v>2018</v>
      </c>
      <c r="D180" s="1" t="s">
        <v>53</v>
      </c>
      <c r="E180" s="1">
        <v>134.4</v>
      </c>
      <c r="F180" s="1">
        <v>142.6</v>
      </c>
      <c r="G180" s="1">
        <v>145.9</v>
      </c>
      <c r="H180" s="1">
        <v>139.5</v>
      </c>
      <c r="I180" s="1">
        <v>115.9</v>
      </c>
      <c r="J180" s="1">
        <v>135</v>
      </c>
      <c r="K180" s="1">
        <v>163.19999999999999</v>
      </c>
      <c r="L180" s="1">
        <v>119.8</v>
      </c>
      <c r="M180" s="1">
        <v>120.7</v>
      </c>
      <c r="N180" s="1">
        <v>139.69999999999999</v>
      </c>
      <c r="O180" s="1">
        <v>125.7</v>
      </c>
      <c r="P180" s="1">
        <v>146.30000000000001</v>
      </c>
      <c r="Q180" s="1">
        <v>138.80000000000001</v>
      </c>
      <c r="R180" s="1">
        <v>157</v>
      </c>
      <c r="S180" s="1">
        <v>135.6</v>
      </c>
      <c r="T180" s="1">
        <v>125.6</v>
      </c>
      <c r="U180" s="1">
        <v>134</v>
      </c>
      <c r="V180" s="1">
        <v>139.1</v>
      </c>
      <c r="W180" s="1">
        <v>126.8</v>
      </c>
      <c r="X180" s="1">
        <v>129.30000000000001</v>
      </c>
      <c r="Y180" s="1">
        <v>128.19999999999999</v>
      </c>
      <c r="Z180" s="1">
        <v>115.3</v>
      </c>
      <c r="AA180" s="1">
        <v>125.6</v>
      </c>
      <c r="AB180" s="1">
        <v>136.69999999999999</v>
      </c>
      <c r="AC180" s="1">
        <v>124.6</v>
      </c>
      <c r="AD180" s="1">
        <v>125.1</v>
      </c>
      <c r="AE180" s="1">
        <v>134.1</v>
      </c>
    </row>
    <row r="181" spans="1:31" x14ac:dyDescent="0.25">
      <c r="A181" s="1" t="s">
        <v>38</v>
      </c>
      <c r="B181" s="1">
        <v>2017</v>
      </c>
      <c r="C181" s="1">
        <v>2018</v>
      </c>
      <c r="D181" s="1" t="s">
        <v>53</v>
      </c>
      <c r="E181" s="1">
        <v>135.80000000000001</v>
      </c>
      <c r="F181" s="1">
        <v>143.30000000000001</v>
      </c>
      <c r="G181" s="1">
        <v>145.19999999999999</v>
      </c>
      <c r="H181" s="1">
        <v>141</v>
      </c>
      <c r="I181" s="1">
        <v>120.5</v>
      </c>
      <c r="J181" s="1">
        <v>141.5</v>
      </c>
      <c r="K181" s="1">
        <v>161.69999999999999</v>
      </c>
      <c r="L181" s="1">
        <v>129.1</v>
      </c>
      <c r="M181" s="1">
        <v>121.5</v>
      </c>
      <c r="N181" s="1">
        <v>137.1</v>
      </c>
      <c r="O181" s="1">
        <v>128.80000000000001</v>
      </c>
      <c r="P181" s="1">
        <v>149</v>
      </c>
      <c r="Q181" s="1">
        <v>140.5</v>
      </c>
      <c r="R181" s="1">
        <v>154.19999999999999</v>
      </c>
      <c r="S181" s="1">
        <v>143.1</v>
      </c>
      <c r="T181" s="1">
        <v>135.1</v>
      </c>
      <c r="U181" s="1">
        <v>142</v>
      </c>
      <c r="V181" s="1">
        <v>139.1</v>
      </c>
      <c r="W181" s="1">
        <v>136.6</v>
      </c>
      <c r="X181" s="1">
        <v>134.69999999999999</v>
      </c>
      <c r="Y181" s="1">
        <v>133.1</v>
      </c>
      <c r="Z181" s="1">
        <v>118.5</v>
      </c>
      <c r="AA181" s="1">
        <v>129</v>
      </c>
      <c r="AB181" s="1">
        <v>138.5</v>
      </c>
      <c r="AC181" s="1">
        <v>126.5</v>
      </c>
      <c r="AD181" s="1">
        <v>128.6</v>
      </c>
      <c r="AE181" s="1">
        <v>137.19999999999999</v>
      </c>
    </row>
    <row r="182" spans="1:31" x14ac:dyDescent="0.25">
      <c r="A182" s="1" t="s">
        <v>36</v>
      </c>
      <c r="B182" s="1">
        <v>2018</v>
      </c>
      <c r="C182" s="1">
        <v>2019</v>
      </c>
      <c r="D182" s="1" t="s">
        <v>42</v>
      </c>
      <c r="E182" s="1">
        <v>136.6</v>
      </c>
      <c r="F182" s="1">
        <v>144.4</v>
      </c>
      <c r="G182" s="1">
        <v>143.80000000000001</v>
      </c>
      <c r="H182" s="1">
        <v>142</v>
      </c>
      <c r="I182" s="1">
        <v>123.2</v>
      </c>
      <c r="J182" s="1">
        <v>147.9</v>
      </c>
      <c r="K182" s="1">
        <v>152.1</v>
      </c>
      <c r="L182" s="1">
        <v>131.80000000000001</v>
      </c>
      <c r="M182" s="1">
        <v>119.5</v>
      </c>
      <c r="N182" s="1">
        <v>136</v>
      </c>
      <c r="O182" s="1">
        <v>131.19999999999999</v>
      </c>
      <c r="P182" s="1">
        <v>151.80000000000001</v>
      </c>
      <c r="Q182" s="1">
        <v>140.4</v>
      </c>
      <c r="R182" s="1">
        <v>153.6</v>
      </c>
      <c r="S182" s="1">
        <v>148.30000000000001</v>
      </c>
      <c r="T182" s="1">
        <v>142.30000000000001</v>
      </c>
      <c r="U182" s="1">
        <v>147.5</v>
      </c>
      <c r="V182" s="1">
        <v>0</v>
      </c>
      <c r="W182" s="1">
        <v>142.30000000000001</v>
      </c>
      <c r="X182" s="1">
        <v>139.80000000000001</v>
      </c>
      <c r="Y182" s="1">
        <v>136</v>
      </c>
      <c r="Z182" s="1">
        <v>122.7</v>
      </c>
      <c r="AA182" s="1">
        <v>134.30000000000001</v>
      </c>
      <c r="AB182" s="1">
        <v>141.6</v>
      </c>
      <c r="AC182" s="1">
        <v>128.6</v>
      </c>
      <c r="AD182" s="1">
        <v>132.30000000000001</v>
      </c>
      <c r="AE182" s="1">
        <v>139.30000000000001</v>
      </c>
    </row>
    <row r="183" spans="1:31" x14ac:dyDescent="0.25">
      <c r="A183" s="1" t="s">
        <v>37</v>
      </c>
      <c r="B183" s="1">
        <v>2018</v>
      </c>
      <c r="C183" s="1">
        <v>2019</v>
      </c>
      <c r="D183" s="1" t="s">
        <v>42</v>
      </c>
      <c r="E183" s="1">
        <v>134.6</v>
      </c>
      <c r="F183" s="1">
        <v>143.69999999999999</v>
      </c>
      <c r="G183" s="1">
        <v>143.6</v>
      </c>
      <c r="H183" s="1">
        <v>139.6</v>
      </c>
      <c r="I183" s="1">
        <v>116.4</v>
      </c>
      <c r="J183" s="1">
        <v>133.80000000000001</v>
      </c>
      <c r="K183" s="1">
        <v>150.5</v>
      </c>
      <c r="L183" s="1">
        <v>118.4</v>
      </c>
      <c r="M183" s="1">
        <v>117.3</v>
      </c>
      <c r="N183" s="1">
        <v>140.5</v>
      </c>
      <c r="O183" s="1">
        <v>125.9</v>
      </c>
      <c r="P183" s="1">
        <v>146.80000000000001</v>
      </c>
      <c r="Q183" s="1">
        <v>137.19999999999999</v>
      </c>
      <c r="R183" s="1">
        <v>157.69999999999999</v>
      </c>
      <c r="S183" s="1">
        <v>136</v>
      </c>
      <c r="T183" s="1">
        <v>125.9</v>
      </c>
      <c r="U183" s="1">
        <v>134.4</v>
      </c>
      <c r="V183" s="1">
        <v>140.4</v>
      </c>
      <c r="W183" s="1">
        <v>127.3</v>
      </c>
      <c r="X183" s="1">
        <v>129.5</v>
      </c>
      <c r="Y183" s="1">
        <v>129</v>
      </c>
      <c r="Z183" s="1">
        <v>116.3</v>
      </c>
      <c r="AA183" s="1">
        <v>126.2</v>
      </c>
      <c r="AB183" s="1">
        <v>137.1</v>
      </c>
      <c r="AC183" s="1">
        <v>125.5</v>
      </c>
      <c r="AD183" s="1">
        <v>125.8</v>
      </c>
      <c r="AE183" s="1">
        <v>134.1</v>
      </c>
    </row>
    <row r="184" spans="1:31" x14ac:dyDescent="0.25">
      <c r="A184" s="1" t="s">
        <v>38</v>
      </c>
      <c r="B184" s="1">
        <v>2018</v>
      </c>
      <c r="C184" s="1">
        <v>2019</v>
      </c>
      <c r="D184" s="1" t="s">
        <v>42</v>
      </c>
      <c r="E184" s="1">
        <v>136</v>
      </c>
      <c r="F184" s="1">
        <v>144.19999999999999</v>
      </c>
      <c r="G184" s="1">
        <v>143.69999999999999</v>
      </c>
      <c r="H184" s="1">
        <v>141.1</v>
      </c>
      <c r="I184" s="1">
        <v>120.7</v>
      </c>
      <c r="J184" s="1">
        <v>141.30000000000001</v>
      </c>
      <c r="K184" s="1">
        <v>151.6</v>
      </c>
      <c r="L184" s="1">
        <v>127.3</v>
      </c>
      <c r="M184" s="1">
        <v>118.8</v>
      </c>
      <c r="N184" s="1">
        <v>137.5</v>
      </c>
      <c r="O184" s="1">
        <v>129</v>
      </c>
      <c r="P184" s="1">
        <v>149.5</v>
      </c>
      <c r="Q184" s="1">
        <v>139.19999999999999</v>
      </c>
      <c r="R184" s="1">
        <v>154.69999999999999</v>
      </c>
      <c r="S184" s="1">
        <v>143.5</v>
      </c>
      <c r="T184" s="1">
        <v>135.5</v>
      </c>
      <c r="U184" s="1">
        <v>142.30000000000001</v>
      </c>
      <c r="V184" s="1">
        <v>140.4</v>
      </c>
      <c r="W184" s="1">
        <v>136.6</v>
      </c>
      <c r="X184" s="1">
        <v>134.9</v>
      </c>
      <c r="Y184" s="1">
        <v>133.30000000000001</v>
      </c>
      <c r="Z184" s="1">
        <v>119.3</v>
      </c>
      <c r="AA184" s="1">
        <v>129.69999999999999</v>
      </c>
      <c r="AB184" s="1">
        <v>139</v>
      </c>
      <c r="AC184" s="1">
        <v>127.3</v>
      </c>
      <c r="AD184" s="1">
        <v>129.1</v>
      </c>
      <c r="AE184" s="1">
        <v>136.9</v>
      </c>
    </row>
    <row r="185" spans="1:31" x14ac:dyDescent="0.25">
      <c r="A185" s="1" t="s">
        <v>36</v>
      </c>
      <c r="B185" s="1">
        <v>2018</v>
      </c>
      <c r="C185" s="1">
        <v>2019</v>
      </c>
      <c r="D185" s="1" t="s">
        <v>43</v>
      </c>
      <c r="E185" s="1">
        <v>136.4</v>
      </c>
      <c r="F185" s="1">
        <v>143.69999999999999</v>
      </c>
      <c r="G185" s="1">
        <v>140.6</v>
      </c>
      <c r="H185" s="1">
        <v>141.5</v>
      </c>
      <c r="I185" s="1">
        <v>122.9</v>
      </c>
      <c r="J185" s="1">
        <v>149.4</v>
      </c>
      <c r="K185" s="1">
        <v>142.4</v>
      </c>
      <c r="L185" s="1">
        <v>130.19999999999999</v>
      </c>
      <c r="M185" s="1">
        <v>117.9</v>
      </c>
      <c r="N185" s="1">
        <v>135.6</v>
      </c>
      <c r="O185" s="1">
        <v>130.5</v>
      </c>
      <c r="P185" s="1">
        <v>151.69999999999999</v>
      </c>
      <c r="Q185" s="1">
        <v>138.69999999999999</v>
      </c>
      <c r="R185" s="1">
        <v>153.30000000000001</v>
      </c>
      <c r="S185" s="1">
        <v>148.69999999999999</v>
      </c>
      <c r="T185" s="1">
        <v>142.4</v>
      </c>
      <c r="U185" s="1">
        <v>147.80000000000001</v>
      </c>
      <c r="V185" s="1">
        <v>0</v>
      </c>
      <c r="W185" s="1">
        <v>142.4</v>
      </c>
      <c r="X185" s="1">
        <v>139.9</v>
      </c>
      <c r="Y185" s="1">
        <v>136.19999999999999</v>
      </c>
      <c r="Z185" s="1">
        <v>123.3</v>
      </c>
      <c r="AA185" s="1">
        <v>134.30000000000001</v>
      </c>
      <c r="AB185" s="1">
        <v>141.5</v>
      </c>
      <c r="AC185" s="1">
        <v>128.80000000000001</v>
      </c>
      <c r="AD185" s="1">
        <v>132.5</v>
      </c>
      <c r="AE185" s="1">
        <v>138.5</v>
      </c>
    </row>
    <row r="186" spans="1:31" x14ac:dyDescent="0.25">
      <c r="A186" s="1" t="s">
        <v>37</v>
      </c>
      <c r="B186" s="1">
        <v>2018</v>
      </c>
      <c r="C186" s="1">
        <v>2019</v>
      </c>
      <c r="D186" s="1" t="s">
        <v>43</v>
      </c>
      <c r="E186" s="1">
        <v>134.80000000000001</v>
      </c>
      <c r="F186" s="1">
        <v>143</v>
      </c>
      <c r="G186" s="1">
        <v>139.9</v>
      </c>
      <c r="H186" s="1">
        <v>139.9</v>
      </c>
      <c r="I186" s="1">
        <v>116.2</v>
      </c>
      <c r="J186" s="1">
        <v>135.5</v>
      </c>
      <c r="K186" s="1">
        <v>136.9</v>
      </c>
      <c r="L186" s="1">
        <v>117</v>
      </c>
      <c r="M186" s="1">
        <v>115.4</v>
      </c>
      <c r="N186" s="1">
        <v>140.69999999999999</v>
      </c>
      <c r="O186" s="1">
        <v>125.9</v>
      </c>
      <c r="P186" s="1">
        <v>147.1</v>
      </c>
      <c r="Q186" s="1">
        <v>135.6</v>
      </c>
      <c r="R186" s="1">
        <v>159.30000000000001</v>
      </c>
      <c r="S186" s="1">
        <v>136.30000000000001</v>
      </c>
      <c r="T186" s="1">
        <v>126.1</v>
      </c>
      <c r="U186" s="1">
        <v>134.69999999999999</v>
      </c>
      <c r="V186" s="1">
        <v>141.30000000000001</v>
      </c>
      <c r="W186" s="1">
        <v>127.3</v>
      </c>
      <c r="X186" s="1">
        <v>129.9</v>
      </c>
      <c r="Y186" s="1">
        <v>129.80000000000001</v>
      </c>
      <c r="Z186" s="1">
        <v>117.4</v>
      </c>
      <c r="AA186" s="1">
        <v>126.5</v>
      </c>
      <c r="AB186" s="1">
        <v>137.19999999999999</v>
      </c>
      <c r="AC186" s="1">
        <v>126.2</v>
      </c>
      <c r="AD186" s="1">
        <v>126.5</v>
      </c>
      <c r="AE186" s="1">
        <v>134</v>
      </c>
    </row>
    <row r="187" spans="1:31" x14ac:dyDescent="0.25">
      <c r="A187" s="1" t="s">
        <v>38</v>
      </c>
      <c r="B187" s="1">
        <v>2018</v>
      </c>
      <c r="C187" s="1">
        <v>2019</v>
      </c>
      <c r="D187" s="1" t="s">
        <v>43</v>
      </c>
      <c r="E187" s="1">
        <v>135.9</v>
      </c>
      <c r="F187" s="1">
        <v>143.5</v>
      </c>
      <c r="G187" s="1">
        <v>140.30000000000001</v>
      </c>
      <c r="H187" s="1">
        <v>140.9</v>
      </c>
      <c r="I187" s="1">
        <v>120.4</v>
      </c>
      <c r="J187" s="1">
        <v>142.9</v>
      </c>
      <c r="K187" s="1">
        <v>140.5</v>
      </c>
      <c r="L187" s="1">
        <v>125.8</v>
      </c>
      <c r="M187" s="1">
        <v>117.1</v>
      </c>
      <c r="N187" s="1">
        <v>137.30000000000001</v>
      </c>
      <c r="O187" s="1">
        <v>128.6</v>
      </c>
      <c r="P187" s="1">
        <v>149.6</v>
      </c>
      <c r="Q187" s="1">
        <v>137.6</v>
      </c>
      <c r="R187" s="1">
        <v>154.9</v>
      </c>
      <c r="S187" s="1">
        <v>143.80000000000001</v>
      </c>
      <c r="T187" s="1">
        <v>135.6</v>
      </c>
      <c r="U187" s="1">
        <v>142.6</v>
      </c>
      <c r="V187" s="1">
        <v>141.30000000000001</v>
      </c>
      <c r="W187" s="1">
        <v>136.69999999999999</v>
      </c>
      <c r="X187" s="1">
        <v>135.19999999999999</v>
      </c>
      <c r="Y187" s="1">
        <v>133.80000000000001</v>
      </c>
      <c r="Z187" s="1">
        <v>120.2</v>
      </c>
      <c r="AA187" s="1">
        <v>129.9</v>
      </c>
      <c r="AB187" s="1">
        <v>139</v>
      </c>
      <c r="AC187" s="1">
        <v>127.7</v>
      </c>
      <c r="AD187" s="1">
        <v>129.6</v>
      </c>
      <c r="AE187" s="1">
        <v>136.4</v>
      </c>
    </row>
    <row r="188" spans="1:31" x14ac:dyDescent="0.25">
      <c r="A188" s="1" t="s">
        <v>36</v>
      </c>
      <c r="B188" s="1">
        <v>2018</v>
      </c>
      <c r="C188" s="1">
        <v>2019</v>
      </c>
      <c r="D188" s="1" t="s">
        <v>44</v>
      </c>
      <c r="E188" s="1">
        <v>136.80000000000001</v>
      </c>
      <c r="F188" s="1">
        <v>143.80000000000001</v>
      </c>
      <c r="G188" s="1">
        <v>140</v>
      </c>
      <c r="H188" s="1">
        <v>142</v>
      </c>
      <c r="I188" s="1">
        <v>123.2</v>
      </c>
      <c r="J188" s="1">
        <v>152.9</v>
      </c>
      <c r="K188" s="1">
        <v>138</v>
      </c>
      <c r="L188" s="1">
        <v>129.30000000000001</v>
      </c>
      <c r="M188" s="1">
        <v>117.1</v>
      </c>
      <c r="N188" s="1">
        <v>136.30000000000001</v>
      </c>
      <c r="O188" s="1">
        <v>131.19999999999999</v>
      </c>
      <c r="P188" s="1">
        <v>152.80000000000001</v>
      </c>
      <c r="Q188" s="1">
        <v>138.6</v>
      </c>
      <c r="R188" s="1">
        <v>155.1</v>
      </c>
      <c r="S188" s="1">
        <v>149.19999999999999</v>
      </c>
      <c r="T188" s="1">
        <v>143</v>
      </c>
      <c r="U188" s="1">
        <v>148.30000000000001</v>
      </c>
      <c r="V188" s="1">
        <v>0</v>
      </c>
      <c r="W188" s="1">
        <v>142.6</v>
      </c>
      <c r="X188" s="1">
        <v>139.9</v>
      </c>
      <c r="Y188" s="1">
        <v>136.69999999999999</v>
      </c>
      <c r="Z188" s="1">
        <v>124.6</v>
      </c>
      <c r="AA188" s="1">
        <v>135.1</v>
      </c>
      <c r="AB188" s="1">
        <v>142.69999999999999</v>
      </c>
      <c r="AC188" s="1">
        <v>129.30000000000001</v>
      </c>
      <c r="AD188" s="1">
        <v>133.30000000000001</v>
      </c>
      <c r="AE188" s="1">
        <v>138.69999999999999</v>
      </c>
    </row>
    <row r="189" spans="1:31" x14ac:dyDescent="0.25">
      <c r="A189" s="1" t="s">
        <v>37</v>
      </c>
      <c r="B189" s="1">
        <v>2018</v>
      </c>
      <c r="C189" s="1">
        <v>2019</v>
      </c>
      <c r="D189" s="1" t="s">
        <v>44</v>
      </c>
      <c r="E189" s="1">
        <v>135</v>
      </c>
      <c r="F189" s="1">
        <v>143.1</v>
      </c>
      <c r="G189" s="1">
        <v>135.5</v>
      </c>
      <c r="H189" s="1">
        <v>139.9</v>
      </c>
      <c r="I189" s="1">
        <v>116.5</v>
      </c>
      <c r="J189" s="1">
        <v>138.5</v>
      </c>
      <c r="K189" s="1">
        <v>128</v>
      </c>
      <c r="L189" s="1">
        <v>115.5</v>
      </c>
      <c r="M189" s="1">
        <v>114.2</v>
      </c>
      <c r="N189" s="1">
        <v>140.69999999999999</v>
      </c>
      <c r="O189" s="1">
        <v>126.2</v>
      </c>
      <c r="P189" s="1">
        <v>147.6</v>
      </c>
      <c r="Q189" s="1">
        <v>134.80000000000001</v>
      </c>
      <c r="R189" s="1">
        <v>159.69999999999999</v>
      </c>
      <c r="S189" s="1">
        <v>136.69999999999999</v>
      </c>
      <c r="T189" s="1">
        <v>126.7</v>
      </c>
      <c r="U189" s="1">
        <v>135.19999999999999</v>
      </c>
      <c r="V189" s="1">
        <v>142</v>
      </c>
      <c r="W189" s="1">
        <v>126.4</v>
      </c>
      <c r="X189" s="1">
        <v>130.80000000000001</v>
      </c>
      <c r="Y189" s="1">
        <v>130.5</v>
      </c>
      <c r="Z189" s="1">
        <v>117.8</v>
      </c>
      <c r="AA189" s="1">
        <v>126.8</v>
      </c>
      <c r="AB189" s="1">
        <v>137.80000000000001</v>
      </c>
      <c r="AC189" s="1">
        <v>126.7</v>
      </c>
      <c r="AD189" s="1">
        <v>127.1</v>
      </c>
      <c r="AE189" s="1">
        <v>134</v>
      </c>
    </row>
    <row r="190" spans="1:31" x14ac:dyDescent="0.25">
      <c r="A190" s="1" t="s">
        <v>38</v>
      </c>
      <c r="B190" s="1">
        <v>2018</v>
      </c>
      <c r="C190" s="1">
        <v>2019</v>
      </c>
      <c r="D190" s="1" t="s">
        <v>44</v>
      </c>
      <c r="E190" s="1">
        <v>136.19999999999999</v>
      </c>
      <c r="F190" s="1">
        <v>143.6</v>
      </c>
      <c r="G190" s="1">
        <v>138.30000000000001</v>
      </c>
      <c r="H190" s="1">
        <v>141.19999999999999</v>
      </c>
      <c r="I190" s="1">
        <v>120.7</v>
      </c>
      <c r="J190" s="1">
        <v>146.19999999999999</v>
      </c>
      <c r="K190" s="1">
        <v>134.6</v>
      </c>
      <c r="L190" s="1">
        <v>124.6</v>
      </c>
      <c r="M190" s="1">
        <v>116.1</v>
      </c>
      <c r="N190" s="1">
        <v>137.80000000000001</v>
      </c>
      <c r="O190" s="1">
        <v>129.1</v>
      </c>
      <c r="P190" s="1">
        <v>150.4</v>
      </c>
      <c r="Q190" s="1">
        <v>137.19999999999999</v>
      </c>
      <c r="R190" s="1">
        <v>156.30000000000001</v>
      </c>
      <c r="S190" s="1">
        <v>144.30000000000001</v>
      </c>
      <c r="T190" s="1">
        <v>136.19999999999999</v>
      </c>
      <c r="U190" s="1">
        <v>143.1</v>
      </c>
      <c r="V190" s="1">
        <v>142</v>
      </c>
      <c r="W190" s="1">
        <v>136.5</v>
      </c>
      <c r="X190" s="1">
        <v>135.6</v>
      </c>
      <c r="Y190" s="1">
        <v>134.30000000000001</v>
      </c>
      <c r="Z190" s="1">
        <v>121</v>
      </c>
      <c r="AA190" s="1">
        <v>130.4</v>
      </c>
      <c r="AB190" s="1">
        <v>139.80000000000001</v>
      </c>
      <c r="AC190" s="1">
        <v>128.19999999999999</v>
      </c>
      <c r="AD190" s="1">
        <v>130.30000000000001</v>
      </c>
      <c r="AE190" s="1">
        <v>136.5</v>
      </c>
    </row>
    <row r="191" spans="1:31" x14ac:dyDescent="0.25">
      <c r="A191" s="1" t="s">
        <v>36</v>
      </c>
      <c r="B191" s="1">
        <v>2018</v>
      </c>
      <c r="C191" s="1">
        <v>2019</v>
      </c>
      <c r="D191" s="1" t="s">
        <v>45</v>
      </c>
      <c r="E191" s="1">
        <v>137.1</v>
      </c>
      <c r="F191" s="1">
        <v>144.5</v>
      </c>
      <c r="G191" s="1">
        <v>135.9</v>
      </c>
      <c r="H191" s="1">
        <v>142.4</v>
      </c>
      <c r="I191" s="1">
        <v>123.5</v>
      </c>
      <c r="J191" s="1">
        <v>156.4</v>
      </c>
      <c r="K191" s="1">
        <v>135.1</v>
      </c>
      <c r="L191" s="1">
        <v>128.4</v>
      </c>
      <c r="M191" s="1">
        <v>115.2</v>
      </c>
      <c r="N191" s="1">
        <v>137.19999999999999</v>
      </c>
      <c r="O191" s="1">
        <v>131.9</v>
      </c>
      <c r="P191" s="1">
        <v>153.80000000000001</v>
      </c>
      <c r="Q191" s="1">
        <v>138.6</v>
      </c>
      <c r="R191" s="1">
        <v>156.1</v>
      </c>
      <c r="S191" s="1">
        <v>150.1</v>
      </c>
      <c r="T191" s="1">
        <v>143.30000000000001</v>
      </c>
      <c r="U191" s="1">
        <v>149.1</v>
      </c>
      <c r="V191" s="1">
        <v>0</v>
      </c>
      <c r="W191" s="1">
        <v>143.80000000000001</v>
      </c>
      <c r="X191" s="1">
        <v>140.9</v>
      </c>
      <c r="Y191" s="1">
        <v>137.6</v>
      </c>
      <c r="Z191" s="1">
        <v>125.3</v>
      </c>
      <c r="AA191" s="1">
        <v>136</v>
      </c>
      <c r="AB191" s="1">
        <v>143.69999999999999</v>
      </c>
      <c r="AC191" s="1">
        <v>130.4</v>
      </c>
      <c r="AD191" s="1">
        <v>134.19999999999999</v>
      </c>
      <c r="AE191" s="1">
        <v>139.1</v>
      </c>
    </row>
    <row r="192" spans="1:31" x14ac:dyDescent="0.25">
      <c r="A192" s="1" t="s">
        <v>37</v>
      </c>
      <c r="B192" s="1">
        <v>2018</v>
      </c>
      <c r="C192" s="1">
        <v>2019</v>
      </c>
      <c r="D192" s="1" t="s">
        <v>45</v>
      </c>
      <c r="E192" s="1">
        <v>135</v>
      </c>
      <c r="F192" s="1">
        <v>144.30000000000001</v>
      </c>
      <c r="G192" s="1">
        <v>130.80000000000001</v>
      </c>
      <c r="H192" s="1">
        <v>140.30000000000001</v>
      </c>
      <c r="I192" s="1">
        <v>116.6</v>
      </c>
      <c r="J192" s="1">
        <v>150.1</v>
      </c>
      <c r="K192" s="1">
        <v>127.6</v>
      </c>
      <c r="L192" s="1">
        <v>114</v>
      </c>
      <c r="M192" s="1">
        <v>110.6</v>
      </c>
      <c r="N192" s="1">
        <v>140.19999999999999</v>
      </c>
      <c r="O192" s="1">
        <v>126.5</v>
      </c>
      <c r="P192" s="1">
        <v>148.30000000000001</v>
      </c>
      <c r="Q192" s="1">
        <v>135.69999999999999</v>
      </c>
      <c r="R192" s="1">
        <v>159.19999999999999</v>
      </c>
      <c r="S192" s="1">
        <v>137.80000000000001</v>
      </c>
      <c r="T192" s="1">
        <v>127.4</v>
      </c>
      <c r="U192" s="1">
        <v>136.19999999999999</v>
      </c>
      <c r="V192" s="1">
        <v>142.9</v>
      </c>
      <c r="W192" s="1">
        <v>124.6</v>
      </c>
      <c r="X192" s="1">
        <v>131.80000000000001</v>
      </c>
      <c r="Y192" s="1">
        <v>131.30000000000001</v>
      </c>
      <c r="Z192" s="1">
        <v>118.9</v>
      </c>
      <c r="AA192" s="1">
        <v>127.6</v>
      </c>
      <c r="AB192" s="1">
        <v>139.69999999999999</v>
      </c>
      <c r="AC192" s="1">
        <v>127.6</v>
      </c>
      <c r="AD192" s="1">
        <v>128.19999999999999</v>
      </c>
      <c r="AE192" s="1">
        <v>134.80000000000001</v>
      </c>
    </row>
    <row r="193" spans="1:31" x14ac:dyDescent="0.25">
      <c r="A193" s="1" t="s">
        <v>38</v>
      </c>
      <c r="B193" s="1">
        <v>2018</v>
      </c>
      <c r="C193" s="1">
        <v>2019</v>
      </c>
      <c r="D193" s="1" t="s">
        <v>45</v>
      </c>
      <c r="E193" s="1">
        <v>136.4</v>
      </c>
      <c r="F193" s="1">
        <v>144.4</v>
      </c>
      <c r="G193" s="1">
        <v>133.9</v>
      </c>
      <c r="H193" s="1">
        <v>141.6</v>
      </c>
      <c r="I193" s="1">
        <v>121</v>
      </c>
      <c r="J193" s="1">
        <v>153.5</v>
      </c>
      <c r="K193" s="1">
        <v>132.6</v>
      </c>
      <c r="L193" s="1">
        <v>123.5</v>
      </c>
      <c r="M193" s="1">
        <v>113.7</v>
      </c>
      <c r="N193" s="1">
        <v>138.19999999999999</v>
      </c>
      <c r="O193" s="1">
        <v>129.6</v>
      </c>
      <c r="P193" s="1">
        <v>151.19999999999999</v>
      </c>
      <c r="Q193" s="1">
        <v>137.5</v>
      </c>
      <c r="R193" s="1">
        <v>156.9</v>
      </c>
      <c r="S193" s="1">
        <v>145.30000000000001</v>
      </c>
      <c r="T193" s="1">
        <v>136.69999999999999</v>
      </c>
      <c r="U193" s="1">
        <v>144</v>
      </c>
      <c r="V193" s="1">
        <v>142.9</v>
      </c>
      <c r="W193" s="1">
        <v>136.5</v>
      </c>
      <c r="X193" s="1">
        <v>136.6</v>
      </c>
      <c r="Y193" s="1">
        <v>135.19999999999999</v>
      </c>
      <c r="Z193" s="1">
        <v>121.9</v>
      </c>
      <c r="AA193" s="1">
        <v>131.30000000000001</v>
      </c>
      <c r="AB193" s="1">
        <v>141.4</v>
      </c>
      <c r="AC193" s="1">
        <v>129.19999999999999</v>
      </c>
      <c r="AD193" s="1">
        <v>131.30000000000001</v>
      </c>
      <c r="AE193" s="1">
        <v>137.1</v>
      </c>
    </row>
    <row r="194" spans="1:31" x14ac:dyDescent="0.25">
      <c r="A194" s="1" t="s">
        <v>36</v>
      </c>
      <c r="B194" s="1">
        <v>2018</v>
      </c>
      <c r="C194" s="1">
        <v>2019</v>
      </c>
      <c r="D194" s="1" t="s">
        <v>46</v>
      </c>
      <c r="E194" s="1">
        <v>137.4</v>
      </c>
      <c r="F194" s="1">
        <v>145.69999999999999</v>
      </c>
      <c r="G194" s="1">
        <v>135.5</v>
      </c>
      <c r="H194" s="1">
        <v>142.9</v>
      </c>
      <c r="I194" s="1">
        <v>123.6</v>
      </c>
      <c r="J194" s="1">
        <v>157.5</v>
      </c>
      <c r="K194" s="1">
        <v>137.80000000000001</v>
      </c>
      <c r="L194" s="1">
        <v>127.2</v>
      </c>
      <c r="M194" s="1">
        <v>111.8</v>
      </c>
      <c r="N194" s="1">
        <v>137.4</v>
      </c>
      <c r="O194" s="1">
        <v>132.19999999999999</v>
      </c>
      <c r="P194" s="1">
        <v>154.30000000000001</v>
      </c>
      <c r="Q194" s="1">
        <v>139.1</v>
      </c>
      <c r="R194" s="1">
        <v>157</v>
      </c>
      <c r="S194" s="1">
        <v>150.80000000000001</v>
      </c>
      <c r="T194" s="1">
        <v>144.1</v>
      </c>
      <c r="U194" s="1">
        <v>149.80000000000001</v>
      </c>
      <c r="V194" s="1">
        <v>0</v>
      </c>
      <c r="W194" s="1">
        <v>144.30000000000001</v>
      </c>
      <c r="X194" s="1">
        <v>141.80000000000001</v>
      </c>
      <c r="Y194" s="1">
        <v>138.4</v>
      </c>
      <c r="Z194" s="1">
        <v>126.4</v>
      </c>
      <c r="AA194" s="1">
        <v>136.80000000000001</v>
      </c>
      <c r="AB194" s="1">
        <v>144.4</v>
      </c>
      <c r="AC194" s="1">
        <v>131.19999999999999</v>
      </c>
      <c r="AD194" s="1">
        <v>135.1</v>
      </c>
      <c r="AE194" s="1">
        <v>139.80000000000001</v>
      </c>
    </row>
    <row r="195" spans="1:31" x14ac:dyDescent="0.25">
      <c r="A195" s="1" t="s">
        <v>37</v>
      </c>
      <c r="B195" s="1">
        <v>2018</v>
      </c>
      <c r="C195" s="1">
        <v>2019</v>
      </c>
      <c r="D195" s="1" t="s">
        <v>46</v>
      </c>
      <c r="E195" s="1">
        <v>135</v>
      </c>
      <c r="F195" s="1">
        <v>148.19999999999999</v>
      </c>
      <c r="G195" s="1">
        <v>130.5</v>
      </c>
      <c r="H195" s="1">
        <v>140.69999999999999</v>
      </c>
      <c r="I195" s="1">
        <v>116.4</v>
      </c>
      <c r="J195" s="1">
        <v>151.30000000000001</v>
      </c>
      <c r="K195" s="1">
        <v>131.4</v>
      </c>
      <c r="L195" s="1">
        <v>112.8</v>
      </c>
      <c r="M195" s="1">
        <v>105.3</v>
      </c>
      <c r="N195" s="1">
        <v>139.6</v>
      </c>
      <c r="O195" s="1">
        <v>126.6</v>
      </c>
      <c r="P195" s="1">
        <v>148.69999999999999</v>
      </c>
      <c r="Q195" s="1">
        <v>136.4</v>
      </c>
      <c r="R195" s="1">
        <v>160.30000000000001</v>
      </c>
      <c r="S195" s="1">
        <v>138.6</v>
      </c>
      <c r="T195" s="1">
        <v>127.9</v>
      </c>
      <c r="U195" s="1">
        <v>137</v>
      </c>
      <c r="V195" s="1">
        <v>143.19999999999999</v>
      </c>
      <c r="W195" s="1">
        <v>124.7</v>
      </c>
      <c r="X195" s="1">
        <v>132.5</v>
      </c>
      <c r="Y195" s="1">
        <v>132</v>
      </c>
      <c r="Z195" s="1">
        <v>119.8</v>
      </c>
      <c r="AA195" s="1">
        <v>128</v>
      </c>
      <c r="AB195" s="1">
        <v>140.4</v>
      </c>
      <c r="AC195" s="1">
        <v>128.1</v>
      </c>
      <c r="AD195" s="1">
        <v>128.9</v>
      </c>
      <c r="AE195" s="1">
        <v>135.4</v>
      </c>
    </row>
    <row r="196" spans="1:31" x14ac:dyDescent="0.25">
      <c r="A196" s="1" t="s">
        <v>38</v>
      </c>
      <c r="B196" s="1">
        <v>2018</v>
      </c>
      <c r="C196" s="1">
        <v>2019</v>
      </c>
      <c r="D196" s="1" t="s">
        <v>46</v>
      </c>
      <c r="E196" s="1">
        <v>136.6</v>
      </c>
      <c r="F196" s="1">
        <v>146.6</v>
      </c>
      <c r="G196" s="1">
        <v>133.6</v>
      </c>
      <c r="H196" s="1">
        <v>142.1</v>
      </c>
      <c r="I196" s="1">
        <v>121</v>
      </c>
      <c r="J196" s="1">
        <v>154.6</v>
      </c>
      <c r="K196" s="1">
        <v>135.6</v>
      </c>
      <c r="L196" s="1">
        <v>122.3</v>
      </c>
      <c r="M196" s="1">
        <v>109.6</v>
      </c>
      <c r="N196" s="1">
        <v>138.1</v>
      </c>
      <c r="O196" s="1">
        <v>129.9</v>
      </c>
      <c r="P196" s="1">
        <v>151.69999999999999</v>
      </c>
      <c r="Q196" s="1">
        <v>138.1</v>
      </c>
      <c r="R196" s="1">
        <v>157.9</v>
      </c>
      <c r="S196" s="1">
        <v>146</v>
      </c>
      <c r="T196" s="1">
        <v>137.4</v>
      </c>
      <c r="U196" s="1">
        <v>144.69999999999999</v>
      </c>
      <c r="V196" s="1">
        <v>143.19999999999999</v>
      </c>
      <c r="W196" s="1">
        <v>136.9</v>
      </c>
      <c r="X196" s="1">
        <v>137.4</v>
      </c>
      <c r="Y196" s="1">
        <v>136</v>
      </c>
      <c r="Z196" s="1">
        <v>122.9</v>
      </c>
      <c r="AA196" s="1">
        <v>131.80000000000001</v>
      </c>
      <c r="AB196" s="1">
        <v>142.1</v>
      </c>
      <c r="AC196" s="1">
        <v>129.9</v>
      </c>
      <c r="AD196" s="1">
        <v>132.1</v>
      </c>
      <c r="AE196" s="1">
        <v>137.80000000000001</v>
      </c>
    </row>
    <row r="197" spans="1:31" x14ac:dyDescent="0.25">
      <c r="A197" s="1" t="s">
        <v>36</v>
      </c>
      <c r="B197" s="1">
        <v>2018</v>
      </c>
      <c r="C197" s="1">
        <v>2019</v>
      </c>
      <c r="D197" s="1" t="s">
        <v>47</v>
      </c>
      <c r="E197" s="1">
        <v>137.6</v>
      </c>
      <c r="F197" s="1">
        <v>148.1</v>
      </c>
      <c r="G197" s="1">
        <v>136.69999999999999</v>
      </c>
      <c r="H197" s="1">
        <v>143.19999999999999</v>
      </c>
      <c r="I197" s="1">
        <v>124</v>
      </c>
      <c r="J197" s="1">
        <v>154.1</v>
      </c>
      <c r="K197" s="1">
        <v>143.5</v>
      </c>
      <c r="L197" s="1">
        <v>126</v>
      </c>
      <c r="M197" s="1">
        <v>112.4</v>
      </c>
      <c r="N197" s="1">
        <v>137.6</v>
      </c>
      <c r="O197" s="1">
        <v>132.80000000000001</v>
      </c>
      <c r="P197" s="1">
        <v>154.30000000000001</v>
      </c>
      <c r="Q197" s="1">
        <v>140</v>
      </c>
      <c r="R197" s="1">
        <v>157.30000000000001</v>
      </c>
      <c r="S197" s="1">
        <v>151.30000000000001</v>
      </c>
      <c r="T197" s="1">
        <v>144.69999999999999</v>
      </c>
      <c r="U197" s="1">
        <v>150.30000000000001</v>
      </c>
      <c r="V197" s="1">
        <v>0</v>
      </c>
      <c r="W197" s="1">
        <v>145.1</v>
      </c>
      <c r="X197" s="1">
        <v>142.19999999999999</v>
      </c>
      <c r="Y197" s="1">
        <v>138.4</v>
      </c>
      <c r="Z197" s="1">
        <v>127.4</v>
      </c>
      <c r="AA197" s="1">
        <v>137.80000000000001</v>
      </c>
      <c r="AB197" s="1">
        <v>145.1</v>
      </c>
      <c r="AC197" s="1">
        <v>131.4</v>
      </c>
      <c r="AD197" s="1">
        <v>135.6</v>
      </c>
      <c r="AE197" s="1">
        <v>140.5</v>
      </c>
    </row>
    <row r="198" spans="1:31" x14ac:dyDescent="0.25">
      <c r="A198" s="1" t="s">
        <v>37</v>
      </c>
      <c r="B198" s="1">
        <v>2018</v>
      </c>
      <c r="C198" s="1">
        <v>2019</v>
      </c>
      <c r="D198" s="1" t="s">
        <v>47</v>
      </c>
      <c r="E198" s="1">
        <v>135.30000000000001</v>
      </c>
      <c r="F198" s="1">
        <v>149.69999999999999</v>
      </c>
      <c r="G198" s="1">
        <v>133.9</v>
      </c>
      <c r="H198" s="1">
        <v>140.80000000000001</v>
      </c>
      <c r="I198" s="1">
        <v>116.6</v>
      </c>
      <c r="J198" s="1">
        <v>152.19999999999999</v>
      </c>
      <c r="K198" s="1">
        <v>144</v>
      </c>
      <c r="L198" s="1">
        <v>112.3</v>
      </c>
      <c r="M198" s="1">
        <v>108.4</v>
      </c>
      <c r="N198" s="1">
        <v>140</v>
      </c>
      <c r="O198" s="1">
        <v>126.7</v>
      </c>
      <c r="P198" s="1">
        <v>149</v>
      </c>
      <c r="Q198" s="1">
        <v>138.4</v>
      </c>
      <c r="R198" s="1">
        <v>161</v>
      </c>
      <c r="S198" s="1">
        <v>138.9</v>
      </c>
      <c r="T198" s="1">
        <v>128.69999999999999</v>
      </c>
      <c r="U198" s="1">
        <v>137.4</v>
      </c>
      <c r="V198" s="1">
        <v>142.5</v>
      </c>
      <c r="W198" s="1">
        <v>126.5</v>
      </c>
      <c r="X198" s="1">
        <v>133.1</v>
      </c>
      <c r="Y198" s="1">
        <v>132.6</v>
      </c>
      <c r="Z198" s="1">
        <v>120.4</v>
      </c>
      <c r="AA198" s="1">
        <v>128.5</v>
      </c>
      <c r="AB198" s="1">
        <v>141.19999999999999</v>
      </c>
      <c r="AC198" s="1">
        <v>128.19999999999999</v>
      </c>
      <c r="AD198" s="1">
        <v>129.5</v>
      </c>
      <c r="AE198" s="1">
        <v>136.19999999999999</v>
      </c>
    </row>
    <row r="199" spans="1:31" x14ac:dyDescent="0.25">
      <c r="A199" s="1" t="s">
        <v>38</v>
      </c>
      <c r="B199" s="1">
        <v>2018</v>
      </c>
      <c r="C199" s="1">
        <v>2019</v>
      </c>
      <c r="D199" s="1" t="s">
        <v>47</v>
      </c>
      <c r="E199" s="1">
        <v>136.9</v>
      </c>
      <c r="F199" s="1">
        <v>148.69999999999999</v>
      </c>
      <c r="G199" s="1">
        <v>135.6</v>
      </c>
      <c r="H199" s="1">
        <v>142.30000000000001</v>
      </c>
      <c r="I199" s="1">
        <v>121.3</v>
      </c>
      <c r="J199" s="1">
        <v>153.19999999999999</v>
      </c>
      <c r="K199" s="1">
        <v>143.69999999999999</v>
      </c>
      <c r="L199" s="1">
        <v>121.4</v>
      </c>
      <c r="M199" s="1">
        <v>111.1</v>
      </c>
      <c r="N199" s="1">
        <v>138.4</v>
      </c>
      <c r="O199" s="1">
        <v>130.30000000000001</v>
      </c>
      <c r="P199" s="1">
        <v>151.80000000000001</v>
      </c>
      <c r="Q199" s="1">
        <v>139.4</v>
      </c>
      <c r="R199" s="1">
        <v>158.30000000000001</v>
      </c>
      <c r="S199" s="1">
        <v>146.4</v>
      </c>
      <c r="T199" s="1">
        <v>138.1</v>
      </c>
      <c r="U199" s="1">
        <v>145.19999999999999</v>
      </c>
      <c r="V199" s="1">
        <v>142.5</v>
      </c>
      <c r="W199" s="1">
        <v>138.1</v>
      </c>
      <c r="X199" s="1">
        <v>137.9</v>
      </c>
      <c r="Y199" s="1">
        <v>136.19999999999999</v>
      </c>
      <c r="Z199" s="1">
        <v>123.7</v>
      </c>
      <c r="AA199" s="1">
        <v>132.6</v>
      </c>
      <c r="AB199" s="1">
        <v>142.80000000000001</v>
      </c>
      <c r="AC199" s="1">
        <v>130.1</v>
      </c>
      <c r="AD199" s="1">
        <v>132.6</v>
      </c>
      <c r="AE199" s="1">
        <v>138.5</v>
      </c>
    </row>
    <row r="200" spans="1:31" x14ac:dyDescent="0.25">
      <c r="A200" s="1" t="s">
        <v>36</v>
      </c>
      <c r="B200" s="1">
        <v>2018</v>
      </c>
      <c r="C200" s="1">
        <v>2019</v>
      </c>
      <c r="D200" s="1" t="s">
        <v>48</v>
      </c>
      <c r="E200" s="1">
        <v>138.4</v>
      </c>
      <c r="F200" s="1">
        <v>149.30000000000001</v>
      </c>
      <c r="G200" s="1">
        <v>139.30000000000001</v>
      </c>
      <c r="H200" s="1">
        <v>143.4</v>
      </c>
      <c r="I200" s="1">
        <v>124.1</v>
      </c>
      <c r="J200" s="1">
        <v>153.30000000000001</v>
      </c>
      <c r="K200" s="1">
        <v>154.19999999999999</v>
      </c>
      <c r="L200" s="1">
        <v>126.4</v>
      </c>
      <c r="M200" s="1">
        <v>114.3</v>
      </c>
      <c r="N200" s="1">
        <v>138.19999999999999</v>
      </c>
      <c r="O200" s="1">
        <v>132.80000000000001</v>
      </c>
      <c r="P200" s="1">
        <v>154.80000000000001</v>
      </c>
      <c r="Q200" s="1">
        <v>142</v>
      </c>
      <c r="R200" s="1">
        <v>156.1</v>
      </c>
      <c r="S200" s="1">
        <v>151.5</v>
      </c>
      <c r="T200" s="1">
        <v>145.1</v>
      </c>
      <c r="U200" s="1">
        <v>150.6</v>
      </c>
      <c r="V200" s="1">
        <v>0</v>
      </c>
      <c r="W200" s="1">
        <v>146.80000000000001</v>
      </c>
      <c r="X200" s="1">
        <v>143.1</v>
      </c>
      <c r="Y200" s="1">
        <v>139</v>
      </c>
      <c r="Z200" s="1">
        <v>127.5</v>
      </c>
      <c r="AA200" s="1">
        <v>138.4</v>
      </c>
      <c r="AB200" s="1">
        <v>145.80000000000001</v>
      </c>
      <c r="AC200" s="1">
        <v>131.4</v>
      </c>
      <c r="AD200" s="1">
        <v>136</v>
      </c>
      <c r="AE200" s="1">
        <v>141.80000000000001</v>
      </c>
    </row>
    <row r="201" spans="1:31" x14ac:dyDescent="0.25">
      <c r="A201" s="1" t="s">
        <v>37</v>
      </c>
      <c r="B201" s="1">
        <v>2018</v>
      </c>
      <c r="C201" s="1">
        <v>2019</v>
      </c>
      <c r="D201" s="1" t="s">
        <v>48</v>
      </c>
      <c r="E201" s="1">
        <v>135.6</v>
      </c>
      <c r="F201" s="1">
        <v>148.6</v>
      </c>
      <c r="G201" s="1">
        <v>139.1</v>
      </c>
      <c r="H201" s="1">
        <v>141</v>
      </c>
      <c r="I201" s="1">
        <v>116.7</v>
      </c>
      <c r="J201" s="1">
        <v>149.69999999999999</v>
      </c>
      <c r="K201" s="1">
        <v>159.19999999999999</v>
      </c>
      <c r="L201" s="1">
        <v>112.6</v>
      </c>
      <c r="M201" s="1">
        <v>111.8</v>
      </c>
      <c r="N201" s="1">
        <v>140.30000000000001</v>
      </c>
      <c r="O201" s="1">
        <v>126.8</v>
      </c>
      <c r="P201" s="1">
        <v>149.4</v>
      </c>
      <c r="Q201" s="1">
        <v>140.30000000000001</v>
      </c>
      <c r="R201" s="1">
        <v>161.4</v>
      </c>
      <c r="S201" s="1">
        <v>139.6</v>
      </c>
      <c r="T201" s="1">
        <v>128.9</v>
      </c>
      <c r="U201" s="1">
        <v>137.9</v>
      </c>
      <c r="V201" s="1">
        <v>143.6</v>
      </c>
      <c r="W201" s="1">
        <v>128.1</v>
      </c>
      <c r="X201" s="1">
        <v>133.6</v>
      </c>
      <c r="Y201" s="1">
        <v>133.6</v>
      </c>
      <c r="Z201" s="1">
        <v>120.1</v>
      </c>
      <c r="AA201" s="1">
        <v>129</v>
      </c>
      <c r="AB201" s="1">
        <v>144</v>
      </c>
      <c r="AC201" s="1">
        <v>128.19999999999999</v>
      </c>
      <c r="AD201" s="1">
        <v>130.19999999999999</v>
      </c>
      <c r="AE201" s="1">
        <v>137.5</v>
      </c>
    </row>
    <row r="202" spans="1:31" x14ac:dyDescent="0.25">
      <c r="A202" s="1" t="s">
        <v>38</v>
      </c>
      <c r="B202" s="1">
        <v>2018</v>
      </c>
      <c r="C202" s="1">
        <v>2019</v>
      </c>
      <c r="D202" s="1" t="s">
        <v>48</v>
      </c>
      <c r="E202" s="1">
        <v>137.5</v>
      </c>
      <c r="F202" s="1">
        <v>149.1</v>
      </c>
      <c r="G202" s="1">
        <v>139.19999999999999</v>
      </c>
      <c r="H202" s="1">
        <v>142.5</v>
      </c>
      <c r="I202" s="1">
        <v>121.4</v>
      </c>
      <c r="J202" s="1">
        <v>151.6</v>
      </c>
      <c r="K202" s="1">
        <v>155.9</v>
      </c>
      <c r="L202" s="1">
        <v>121.7</v>
      </c>
      <c r="M202" s="1">
        <v>113.5</v>
      </c>
      <c r="N202" s="1">
        <v>138.9</v>
      </c>
      <c r="O202" s="1">
        <v>130.30000000000001</v>
      </c>
      <c r="P202" s="1">
        <v>152.30000000000001</v>
      </c>
      <c r="Q202" s="1">
        <v>141.4</v>
      </c>
      <c r="R202" s="1">
        <v>157.5</v>
      </c>
      <c r="S202" s="1">
        <v>146.80000000000001</v>
      </c>
      <c r="T202" s="1">
        <v>138.4</v>
      </c>
      <c r="U202" s="1">
        <v>145.6</v>
      </c>
      <c r="V202" s="1">
        <v>143.6</v>
      </c>
      <c r="W202" s="1">
        <v>139.69999999999999</v>
      </c>
      <c r="X202" s="1">
        <v>138.6</v>
      </c>
      <c r="Y202" s="1">
        <v>137</v>
      </c>
      <c r="Z202" s="1">
        <v>123.6</v>
      </c>
      <c r="AA202" s="1">
        <v>133.1</v>
      </c>
      <c r="AB202" s="1">
        <v>144.69999999999999</v>
      </c>
      <c r="AC202" s="1">
        <v>130.1</v>
      </c>
      <c r="AD202" s="1">
        <v>133.19999999999999</v>
      </c>
      <c r="AE202" s="1">
        <v>139.80000000000001</v>
      </c>
    </row>
    <row r="203" spans="1:31" x14ac:dyDescent="0.25">
      <c r="A203" s="1" t="s">
        <v>36</v>
      </c>
      <c r="B203" s="1">
        <v>2018</v>
      </c>
      <c r="C203" s="1">
        <v>2019</v>
      </c>
      <c r="D203" s="1" t="s">
        <v>49</v>
      </c>
      <c r="E203" s="1">
        <v>139.19999999999999</v>
      </c>
      <c r="F203" s="1">
        <v>148.80000000000001</v>
      </c>
      <c r="G203" s="1">
        <v>139.1</v>
      </c>
      <c r="H203" s="1">
        <v>143.5</v>
      </c>
      <c r="I203" s="1">
        <v>125</v>
      </c>
      <c r="J203" s="1">
        <v>154.4</v>
      </c>
      <c r="K203" s="1">
        <v>156.30000000000001</v>
      </c>
      <c r="L203" s="1">
        <v>126.8</v>
      </c>
      <c r="M203" s="1">
        <v>115.4</v>
      </c>
      <c r="N203" s="1">
        <v>138.6</v>
      </c>
      <c r="O203" s="1">
        <v>133.80000000000001</v>
      </c>
      <c r="P203" s="1">
        <v>155.19999999999999</v>
      </c>
      <c r="Q203" s="1">
        <v>142.69999999999999</v>
      </c>
      <c r="R203" s="1">
        <v>156.4</v>
      </c>
      <c r="S203" s="1">
        <v>152.1</v>
      </c>
      <c r="T203" s="1">
        <v>145.80000000000001</v>
      </c>
      <c r="U203" s="1">
        <v>151.30000000000001</v>
      </c>
      <c r="V203" s="1">
        <v>0</v>
      </c>
      <c r="W203" s="1">
        <v>147.69999999999999</v>
      </c>
      <c r="X203" s="1">
        <v>143.80000000000001</v>
      </c>
      <c r="Y203" s="1">
        <v>139.4</v>
      </c>
      <c r="Z203" s="1">
        <v>128.30000000000001</v>
      </c>
      <c r="AA203" s="1">
        <v>138.6</v>
      </c>
      <c r="AB203" s="1">
        <v>146.9</v>
      </c>
      <c r="AC203" s="1">
        <v>131.30000000000001</v>
      </c>
      <c r="AD203" s="1">
        <v>136.6</v>
      </c>
      <c r="AE203" s="1">
        <v>142.5</v>
      </c>
    </row>
    <row r="204" spans="1:31" x14ac:dyDescent="0.25">
      <c r="A204" s="1" t="s">
        <v>37</v>
      </c>
      <c r="B204" s="1">
        <v>2018</v>
      </c>
      <c r="C204" s="1">
        <v>2019</v>
      </c>
      <c r="D204" s="1" t="s">
        <v>49</v>
      </c>
      <c r="E204" s="1">
        <v>136.5</v>
      </c>
      <c r="F204" s="1">
        <v>146.4</v>
      </c>
      <c r="G204" s="1">
        <v>136.6</v>
      </c>
      <c r="H204" s="1">
        <v>141.19999999999999</v>
      </c>
      <c r="I204" s="1">
        <v>117.4</v>
      </c>
      <c r="J204" s="1">
        <v>146.30000000000001</v>
      </c>
      <c r="K204" s="1">
        <v>157.30000000000001</v>
      </c>
      <c r="L204" s="1">
        <v>113.6</v>
      </c>
      <c r="M204" s="1">
        <v>113.3</v>
      </c>
      <c r="N204" s="1">
        <v>141.1</v>
      </c>
      <c r="O204" s="1">
        <v>127.4</v>
      </c>
      <c r="P204" s="1">
        <v>150.4</v>
      </c>
      <c r="Q204" s="1">
        <v>140.1</v>
      </c>
      <c r="R204" s="1">
        <v>162.1</v>
      </c>
      <c r="S204" s="1">
        <v>140</v>
      </c>
      <c r="T204" s="1">
        <v>129</v>
      </c>
      <c r="U204" s="1">
        <v>138.30000000000001</v>
      </c>
      <c r="V204" s="1">
        <v>144.6</v>
      </c>
      <c r="W204" s="1">
        <v>129.80000000000001</v>
      </c>
      <c r="X204" s="1">
        <v>134.4</v>
      </c>
      <c r="Y204" s="1">
        <v>134.9</v>
      </c>
      <c r="Z204" s="1">
        <v>120.7</v>
      </c>
      <c r="AA204" s="1">
        <v>129.80000000000001</v>
      </c>
      <c r="AB204" s="1">
        <v>145.30000000000001</v>
      </c>
      <c r="AC204" s="1">
        <v>128.30000000000001</v>
      </c>
      <c r="AD204" s="1">
        <v>131</v>
      </c>
      <c r="AE204" s="1">
        <v>138</v>
      </c>
    </row>
    <row r="205" spans="1:31" x14ac:dyDescent="0.25">
      <c r="A205" s="1" t="s">
        <v>38</v>
      </c>
      <c r="B205" s="1">
        <v>2018</v>
      </c>
      <c r="C205" s="1">
        <v>2019</v>
      </c>
      <c r="D205" s="1" t="s">
        <v>49</v>
      </c>
      <c r="E205" s="1">
        <v>138.30000000000001</v>
      </c>
      <c r="F205" s="1">
        <v>148</v>
      </c>
      <c r="G205" s="1">
        <v>138.1</v>
      </c>
      <c r="H205" s="1">
        <v>142.6</v>
      </c>
      <c r="I205" s="1">
        <v>122.2</v>
      </c>
      <c r="J205" s="1">
        <v>150.6</v>
      </c>
      <c r="K205" s="1">
        <v>156.6</v>
      </c>
      <c r="L205" s="1">
        <v>122.4</v>
      </c>
      <c r="M205" s="1">
        <v>114.7</v>
      </c>
      <c r="N205" s="1">
        <v>139.4</v>
      </c>
      <c r="O205" s="1">
        <v>131.1</v>
      </c>
      <c r="P205" s="1">
        <v>153</v>
      </c>
      <c r="Q205" s="1">
        <v>141.69999999999999</v>
      </c>
      <c r="R205" s="1">
        <v>157.9</v>
      </c>
      <c r="S205" s="1">
        <v>147.30000000000001</v>
      </c>
      <c r="T205" s="1">
        <v>138.80000000000001</v>
      </c>
      <c r="U205" s="1">
        <v>146.1</v>
      </c>
      <c r="V205" s="1">
        <v>144.6</v>
      </c>
      <c r="W205" s="1">
        <v>140.9</v>
      </c>
      <c r="X205" s="1">
        <v>139.4</v>
      </c>
      <c r="Y205" s="1">
        <v>137.69999999999999</v>
      </c>
      <c r="Z205" s="1">
        <v>124.3</v>
      </c>
      <c r="AA205" s="1">
        <v>133.6</v>
      </c>
      <c r="AB205" s="1">
        <v>146</v>
      </c>
      <c r="AC205" s="1">
        <v>130.1</v>
      </c>
      <c r="AD205" s="1">
        <v>133.9</v>
      </c>
      <c r="AE205" s="1">
        <v>140.4</v>
      </c>
    </row>
    <row r="206" spans="1:31" x14ac:dyDescent="0.25">
      <c r="A206" s="1" t="s">
        <v>36</v>
      </c>
      <c r="B206" s="1">
        <v>2018</v>
      </c>
      <c r="C206" s="1">
        <v>2019</v>
      </c>
      <c r="D206" s="1" t="s">
        <v>50</v>
      </c>
      <c r="E206" s="1">
        <v>139.4</v>
      </c>
      <c r="F206" s="1">
        <v>147.19999999999999</v>
      </c>
      <c r="G206" s="1">
        <v>136.6</v>
      </c>
      <c r="H206" s="1">
        <v>143.69999999999999</v>
      </c>
      <c r="I206" s="1">
        <v>124.6</v>
      </c>
      <c r="J206" s="1">
        <v>150.1</v>
      </c>
      <c r="K206" s="1">
        <v>149.4</v>
      </c>
      <c r="L206" s="1">
        <v>125.4</v>
      </c>
      <c r="M206" s="1">
        <v>114.4</v>
      </c>
      <c r="N206" s="1">
        <v>138.69999999999999</v>
      </c>
      <c r="O206" s="1">
        <v>133.1</v>
      </c>
      <c r="P206" s="1">
        <v>155.9</v>
      </c>
      <c r="Q206" s="1">
        <v>141.30000000000001</v>
      </c>
      <c r="R206" s="1">
        <v>157.69999999999999</v>
      </c>
      <c r="S206" s="1">
        <v>152.1</v>
      </c>
      <c r="T206" s="1">
        <v>146.1</v>
      </c>
      <c r="U206" s="1">
        <v>151.30000000000001</v>
      </c>
      <c r="V206" s="1">
        <v>0</v>
      </c>
      <c r="W206" s="1">
        <v>149</v>
      </c>
      <c r="X206" s="1">
        <v>144</v>
      </c>
      <c r="Y206" s="1">
        <v>140</v>
      </c>
      <c r="Z206" s="1">
        <v>129.9</v>
      </c>
      <c r="AA206" s="1">
        <v>140</v>
      </c>
      <c r="AB206" s="1">
        <v>147.6</v>
      </c>
      <c r="AC206" s="1">
        <v>132</v>
      </c>
      <c r="AD206" s="1">
        <v>137.4</v>
      </c>
      <c r="AE206" s="1">
        <v>142.1</v>
      </c>
    </row>
    <row r="207" spans="1:31" x14ac:dyDescent="0.25">
      <c r="A207" s="1" t="s">
        <v>37</v>
      </c>
      <c r="B207" s="1">
        <v>2018</v>
      </c>
      <c r="C207" s="1">
        <v>2019</v>
      </c>
      <c r="D207" s="1" t="s">
        <v>50</v>
      </c>
      <c r="E207" s="1">
        <v>137</v>
      </c>
      <c r="F207" s="1">
        <v>143.1</v>
      </c>
      <c r="G207" s="1">
        <v>132.80000000000001</v>
      </c>
      <c r="H207" s="1">
        <v>141.5</v>
      </c>
      <c r="I207" s="1">
        <v>117.8</v>
      </c>
      <c r="J207" s="1">
        <v>140</v>
      </c>
      <c r="K207" s="1">
        <v>151.30000000000001</v>
      </c>
      <c r="L207" s="1">
        <v>113.5</v>
      </c>
      <c r="M207" s="1">
        <v>112.3</v>
      </c>
      <c r="N207" s="1">
        <v>141.19999999999999</v>
      </c>
      <c r="O207" s="1">
        <v>127.7</v>
      </c>
      <c r="P207" s="1">
        <v>151.30000000000001</v>
      </c>
      <c r="Q207" s="1">
        <v>138.9</v>
      </c>
      <c r="R207" s="1">
        <v>163.30000000000001</v>
      </c>
      <c r="S207" s="1">
        <v>140.80000000000001</v>
      </c>
      <c r="T207" s="1">
        <v>129.30000000000001</v>
      </c>
      <c r="U207" s="1">
        <v>139.1</v>
      </c>
      <c r="V207" s="1">
        <v>145.30000000000001</v>
      </c>
      <c r="W207" s="1">
        <v>131.19999999999999</v>
      </c>
      <c r="X207" s="1">
        <v>134.9</v>
      </c>
      <c r="Y207" s="1">
        <v>135.69999999999999</v>
      </c>
      <c r="Z207" s="1">
        <v>122.5</v>
      </c>
      <c r="AA207" s="1">
        <v>130.19999999999999</v>
      </c>
      <c r="AB207" s="1">
        <v>145.19999999999999</v>
      </c>
      <c r="AC207" s="1">
        <v>129.30000000000001</v>
      </c>
      <c r="AD207" s="1">
        <v>131.9</v>
      </c>
      <c r="AE207" s="1">
        <v>138.1</v>
      </c>
    </row>
    <row r="208" spans="1:31" x14ac:dyDescent="0.25">
      <c r="A208" s="1" t="s">
        <v>38</v>
      </c>
      <c r="B208" s="1">
        <v>2018</v>
      </c>
      <c r="C208" s="1">
        <v>2019</v>
      </c>
      <c r="D208" s="1" t="s">
        <v>50</v>
      </c>
      <c r="E208" s="1">
        <v>138.6</v>
      </c>
      <c r="F208" s="1">
        <v>145.80000000000001</v>
      </c>
      <c r="G208" s="1">
        <v>135.1</v>
      </c>
      <c r="H208" s="1">
        <v>142.9</v>
      </c>
      <c r="I208" s="1">
        <v>122.1</v>
      </c>
      <c r="J208" s="1">
        <v>145.4</v>
      </c>
      <c r="K208" s="1">
        <v>150</v>
      </c>
      <c r="L208" s="1">
        <v>121.4</v>
      </c>
      <c r="M208" s="1">
        <v>113.7</v>
      </c>
      <c r="N208" s="1">
        <v>139.5</v>
      </c>
      <c r="O208" s="1">
        <v>130.80000000000001</v>
      </c>
      <c r="P208" s="1">
        <v>153.80000000000001</v>
      </c>
      <c r="Q208" s="1">
        <v>140.4</v>
      </c>
      <c r="R208" s="1">
        <v>159.19999999999999</v>
      </c>
      <c r="S208" s="1">
        <v>147.69999999999999</v>
      </c>
      <c r="T208" s="1">
        <v>139.1</v>
      </c>
      <c r="U208" s="1">
        <v>146.5</v>
      </c>
      <c r="V208" s="1">
        <v>145.30000000000001</v>
      </c>
      <c r="W208" s="1">
        <v>142.30000000000001</v>
      </c>
      <c r="X208" s="1">
        <v>139.69999999999999</v>
      </c>
      <c r="Y208" s="1">
        <v>138.4</v>
      </c>
      <c r="Z208" s="1">
        <v>126</v>
      </c>
      <c r="AA208" s="1">
        <v>134.5</v>
      </c>
      <c r="AB208" s="1">
        <v>146.19999999999999</v>
      </c>
      <c r="AC208" s="1">
        <v>130.9</v>
      </c>
      <c r="AD208" s="1">
        <v>134.69999999999999</v>
      </c>
      <c r="AE208" s="1">
        <v>140.19999999999999</v>
      </c>
    </row>
    <row r="209" spans="1:31" x14ac:dyDescent="0.25">
      <c r="A209" s="1" t="s">
        <v>36</v>
      </c>
      <c r="B209" s="1">
        <v>2018</v>
      </c>
      <c r="C209" s="1">
        <v>2019</v>
      </c>
      <c r="D209" s="1" t="s">
        <v>51</v>
      </c>
      <c r="E209" s="1">
        <v>139.30000000000001</v>
      </c>
      <c r="F209" s="1">
        <v>147.6</v>
      </c>
      <c r="G209" s="1">
        <v>134.6</v>
      </c>
      <c r="H209" s="1">
        <v>141.9</v>
      </c>
      <c r="I209" s="1">
        <v>123.5</v>
      </c>
      <c r="J209" s="1">
        <v>144.5</v>
      </c>
      <c r="K209" s="1">
        <v>147.6</v>
      </c>
      <c r="L209" s="1">
        <v>121.4</v>
      </c>
      <c r="M209" s="1">
        <v>112.3</v>
      </c>
      <c r="N209" s="1">
        <v>139.5</v>
      </c>
      <c r="O209" s="1">
        <v>134.6</v>
      </c>
      <c r="P209" s="1">
        <v>155.19999999999999</v>
      </c>
      <c r="Q209" s="1">
        <v>140.19999999999999</v>
      </c>
      <c r="R209" s="1">
        <v>159.6</v>
      </c>
      <c r="S209" s="1">
        <v>150.69999999999999</v>
      </c>
      <c r="T209" s="1">
        <v>144.5</v>
      </c>
      <c r="U209" s="1">
        <v>149.80000000000001</v>
      </c>
      <c r="V209" s="1">
        <v>0</v>
      </c>
      <c r="W209" s="1">
        <v>149.69999999999999</v>
      </c>
      <c r="X209" s="1">
        <v>147.5</v>
      </c>
      <c r="Y209" s="1">
        <v>144.80000000000001</v>
      </c>
      <c r="Z209" s="1">
        <v>130.80000000000001</v>
      </c>
      <c r="AA209" s="1">
        <v>140.1</v>
      </c>
      <c r="AB209" s="1">
        <v>148</v>
      </c>
      <c r="AC209" s="1">
        <v>134.4</v>
      </c>
      <c r="AD209" s="1">
        <v>139.80000000000001</v>
      </c>
      <c r="AE209" s="1">
        <v>142.19999999999999</v>
      </c>
    </row>
    <row r="210" spans="1:31" x14ac:dyDescent="0.25">
      <c r="A210" s="1" t="s">
        <v>37</v>
      </c>
      <c r="B210" s="1">
        <v>2018</v>
      </c>
      <c r="C210" s="1">
        <v>2019</v>
      </c>
      <c r="D210" s="1" t="s">
        <v>51</v>
      </c>
      <c r="E210" s="1">
        <v>137.6</v>
      </c>
      <c r="F210" s="1">
        <v>144.9</v>
      </c>
      <c r="G210" s="1">
        <v>133.5</v>
      </c>
      <c r="H210" s="1">
        <v>141.5</v>
      </c>
      <c r="I210" s="1">
        <v>118</v>
      </c>
      <c r="J210" s="1">
        <v>139.5</v>
      </c>
      <c r="K210" s="1">
        <v>153</v>
      </c>
      <c r="L210" s="1">
        <v>113.2</v>
      </c>
      <c r="M210" s="1">
        <v>112.8</v>
      </c>
      <c r="N210" s="1">
        <v>141.1</v>
      </c>
      <c r="O210" s="1">
        <v>127.6</v>
      </c>
      <c r="P210" s="1">
        <v>152</v>
      </c>
      <c r="Q210" s="1">
        <v>139.4</v>
      </c>
      <c r="R210" s="1">
        <v>164</v>
      </c>
      <c r="S210" s="1">
        <v>141.5</v>
      </c>
      <c r="T210" s="1">
        <v>129.80000000000001</v>
      </c>
      <c r="U210" s="1">
        <v>139.69999999999999</v>
      </c>
      <c r="V210" s="1">
        <v>146.30000000000001</v>
      </c>
      <c r="W210" s="1">
        <v>133.4</v>
      </c>
      <c r="X210" s="1">
        <v>135.1</v>
      </c>
      <c r="Y210" s="1">
        <v>136.19999999999999</v>
      </c>
      <c r="Z210" s="1">
        <v>123.3</v>
      </c>
      <c r="AA210" s="1">
        <v>130.69999999999999</v>
      </c>
      <c r="AB210" s="1">
        <v>145.5</v>
      </c>
      <c r="AC210" s="1">
        <v>130.4</v>
      </c>
      <c r="AD210" s="1">
        <v>132.5</v>
      </c>
      <c r="AE210" s="1">
        <v>138.9</v>
      </c>
    </row>
    <row r="211" spans="1:31" x14ac:dyDescent="0.25">
      <c r="A211" s="1" t="s">
        <v>38</v>
      </c>
      <c r="B211" s="1">
        <v>2018</v>
      </c>
      <c r="C211" s="1">
        <v>2019</v>
      </c>
      <c r="D211" s="1" t="s">
        <v>51</v>
      </c>
      <c r="E211" s="1">
        <v>137.4</v>
      </c>
      <c r="F211" s="1">
        <v>149.5</v>
      </c>
      <c r="G211" s="1">
        <v>137.30000000000001</v>
      </c>
      <c r="H211" s="1">
        <v>141.9</v>
      </c>
      <c r="I211" s="1">
        <v>121.1</v>
      </c>
      <c r="J211" s="1">
        <v>142.5</v>
      </c>
      <c r="K211" s="1">
        <v>146.69999999999999</v>
      </c>
      <c r="L211" s="1">
        <v>119.1</v>
      </c>
      <c r="M211" s="1">
        <v>111.9</v>
      </c>
      <c r="N211" s="1">
        <v>141</v>
      </c>
      <c r="O211" s="1">
        <v>133.6</v>
      </c>
      <c r="P211" s="1">
        <v>154.5</v>
      </c>
      <c r="Q211" s="1">
        <v>139.69999999999999</v>
      </c>
      <c r="R211" s="1">
        <v>162.6</v>
      </c>
      <c r="S211" s="1">
        <v>148</v>
      </c>
      <c r="T211" s="1">
        <v>139.19999999999999</v>
      </c>
      <c r="U211" s="1">
        <v>146.80000000000001</v>
      </c>
      <c r="V211" s="1">
        <v>146.9</v>
      </c>
      <c r="W211" s="1">
        <v>145.30000000000001</v>
      </c>
      <c r="X211" s="1">
        <v>142.19999999999999</v>
      </c>
      <c r="Y211" s="1">
        <v>142.1</v>
      </c>
      <c r="Z211" s="1">
        <v>125.5</v>
      </c>
      <c r="AA211" s="1">
        <v>136.5</v>
      </c>
      <c r="AB211" s="1">
        <v>147.80000000000001</v>
      </c>
      <c r="AC211" s="1">
        <v>132</v>
      </c>
      <c r="AD211" s="1">
        <v>136.30000000000001</v>
      </c>
      <c r="AE211" s="1">
        <v>140.80000000000001</v>
      </c>
    </row>
    <row r="212" spans="1:31" x14ac:dyDescent="0.25">
      <c r="A212" s="1" t="s">
        <v>36</v>
      </c>
      <c r="B212" s="1">
        <v>2018</v>
      </c>
      <c r="C212" s="1">
        <v>2019</v>
      </c>
      <c r="D212" s="1" t="s">
        <v>52</v>
      </c>
      <c r="E212" s="1">
        <v>137.1</v>
      </c>
      <c r="F212" s="1">
        <v>150.80000000000001</v>
      </c>
      <c r="G212" s="1">
        <v>136.69999999999999</v>
      </c>
      <c r="H212" s="1">
        <v>141.9</v>
      </c>
      <c r="I212" s="1">
        <v>122.8</v>
      </c>
      <c r="J212" s="1">
        <v>143.9</v>
      </c>
      <c r="K212" s="1">
        <v>147.5</v>
      </c>
      <c r="L212" s="1">
        <v>121</v>
      </c>
      <c r="M212" s="1">
        <v>111.6</v>
      </c>
      <c r="N212" s="1">
        <v>140.6</v>
      </c>
      <c r="O212" s="1">
        <v>137.5</v>
      </c>
      <c r="P212" s="1">
        <v>156.1</v>
      </c>
      <c r="Q212" s="1">
        <v>140</v>
      </c>
      <c r="R212" s="1">
        <v>161.9</v>
      </c>
      <c r="S212" s="1">
        <v>151.69999999999999</v>
      </c>
      <c r="T212" s="1">
        <v>145.5</v>
      </c>
      <c r="U212" s="1">
        <v>150.80000000000001</v>
      </c>
      <c r="V212" s="1">
        <v>0</v>
      </c>
      <c r="W212" s="1">
        <v>150.30000000000001</v>
      </c>
      <c r="X212" s="1">
        <v>148</v>
      </c>
      <c r="Y212" s="1">
        <v>145.4</v>
      </c>
      <c r="Z212" s="1">
        <v>130.30000000000001</v>
      </c>
      <c r="AA212" s="1">
        <v>143.1</v>
      </c>
      <c r="AB212" s="1">
        <v>150.19999999999999</v>
      </c>
      <c r="AC212" s="1">
        <v>133.1</v>
      </c>
      <c r="AD212" s="1">
        <v>140.1</v>
      </c>
      <c r="AE212" s="1">
        <v>142.4</v>
      </c>
    </row>
    <row r="213" spans="1:31" x14ac:dyDescent="0.25">
      <c r="A213" s="1" t="s">
        <v>37</v>
      </c>
      <c r="B213" s="1">
        <v>2018</v>
      </c>
      <c r="C213" s="1">
        <v>2019</v>
      </c>
      <c r="D213" s="1" t="s">
        <v>52</v>
      </c>
      <c r="E213" s="1">
        <v>138.1</v>
      </c>
      <c r="F213" s="1">
        <v>146.30000000000001</v>
      </c>
      <c r="G213" s="1">
        <v>137.80000000000001</v>
      </c>
      <c r="H213" s="1">
        <v>141.6</v>
      </c>
      <c r="I213" s="1">
        <v>118.1</v>
      </c>
      <c r="J213" s="1">
        <v>141.5</v>
      </c>
      <c r="K213" s="1">
        <v>145.19999999999999</v>
      </c>
      <c r="L213" s="1">
        <v>115.3</v>
      </c>
      <c r="M213" s="1">
        <v>112.5</v>
      </c>
      <c r="N213" s="1">
        <v>141.4</v>
      </c>
      <c r="O213" s="1">
        <v>128</v>
      </c>
      <c r="P213" s="1">
        <v>152.6</v>
      </c>
      <c r="Q213" s="1">
        <v>139.1</v>
      </c>
      <c r="R213" s="1">
        <v>164.4</v>
      </c>
      <c r="S213" s="1">
        <v>142.4</v>
      </c>
      <c r="T213" s="1">
        <v>130.19999999999999</v>
      </c>
      <c r="U213" s="1">
        <v>140.5</v>
      </c>
      <c r="V213" s="1">
        <v>146.9</v>
      </c>
      <c r="W213" s="1">
        <v>136.69999999999999</v>
      </c>
      <c r="X213" s="1">
        <v>135.80000000000001</v>
      </c>
      <c r="Y213" s="1">
        <v>136.80000000000001</v>
      </c>
      <c r="Z213" s="1">
        <v>121.2</v>
      </c>
      <c r="AA213" s="1">
        <v>131.30000000000001</v>
      </c>
      <c r="AB213" s="1">
        <v>146.1</v>
      </c>
      <c r="AC213" s="1">
        <v>130.5</v>
      </c>
      <c r="AD213" s="1">
        <v>132.19999999999999</v>
      </c>
      <c r="AE213" s="1">
        <v>139</v>
      </c>
    </row>
    <row r="214" spans="1:31" x14ac:dyDescent="0.25">
      <c r="A214" s="1" t="s">
        <v>38</v>
      </c>
      <c r="B214" s="1">
        <v>2018</v>
      </c>
      <c r="C214" s="1">
        <v>2019</v>
      </c>
      <c r="D214" s="1" t="s">
        <v>52</v>
      </c>
      <c r="E214" s="1">
        <v>137.4</v>
      </c>
      <c r="F214" s="1">
        <v>149.19999999999999</v>
      </c>
      <c r="G214" s="1">
        <v>137.1</v>
      </c>
      <c r="H214" s="1">
        <v>141.80000000000001</v>
      </c>
      <c r="I214" s="1">
        <v>121.1</v>
      </c>
      <c r="J214" s="1">
        <v>142.80000000000001</v>
      </c>
      <c r="K214" s="1">
        <v>146.69999999999999</v>
      </c>
      <c r="L214" s="1">
        <v>119.1</v>
      </c>
      <c r="M214" s="1">
        <v>111.9</v>
      </c>
      <c r="N214" s="1">
        <v>140.9</v>
      </c>
      <c r="O214" s="1">
        <v>133.5</v>
      </c>
      <c r="P214" s="1">
        <v>154.5</v>
      </c>
      <c r="Q214" s="1">
        <v>139.69999999999999</v>
      </c>
      <c r="R214" s="1">
        <v>162.6</v>
      </c>
      <c r="S214" s="1">
        <v>148</v>
      </c>
      <c r="T214" s="1">
        <v>139.1</v>
      </c>
      <c r="U214" s="1">
        <v>146.69999999999999</v>
      </c>
      <c r="V214" s="1">
        <v>146.9</v>
      </c>
      <c r="W214" s="1">
        <v>145.1</v>
      </c>
      <c r="X214" s="1">
        <v>142.19999999999999</v>
      </c>
      <c r="Y214" s="1">
        <v>142.1</v>
      </c>
      <c r="Z214" s="1">
        <v>125.5</v>
      </c>
      <c r="AA214" s="1">
        <v>136.5</v>
      </c>
      <c r="AB214" s="1">
        <v>147.80000000000001</v>
      </c>
      <c r="AC214" s="1">
        <v>132</v>
      </c>
      <c r="AD214" s="1">
        <v>136.30000000000001</v>
      </c>
      <c r="AE214" s="1">
        <v>140.80000000000001</v>
      </c>
    </row>
    <row r="215" spans="1:31" x14ac:dyDescent="0.25">
      <c r="A215" s="1" t="s">
        <v>36</v>
      </c>
      <c r="B215" s="1">
        <v>2018</v>
      </c>
      <c r="C215" s="1">
        <v>2019</v>
      </c>
      <c r="D215" s="1" t="s">
        <v>53</v>
      </c>
      <c r="E215" s="1">
        <v>137.1</v>
      </c>
      <c r="F215" s="1">
        <v>151.9</v>
      </c>
      <c r="G215" s="1">
        <v>137.4</v>
      </c>
      <c r="H215" s="1">
        <v>142.4</v>
      </c>
      <c r="I215" s="1">
        <v>124.2</v>
      </c>
      <c r="J215" s="1">
        <v>140.19999999999999</v>
      </c>
      <c r="K215" s="1">
        <v>136.6</v>
      </c>
      <c r="L215" s="1">
        <v>120.9</v>
      </c>
      <c r="M215" s="1">
        <v>109.9</v>
      </c>
      <c r="N215" s="1">
        <v>140.19999999999999</v>
      </c>
      <c r="O215" s="1">
        <v>137.80000000000001</v>
      </c>
      <c r="P215" s="1">
        <v>156</v>
      </c>
      <c r="Q215" s="1">
        <v>138.5</v>
      </c>
      <c r="R215" s="1">
        <v>162.4</v>
      </c>
      <c r="S215" s="1">
        <v>151.6</v>
      </c>
      <c r="T215" s="1">
        <v>145.9</v>
      </c>
      <c r="U215" s="1">
        <v>150.80000000000001</v>
      </c>
      <c r="V215" s="1">
        <v>0</v>
      </c>
      <c r="W215" s="1">
        <v>149</v>
      </c>
      <c r="X215" s="1">
        <v>149.5</v>
      </c>
      <c r="Y215" s="1">
        <v>149.6</v>
      </c>
      <c r="Z215" s="1">
        <v>128.9</v>
      </c>
      <c r="AA215" s="1">
        <v>143.30000000000001</v>
      </c>
      <c r="AB215" s="1">
        <v>155.1</v>
      </c>
      <c r="AC215" s="1">
        <v>133.19999999999999</v>
      </c>
      <c r="AD215" s="1">
        <v>141.6</v>
      </c>
      <c r="AE215" s="1">
        <v>141.9</v>
      </c>
    </row>
    <row r="216" spans="1:31" x14ac:dyDescent="0.25">
      <c r="A216" s="1" t="s">
        <v>37</v>
      </c>
      <c r="B216" s="1">
        <v>2018</v>
      </c>
      <c r="C216" s="1">
        <v>2019</v>
      </c>
      <c r="D216" s="1" t="s">
        <v>53</v>
      </c>
      <c r="E216" s="1">
        <v>138.5</v>
      </c>
      <c r="F216" s="1">
        <v>147.80000000000001</v>
      </c>
      <c r="G216" s="1">
        <v>141.1</v>
      </c>
      <c r="H216" s="1">
        <v>141.6</v>
      </c>
      <c r="I216" s="1">
        <v>118.1</v>
      </c>
      <c r="J216" s="1">
        <v>138.5</v>
      </c>
      <c r="K216" s="1">
        <v>132.4</v>
      </c>
      <c r="L216" s="1">
        <v>117.5</v>
      </c>
      <c r="M216" s="1">
        <v>111</v>
      </c>
      <c r="N216" s="1">
        <v>141.5</v>
      </c>
      <c r="O216" s="1">
        <v>128.1</v>
      </c>
      <c r="P216" s="1">
        <v>152.9</v>
      </c>
      <c r="Q216" s="1">
        <v>137.6</v>
      </c>
      <c r="R216" s="1">
        <v>164.6</v>
      </c>
      <c r="S216" s="1">
        <v>142.69999999999999</v>
      </c>
      <c r="T216" s="1">
        <v>130.30000000000001</v>
      </c>
      <c r="U216" s="1">
        <v>140.80000000000001</v>
      </c>
      <c r="V216" s="1">
        <v>146.5</v>
      </c>
      <c r="W216" s="1">
        <v>132.4</v>
      </c>
      <c r="X216" s="1">
        <v>136.19999999999999</v>
      </c>
      <c r="Y216" s="1">
        <v>137.30000000000001</v>
      </c>
      <c r="Z216" s="1">
        <v>118.8</v>
      </c>
      <c r="AA216" s="1">
        <v>131.69999999999999</v>
      </c>
      <c r="AB216" s="1">
        <v>146.5</v>
      </c>
      <c r="AC216" s="1">
        <v>130.80000000000001</v>
      </c>
      <c r="AD216" s="1">
        <v>131.69999999999999</v>
      </c>
      <c r="AE216" s="1">
        <v>138</v>
      </c>
    </row>
    <row r="217" spans="1:31" x14ac:dyDescent="0.25">
      <c r="A217" s="1" t="s">
        <v>38</v>
      </c>
      <c r="B217" s="1">
        <v>2018</v>
      </c>
      <c r="C217" s="1">
        <v>2019</v>
      </c>
      <c r="D217" s="1" t="s">
        <v>53</v>
      </c>
      <c r="E217" s="1">
        <v>137.5</v>
      </c>
      <c r="F217" s="1">
        <v>150.5</v>
      </c>
      <c r="G217" s="1">
        <v>138.80000000000001</v>
      </c>
      <c r="H217" s="1">
        <v>142.1</v>
      </c>
      <c r="I217" s="1">
        <v>122</v>
      </c>
      <c r="J217" s="1">
        <v>139.4</v>
      </c>
      <c r="K217" s="1">
        <v>135.19999999999999</v>
      </c>
      <c r="L217" s="1">
        <v>119.8</v>
      </c>
      <c r="M217" s="1">
        <v>110.3</v>
      </c>
      <c r="N217" s="1">
        <v>140.6</v>
      </c>
      <c r="O217" s="1">
        <v>133.80000000000001</v>
      </c>
      <c r="P217" s="1">
        <v>154.6</v>
      </c>
      <c r="Q217" s="1">
        <v>138.19999999999999</v>
      </c>
      <c r="R217" s="1">
        <v>163</v>
      </c>
      <c r="S217" s="1">
        <v>148.1</v>
      </c>
      <c r="T217" s="1">
        <v>139.4</v>
      </c>
      <c r="U217" s="1">
        <v>146.80000000000001</v>
      </c>
      <c r="V217" s="1">
        <v>146.5</v>
      </c>
      <c r="W217" s="1">
        <v>142.69999999999999</v>
      </c>
      <c r="X217" s="1">
        <v>143.19999999999999</v>
      </c>
      <c r="Y217" s="1">
        <v>144.9</v>
      </c>
      <c r="Z217" s="1">
        <v>123.6</v>
      </c>
      <c r="AA217" s="1">
        <v>136.80000000000001</v>
      </c>
      <c r="AB217" s="1">
        <v>150.1</v>
      </c>
      <c r="AC217" s="1">
        <v>132.19999999999999</v>
      </c>
      <c r="AD217" s="1">
        <v>136.80000000000001</v>
      </c>
      <c r="AE217" s="1">
        <v>140.1</v>
      </c>
    </row>
    <row r="218" spans="1:31" x14ac:dyDescent="0.25">
      <c r="A218" s="1" t="s">
        <v>36</v>
      </c>
      <c r="B218" s="1">
        <v>2019</v>
      </c>
      <c r="C218" s="1">
        <v>2020</v>
      </c>
      <c r="D218" s="1" t="s">
        <v>42</v>
      </c>
      <c r="E218" s="1">
        <v>136.6</v>
      </c>
      <c r="F218" s="1">
        <v>152.5</v>
      </c>
      <c r="G218" s="1">
        <v>138.19999999999999</v>
      </c>
      <c r="H218" s="1">
        <v>142.4</v>
      </c>
      <c r="I218" s="1">
        <v>123.9</v>
      </c>
      <c r="J218" s="1">
        <v>135.5</v>
      </c>
      <c r="K218" s="1">
        <v>131.69999999999999</v>
      </c>
      <c r="L218" s="1">
        <v>121.3</v>
      </c>
      <c r="M218" s="1">
        <v>108.4</v>
      </c>
      <c r="N218" s="1">
        <v>138.9</v>
      </c>
      <c r="O218" s="1">
        <v>137</v>
      </c>
      <c r="P218" s="1">
        <v>155.80000000000001</v>
      </c>
      <c r="Q218" s="1">
        <v>137.4</v>
      </c>
      <c r="R218" s="1">
        <v>162.69999999999999</v>
      </c>
      <c r="S218" s="1">
        <v>150.6</v>
      </c>
      <c r="T218" s="1">
        <v>145.1</v>
      </c>
      <c r="U218" s="1">
        <v>149.9</v>
      </c>
      <c r="V218" s="1">
        <v>0</v>
      </c>
      <c r="W218" s="1">
        <v>146.19999999999999</v>
      </c>
      <c r="X218" s="1">
        <v>150.1</v>
      </c>
      <c r="Y218" s="1">
        <v>149.6</v>
      </c>
      <c r="Z218" s="1">
        <v>128.6</v>
      </c>
      <c r="AA218" s="1">
        <v>142.9</v>
      </c>
      <c r="AB218" s="1">
        <v>155.19999999999999</v>
      </c>
      <c r="AC218" s="1">
        <v>133.5</v>
      </c>
      <c r="AD218" s="1">
        <v>141.69999999999999</v>
      </c>
      <c r="AE218" s="1">
        <v>141</v>
      </c>
    </row>
    <row r="219" spans="1:31" x14ac:dyDescent="0.25">
      <c r="A219" s="1" t="s">
        <v>37</v>
      </c>
      <c r="B219" s="1">
        <v>2019</v>
      </c>
      <c r="C219" s="1">
        <v>2020</v>
      </c>
      <c r="D219" s="1" t="s">
        <v>42</v>
      </c>
      <c r="E219" s="1">
        <v>138.30000000000001</v>
      </c>
      <c r="F219" s="1">
        <v>149.4</v>
      </c>
      <c r="G219" s="1">
        <v>143.5</v>
      </c>
      <c r="H219" s="1">
        <v>141.69999999999999</v>
      </c>
      <c r="I219" s="1">
        <v>118.1</v>
      </c>
      <c r="J219" s="1">
        <v>135.19999999999999</v>
      </c>
      <c r="K219" s="1">
        <v>130.5</v>
      </c>
      <c r="L219" s="1">
        <v>118.2</v>
      </c>
      <c r="M219" s="1">
        <v>110.4</v>
      </c>
      <c r="N219" s="1">
        <v>140.4</v>
      </c>
      <c r="O219" s="1">
        <v>128.1</v>
      </c>
      <c r="P219" s="1">
        <v>153.19999999999999</v>
      </c>
      <c r="Q219" s="1">
        <v>137.30000000000001</v>
      </c>
      <c r="R219" s="1">
        <v>164.7</v>
      </c>
      <c r="S219" s="1">
        <v>143</v>
      </c>
      <c r="T219" s="1">
        <v>130.4</v>
      </c>
      <c r="U219" s="1">
        <v>141.1</v>
      </c>
      <c r="V219" s="1">
        <v>147.69999999999999</v>
      </c>
      <c r="W219" s="1">
        <v>128.6</v>
      </c>
      <c r="X219" s="1">
        <v>136.30000000000001</v>
      </c>
      <c r="Y219" s="1">
        <v>137.80000000000001</v>
      </c>
      <c r="Z219" s="1">
        <v>118.6</v>
      </c>
      <c r="AA219" s="1">
        <v>131.9</v>
      </c>
      <c r="AB219" s="1">
        <v>146.6</v>
      </c>
      <c r="AC219" s="1">
        <v>131.69999999999999</v>
      </c>
      <c r="AD219" s="1">
        <v>131.80000000000001</v>
      </c>
      <c r="AE219" s="1">
        <v>138</v>
      </c>
    </row>
    <row r="220" spans="1:31" x14ac:dyDescent="0.25">
      <c r="A220" s="1" t="s">
        <v>38</v>
      </c>
      <c r="B220" s="1">
        <v>2019</v>
      </c>
      <c r="C220" s="1">
        <v>2020</v>
      </c>
      <c r="D220" s="1" t="s">
        <v>42</v>
      </c>
      <c r="E220" s="1">
        <v>137.1</v>
      </c>
      <c r="F220" s="1">
        <v>151.4</v>
      </c>
      <c r="G220" s="1">
        <v>140.19999999999999</v>
      </c>
      <c r="H220" s="1">
        <v>142.1</v>
      </c>
      <c r="I220" s="1">
        <v>121.8</v>
      </c>
      <c r="J220" s="1">
        <v>135.4</v>
      </c>
      <c r="K220" s="1">
        <v>131.30000000000001</v>
      </c>
      <c r="L220" s="1">
        <v>120.3</v>
      </c>
      <c r="M220" s="1">
        <v>109.1</v>
      </c>
      <c r="N220" s="1">
        <v>139.4</v>
      </c>
      <c r="O220" s="1">
        <v>133.30000000000001</v>
      </c>
      <c r="P220" s="1">
        <v>154.6</v>
      </c>
      <c r="Q220" s="1">
        <v>137.4</v>
      </c>
      <c r="R220" s="1">
        <v>163.19999999999999</v>
      </c>
      <c r="S220" s="1">
        <v>147.6</v>
      </c>
      <c r="T220" s="1">
        <v>139</v>
      </c>
      <c r="U220" s="1">
        <v>146.4</v>
      </c>
      <c r="V220" s="1">
        <v>147.69999999999999</v>
      </c>
      <c r="W220" s="1">
        <v>139.5</v>
      </c>
      <c r="X220" s="1">
        <v>143.6</v>
      </c>
      <c r="Y220" s="1">
        <v>145.1</v>
      </c>
      <c r="Z220" s="1">
        <v>123.3</v>
      </c>
      <c r="AA220" s="1">
        <v>136.69999999999999</v>
      </c>
      <c r="AB220" s="1">
        <v>150.19999999999999</v>
      </c>
      <c r="AC220" s="1">
        <v>132.80000000000001</v>
      </c>
      <c r="AD220" s="1">
        <v>136.9</v>
      </c>
      <c r="AE220" s="1">
        <v>139.6</v>
      </c>
    </row>
    <row r="221" spans="1:31" x14ac:dyDescent="0.25">
      <c r="A221" s="1" t="s">
        <v>36</v>
      </c>
      <c r="B221" s="1">
        <v>2019</v>
      </c>
      <c r="C221" s="1">
        <v>2020</v>
      </c>
      <c r="D221" s="1" t="s">
        <v>43</v>
      </c>
      <c r="E221" s="1">
        <v>136.80000000000001</v>
      </c>
      <c r="F221" s="1">
        <v>153</v>
      </c>
      <c r="G221" s="1">
        <v>139.1</v>
      </c>
      <c r="H221" s="1">
        <v>142.5</v>
      </c>
      <c r="I221" s="1">
        <v>124.1</v>
      </c>
      <c r="J221" s="1">
        <v>135.80000000000001</v>
      </c>
      <c r="K221" s="1">
        <v>128.69999999999999</v>
      </c>
      <c r="L221" s="1">
        <v>121.5</v>
      </c>
      <c r="M221" s="1">
        <v>108.3</v>
      </c>
      <c r="N221" s="1">
        <v>139.19999999999999</v>
      </c>
      <c r="O221" s="1">
        <v>137.4</v>
      </c>
      <c r="P221" s="1">
        <v>156.19999999999999</v>
      </c>
      <c r="Q221" s="1">
        <v>137.19999999999999</v>
      </c>
      <c r="R221" s="1">
        <v>162.80000000000001</v>
      </c>
      <c r="S221" s="1">
        <v>150.5</v>
      </c>
      <c r="T221" s="1">
        <v>146.1</v>
      </c>
      <c r="U221" s="1">
        <v>149.9</v>
      </c>
      <c r="V221" s="1">
        <v>0</v>
      </c>
      <c r="W221" s="1">
        <v>145.30000000000001</v>
      </c>
      <c r="X221" s="1">
        <v>150.1</v>
      </c>
      <c r="Y221" s="1">
        <v>149.9</v>
      </c>
      <c r="Z221" s="1">
        <v>129.19999999999999</v>
      </c>
      <c r="AA221" s="1">
        <v>143.4</v>
      </c>
      <c r="AB221" s="1">
        <v>155.5</v>
      </c>
      <c r="AC221" s="1">
        <v>134.9</v>
      </c>
      <c r="AD221" s="1">
        <v>142.19999999999999</v>
      </c>
      <c r="AE221" s="1">
        <v>141</v>
      </c>
    </row>
    <row r="222" spans="1:31" x14ac:dyDescent="0.25">
      <c r="A222" s="1" t="s">
        <v>37</v>
      </c>
      <c r="B222" s="1">
        <v>2019</v>
      </c>
      <c r="C222" s="1">
        <v>2020</v>
      </c>
      <c r="D222" s="1" t="s">
        <v>43</v>
      </c>
      <c r="E222" s="1">
        <v>139.4</v>
      </c>
      <c r="F222" s="1">
        <v>150.1</v>
      </c>
      <c r="G222" s="1">
        <v>145.30000000000001</v>
      </c>
      <c r="H222" s="1">
        <v>141.69999999999999</v>
      </c>
      <c r="I222" s="1">
        <v>118.4</v>
      </c>
      <c r="J222" s="1">
        <v>137</v>
      </c>
      <c r="K222" s="1">
        <v>131.6</v>
      </c>
      <c r="L222" s="1">
        <v>119.9</v>
      </c>
      <c r="M222" s="1">
        <v>110.4</v>
      </c>
      <c r="N222" s="1">
        <v>140.80000000000001</v>
      </c>
      <c r="O222" s="1">
        <v>128.30000000000001</v>
      </c>
      <c r="P222" s="1">
        <v>153.5</v>
      </c>
      <c r="Q222" s="1">
        <v>138</v>
      </c>
      <c r="R222" s="1">
        <v>164.9</v>
      </c>
      <c r="S222" s="1">
        <v>143.30000000000001</v>
      </c>
      <c r="T222" s="1">
        <v>130.80000000000001</v>
      </c>
      <c r="U222" s="1">
        <v>141.4</v>
      </c>
      <c r="V222" s="1">
        <v>148.5</v>
      </c>
      <c r="W222" s="1">
        <v>127.1</v>
      </c>
      <c r="X222" s="1">
        <v>136.6</v>
      </c>
      <c r="Y222" s="1">
        <v>138.5</v>
      </c>
      <c r="Z222" s="1">
        <v>119.2</v>
      </c>
      <c r="AA222" s="1">
        <v>132.19999999999999</v>
      </c>
      <c r="AB222" s="1">
        <v>146.6</v>
      </c>
      <c r="AC222" s="1">
        <v>133</v>
      </c>
      <c r="AD222" s="1">
        <v>132.4</v>
      </c>
      <c r="AE222" s="1">
        <v>138.6</v>
      </c>
    </row>
    <row r="223" spans="1:31" x14ac:dyDescent="0.25">
      <c r="A223" s="1" t="s">
        <v>38</v>
      </c>
      <c r="B223" s="1">
        <v>2019</v>
      </c>
      <c r="C223" s="1">
        <v>2020</v>
      </c>
      <c r="D223" s="1" t="s">
        <v>43</v>
      </c>
      <c r="E223" s="1">
        <v>137.6</v>
      </c>
      <c r="F223" s="1">
        <v>152</v>
      </c>
      <c r="G223" s="1">
        <v>141.5</v>
      </c>
      <c r="H223" s="1">
        <v>142.19999999999999</v>
      </c>
      <c r="I223" s="1">
        <v>122</v>
      </c>
      <c r="J223" s="1">
        <v>136.4</v>
      </c>
      <c r="K223" s="1">
        <v>129.69999999999999</v>
      </c>
      <c r="L223" s="1">
        <v>121</v>
      </c>
      <c r="M223" s="1">
        <v>109</v>
      </c>
      <c r="N223" s="1">
        <v>139.69999999999999</v>
      </c>
      <c r="O223" s="1">
        <v>133.6</v>
      </c>
      <c r="P223" s="1">
        <v>154.9</v>
      </c>
      <c r="Q223" s="1">
        <v>137.5</v>
      </c>
      <c r="R223" s="1">
        <v>163.4</v>
      </c>
      <c r="S223" s="1">
        <v>147.69999999999999</v>
      </c>
      <c r="T223" s="1">
        <v>139.69999999999999</v>
      </c>
      <c r="U223" s="1">
        <v>146.5</v>
      </c>
      <c r="V223" s="1">
        <v>148.5</v>
      </c>
      <c r="W223" s="1">
        <v>138.4</v>
      </c>
      <c r="X223" s="1">
        <v>143.69999999999999</v>
      </c>
      <c r="Y223" s="1">
        <v>145.6</v>
      </c>
      <c r="Z223" s="1">
        <v>123.9</v>
      </c>
      <c r="AA223" s="1">
        <v>137.1</v>
      </c>
      <c r="AB223" s="1">
        <v>150.30000000000001</v>
      </c>
      <c r="AC223" s="1">
        <v>134.1</v>
      </c>
      <c r="AD223" s="1">
        <v>137.4</v>
      </c>
      <c r="AE223" s="1">
        <v>139.9</v>
      </c>
    </row>
    <row r="224" spans="1:31" x14ac:dyDescent="0.25">
      <c r="A224" s="1" t="s">
        <v>36</v>
      </c>
      <c r="B224" s="1">
        <v>2019</v>
      </c>
      <c r="C224" s="1">
        <v>2020</v>
      </c>
      <c r="D224" s="1" t="s">
        <v>44</v>
      </c>
      <c r="E224" s="1">
        <v>136.9</v>
      </c>
      <c r="F224" s="1">
        <v>154.1</v>
      </c>
      <c r="G224" s="1">
        <v>138.69999999999999</v>
      </c>
      <c r="H224" s="1">
        <v>142.5</v>
      </c>
      <c r="I224" s="1">
        <v>124.1</v>
      </c>
      <c r="J224" s="1">
        <v>136.1</v>
      </c>
      <c r="K224" s="1">
        <v>128.19999999999999</v>
      </c>
      <c r="L224" s="1">
        <v>122.3</v>
      </c>
      <c r="M224" s="1">
        <v>108.3</v>
      </c>
      <c r="N224" s="1">
        <v>138.9</v>
      </c>
      <c r="O224" s="1">
        <v>137.4</v>
      </c>
      <c r="P224" s="1">
        <v>156.4</v>
      </c>
      <c r="Q224" s="1">
        <v>137.30000000000001</v>
      </c>
      <c r="R224" s="1">
        <v>162.9</v>
      </c>
      <c r="S224" s="1">
        <v>150.80000000000001</v>
      </c>
      <c r="T224" s="1">
        <v>146.1</v>
      </c>
      <c r="U224" s="1">
        <v>150.1</v>
      </c>
      <c r="V224" s="1">
        <v>0</v>
      </c>
      <c r="W224" s="1">
        <v>146.4</v>
      </c>
      <c r="X224" s="1">
        <v>150</v>
      </c>
      <c r="Y224" s="1">
        <v>150.4</v>
      </c>
      <c r="Z224" s="1">
        <v>129.9</v>
      </c>
      <c r="AA224" s="1">
        <v>143.80000000000001</v>
      </c>
      <c r="AB224" s="1">
        <v>155.5</v>
      </c>
      <c r="AC224" s="1">
        <v>134</v>
      </c>
      <c r="AD224" s="1">
        <v>142.4</v>
      </c>
      <c r="AE224" s="1">
        <v>141.19999999999999</v>
      </c>
    </row>
    <row r="225" spans="1:31" x14ac:dyDescent="0.25">
      <c r="A225" s="1" t="s">
        <v>37</v>
      </c>
      <c r="B225" s="1">
        <v>2019</v>
      </c>
      <c r="C225" s="1">
        <v>2020</v>
      </c>
      <c r="D225" s="1" t="s">
        <v>44</v>
      </c>
      <c r="E225" s="1">
        <v>139.69999999999999</v>
      </c>
      <c r="F225" s="1">
        <v>151.1</v>
      </c>
      <c r="G225" s="1">
        <v>142.9</v>
      </c>
      <c r="H225" s="1">
        <v>141.9</v>
      </c>
      <c r="I225" s="1">
        <v>118.4</v>
      </c>
      <c r="J225" s="1">
        <v>139.4</v>
      </c>
      <c r="K225" s="1">
        <v>141.19999999999999</v>
      </c>
      <c r="L225" s="1">
        <v>120.7</v>
      </c>
      <c r="M225" s="1">
        <v>110.4</v>
      </c>
      <c r="N225" s="1">
        <v>140.69999999999999</v>
      </c>
      <c r="O225" s="1">
        <v>128.5</v>
      </c>
      <c r="P225" s="1">
        <v>153.9</v>
      </c>
      <c r="Q225" s="1">
        <v>139.6</v>
      </c>
      <c r="R225" s="1">
        <v>165.3</v>
      </c>
      <c r="S225" s="1">
        <v>143.5</v>
      </c>
      <c r="T225" s="1">
        <v>131.19999999999999</v>
      </c>
      <c r="U225" s="1">
        <v>141.6</v>
      </c>
      <c r="V225" s="1">
        <v>149</v>
      </c>
      <c r="W225" s="1">
        <v>128.80000000000001</v>
      </c>
      <c r="X225" s="1">
        <v>136.80000000000001</v>
      </c>
      <c r="Y225" s="1">
        <v>139.19999999999999</v>
      </c>
      <c r="Z225" s="1">
        <v>119.9</v>
      </c>
      <c r="AA225" s="1">
        <v>133</v>
      </c>
      <c r="AB225" s="1">
        <v>146.69999999999999</v>
      </c>
      <c r="AC225" s="1">
        <v>132.5</v>
      </c>
      <c r="AD225" s="1">
        <v>132.80000000000001</v>
      </c>
      <c r="AE225" s="1">
        <v>139.5</v>
      </c>
    </row>
    <row r="226" spans="1:31" x14ac:dyDescent="0.25">
      <c r="A226" s="1" t="s">
        <v>38</v>
      </c>
      <c r="B226" s="1">
        <v>2019</v>
      </c>
      <c r="C226" s="1">
        <v>2020</v>
      </c>
      <c r="D226" s="1" t="s">
        <v>44</v>
      </c>
      <c r="E226" s="1">
        <v>137.80000000000001</v>
      </c>
      <c r="F226" s="1">
        <v>153</v>
      </c>
      <c r="G226" s="1">
        <v>140.30000000000001</v>
      </c>
      <c r="H226" s="1">
        <v>142.30000000000001</v>
      </c>
      <c r="I226" s="1">
        <v>122</v>
      </c>
      <c r="J226" s="1">
        <v>137.6</v>
      </c>
      <c r="K226" s="1">
        <v>132.6</v>
      </c>
      <c r="L226" s="1">
        <v>121.8</v>
      </c>
      <c r="M226" s="1">
        <v>109</v>
      </c>
      <c r="N226" s="1">
        <v>139.5</v>
      </c>
      <c r="O226" s="1">
        <v>133.69999999999999</v>
      </c>
      <c r="P226" s="1">
        <v>155.19999999999999</v>
      </c>
      <c r="Q226" s="1">
        <v>138.1</v>
      </c>
      <c r="R226" s="1">
        <v>163.5</v>
      </c>
      <c r="S226" s="1">
        <v>147.9</v>
      </c>
      <c r="T226" s="1">
        <v>139.9</v>
      </c>
      <c r="U226" s="1">
        <v>146.69999999999999</v>
      </c>
      <c r="V226" s="1">
        <v>149</v>
      </c>
      <c r="W226" s="1">
        <v>139.69999999999999</v>
      </c>
      <c r="X226" s="1">
        <v>143.80000000000001</v>
      </c>
      <c r="Y226" s="1">
        <v>146.19999999999999</v>
      </c>
      <c r="Z226" s="1">
        <v>124.6</v>
      </c>
      <c r="AA226" s="1">
        <v>137.69999999999999</v>
      </c>
      <c r="AB226" s="1">
        <v>150.30000000000001</v>
      </c>
      <c r="AC226" s="1">
        <v>133.4</v>
      </c>
      <c r="AD226" s="1">
        <v>137.69999999999999</v>
      </c>
      <c r="AE226" s="1">
        <v>140.4</v>
      </c>
    </row>
    <row r="227" spans="1:31" x14ac:dyDescent="0.25">
      <c r="A227" s="1" t="s">
        <v>36</v>
      </c>
      <c r="B227" s="1">
        <v>2019</v>
      </c>
      <c r="C227" s="1">
        <v>2020</v>
      </c>
      <c r="D227" s="1" t="s">
        <v>46</v>
      </c>
      <c r="E227" s="1">
        <v>137.4</v>
      </c>
      <c r="F227" s="1">
        <v>159.5</v>
      </c>
      <c r="G227" s="1">
        <v>134.5</v>
      </c>
      <c r="H227" s="1">
        <v>142.6</v>
      </c>
      <c r="I227" s="1">
        <v>124</v>
      </c>
      <c r="J227" s="1">
        <v>143.69999999999999</v>
      </c>
      <c r="K227" s="1">
        <v>133.4</v>
      </c>
      <c r="L227" s="1">
        <v>125.1</v>
      </c>
      <c r="M227" s="1">
        <v>109.3</v>
      </c>
      <c r="N227" s="1">
        <v>139.30000000000001</v>
      </c>
      <c r="O227" s="1">
        <v>137.69999999999999</v>
      </c>
      <c r="P227" s="1">
        <v>156.4</v>
      </c>
      <c r="Q227" s="1">
        <v>139.19999999999999</v>
      </c>
      <c r="R227" s="1">
        <v>163.30000000000001</v>
      </c>
      <c r="S227" s="1">
        <v>151.30000000000001</v>
      </c>
      <c r="T227" s="1">
        <v>146.6</v>
      </c>
      <c r="U227" s="1">
        <v>150.69999999999999</v>
      </c>
      <c r="V227" s="1">
        <v>0</v>
      </c>
      <c r="W227" s="1">
        <v>146.9</v>
      </c>
      <c r="X227" s="1">
        <v>149.5</v>
      </c>
      <c r="Y227" s="1">
        <v>151.30000000000001</v>
      </c>
      <c r="Z227" s="1">
        <v>130.19999999999999</v>
      </c>
      <c r="AA227" s="1">
        <v>145.9</v>
      </c>
      <c r="AB227" s="1">
        <v>156.69999999999999</v>
      </c>
      <c r="AC227" s="1">
        <v>133.9</v>
      </c>
      <c r="AD227" s="1">
        <v>142.9</v>
      </c>
      <c r="AE227" s="1">
        <v>142.4</v>
      </c>
    </row>
    <row r="228" spans="1:31" x14ac:dyDescent="0.25">
      <c r="A228" s="1" t="s">
        <v>37</v>
      </c>
      <c r="B228" s="1">
        <v>2019</v>
      </c>
      <c r="C228" s="1">
        <v>2020</v>
      </c>
      <c r="D228" s="1" t="s">
        <v>46</v>
      </c>
      <c r="E228" s="1">
        <v>140.4</v>
      </c>
      <c r="F228" s="1">
        <v>156.69999999999999</v>
      </c>
      <c r="G228" s="1">
        <v>138.30000000000001</v>
      </c>
      <c r="H228" s="1">
        <v>142.4</v>
      </c>
      <c r="I228" s="1">
        <v>118.6</v>
      </c>
      <c r="J228" s="1">
        <v>149.69999999999999</v>
      </c>
      <c r="K228" s="1">
        <v>161.6</v>
      </c>
      <c r="L228" s="1">
        <v>124.4</v>
      </c>
      <c r="M228" s="1">
        <v>111.2</v>
      </c>
      <c r="N228" s="1">
        <v>141</v>
      </c>
      <c r="O228" s="1">
        <v>128.9</v>
      </c>
      <c r="P228" s="1">
        <v>154.5</v>
      </c>
      <c r="Q228" s="1">
        <v>143.80000000000001</v>
      </c>
      <c r="R228" s="1">
        <v>166.2</v>
      </c>
      <c r="S228" s="1">
        <v>144</v>
      </c>
      <c r="T228" s="1">
        <v>131.69999999999999</v>
      </c>
      <c r="U228" s="1">
        <v>142.19999999999999</v>
      </c>
      <c r="V228" s="1">
        <v>150.1</v>
      </c>
      <c r="W228" s="1">
        <v>129.4</v>
      </c>
      <c r="X228" s="1">
        <v>137.19999999999999</v>
      </c>
      <c r="Y228" s="1">
        <v>139.80000000000001</v>
      </c>
      <c r="Z228" s="1">
        <v>120.1</v>
      </c>
      <c r="AA228" s="1">
        <v>134</v>
      </c>
      <c r="AB228" s="1">
        <v>148</v>
      </c>
      <c r="AC228" s="1">
        <v>132.6</v>
      </c>
      <c r="AD228" s="1">
        <v>133.30000000000001</v>
      </c>
      <c r="AE228" s="1">
        <v>141.5</v>
      </c>
    </row>
    <row r="229" spans="1:31" x14ac:dyDescent="0.25">
      <c r="A229" s="1" t="s">
        <v>38</v>
      </c>
      <c r="B229" s="1">
        <v>2019</v>
      </c>
      <c r="C229" s="1">
        <v>2020</v>
      </c>
      <c r="D229" s="1" t="s">
        <v>46</v>
      </c>
      <c r="E229" s="1">
        <v>138.30000000000001</v>
      </c>
      <c r="F229" s="1">
        <v>158.5</v>
      </c>
      <c r="G229" s="1">
        <v>136</v>
      </c>
      <c r="H229" s="1">
        <v>142.5</v>
      </c>
      <c r="I229" s="1">
        <v>122</v>
      </c>
      <c r="J229" s="1">
        <v>146.5</v>
      </c>
      <c r="K229" s="1">
        <v>143</v>
      </c>
      <c r="L229" s="1">
        <v>124.9</v>
      </c>
      <c r="M229" s="1">
        <v>109.9</v>
      </c>
      <c r="N229" s="1">
        <v>139.9</v>
      </c>
      <c r="O229" s="1">
        <v>134</v>
      </c>
      <c r="P229" s="1">
        <v>155.5</v>
      </c>
      <c r="Q229" s="1">
        <v>140.9</v>
      </c>
      <c r="R229" s="1">
        <v>164.1</v>
      </c>
      <c r="S229" s="1">
        <v>148.4</v>
      </c>
      <c r="T229" s="1">
        <v>140.4</v>
      </c>
      <c r="U229" s="1">
        <v>147.30000000000001</v>
      </c>
      <c r="V229" s="1">
        <v>150.1</v>
      </c>
      <c r="W229" s="1">
        <v>140.30000000000001</v>
      </c>
      <c r="X229" s="1">
        <v>143.69999999999999</v>
      </c>
      <c r="Y229" s="1">
        <v>146.9</v>
      </c>
      <c r="Z229" s="1">
        <v>124.9</v>
      </c>
      <c r="AA229" s="1">
        <v>139.19999999999999</v>
      </c>
      <c r="AB229" s="1">
        <v>151.6</v>
      </c>
      <c r="AC229" s="1">
        <v>133.4</v>
      </c>
      <c r="AD229" s="1">
        <v>138.19999999999999</v>
      </c>
      <c r="AE229" s="1">
        <v>142</v>
      </c>
    </row>
    <row r="230" spans="1:31" x14ac:dyDescent="0.25">
      <c r="A230" s="1" t="s">
        <v>36</v>
      </c>
      <c r="B230" s="1">
        <v>2019</v>
      </c>
      <c r="C230" s="1">
        <v>2020</v>
      </c>
      <c r="D230" s="1" t="s">
        <v>47</v>
      </c>
      <c r="E230" s="1">
        <v>137.80000000000001</v>
      </c>
      <c r="F230" s="1">
        <v>163.5</v>
      </c>
      <c r="G230" s="1">
        <v>136.19999999999999</v>
      </c>
      <c r="H230" s="1">
        <v>143.19999999999999</v>
      </c>
      <c r="I230" s="1">
        <v>124.3</v>
      </c>
      <c r="J230" s="1">
        <v>143.30000000000001</v>
      </c>
      <c r="K230" s="1">
        <v>140.6</v>
      </c>
      <c r="L230" s="1">
        <v>128.69999999999999</v>
      </c>
      <c r="M230" s="1">
        <v>110.6</v>
      </c>
      <c r="N230" s="1">
        <v>140.4</v>
      </c>
      <c r="O230" s="1">
        <v>138</v>
      </c>
      <c r="P230" s="1">
        <v>156.6</v>
      </c>
      <c r="Q230" s="1">
        <v>141</v>
      </c>
      <c r="R230" s="1">
        <v>164.2</v>
      </c>
      <c r="S230" s="1">
        <v>151.4</v>
      </c>
      <c r="T230" s="1">
        <v>146.5</v>
      </c>
      <c r="U230" s="1">
        <v>150.69999999999999</v>
      </c>
      <c r="V230" s="1">
        <v>0</v>
      </c>
      <c r="W230" s="1">
        <v>147.80000000000001</v>
      </c>
      <c r="X230" s="1">
        <v>149.6</v>
      </c>
      <c r="Y230" s="1">
        <v>151.69999999999999</v>
      </c>
      <c r="Z230" s="1">
        <v>130.19999999999999</v>
      </c>
      <c r="AA230" s="1">
        <v>146.4</v>
      </c>
      <c r="AB230" s="1">
        <v>157.69999999999999</v>
      </c>
      <c r="AC230" s="1">
        <v>134.80000000000001</v>
      </c>
      <c r="AD230" s="1">
        <v>143.30000000000001</v>
      </c>
      <c r="AE230" s="1">
        <v>143.6</v>
      </c>
    </row>
    <row r="231" spans="1:31" x14ac:dyDescent="0.25">
      <c r="A231" s="1" t="s">
        <v>37</v>
      </c>
      <c r="B231" s="1">
        <v>2019</v>
      </c>
      <c r="C231" s="1">
        <v>2020</v>
      </c>
      <c r="D231" s="1" t="s">
        <v>47</v>
      </c>
      <c r="E231" s="1">
        <v>140.69999999999999</v>
      </c>
      <c r="F231" s="1">
        <v>159.6</v>
      </c>
      <c r="G231" s="1">
        <v>140.4</v>
      </c>
      <c r="H231" s="1">
        <v>143.4</v>
      </c>
      <c r="I231" s="1">
        <v>118.6</v>
      </c>
      <c r="J231" s="1">
        <v>150.9</v>
      </c>
      <c r="K231" s="1">
        <v>169.8</v>
      </c>
      <c r="L231" s="1">
        <v>127.4</v>
      </c>
      <c r="M231" s="1">
        <v>111.8</v>
      </c>
      <c r="N231" s="1">
        <v>141</v>
      </c>
      <c r="O231" s="1">
        <v>129</v>
      </c>
      <c r="P231" s="1">
        <v>155.1</v>
      </c>
      <c r="Q231" s="1">
        <v>145.6</v>
      </c>
      <c r="R231" s="1">
        <v>166.7</v>
      </c>
      <c r="S231" s="1">
        <v>144.30000000000001</v>
      </c>
      <c r="T231" s="1">
        <v>131.69999999999999</v>
      </c>
      <c r="U231" s="1">
        <v>142.4</v>
      </c>
      <c r="V231" s="1">
        <v>149.4</v>
      </c>
      <c r="W231" s="1">
        <v>130.5</v>
      </c>
      <c r="X231" s="1">
        <v>137.4</v>
      </c>
      <c r="Y231" s="1">
        <v>140.30000000000001</v>
      </c>
      <c r="Z231" s="1">
        <v>119.6</v>
      </c>
      <c r="AA231" s="1">
        <v>134.30000000000001</v>
      </c>
      <c r="AB231" s="1">
        <v>148.9</v>
      </c>
      <c r="AC231" s="1">
        <v>133.69999999999999</v>
      </c>
      <c r="AD231" s="1">
        <v>133.6</v>
      </c>
      <c r="AE231" s="1">
        <v>142.1</v>
      </c>
    </row>
    <row r="232" spans="1:31" x14ac:dyDescent="0.25">
      <c r="A232" s="1" t="s">
        <v>38</v>
      </c>
      <c r="B232" s="1">
        <v>2019</v>
      </c>
      <c r="C232" s="1">
        <v>2020</v>
      </c>
      <c r="D232" s="1" t="s">
        <v>47</v>
      </c>
      <c r="E232" s="1">
        <v>138.69999999999999</v>
      </c>
      <c r="F232" s="1">
        <v>162.1</v>
      </c>
      <c r="G232" s="1">
        <v>137.80000000000001</v>
      </c>
      <c r="H232" s="1">
        <v>143.30000000000001</v>
      </c>
      <c r="I232" s="1">
        <v>122.2</v>
      </c>
      <c r="J232" s="1">
        <v>146.80000000000001</v>
      </c>
      <c r="K232" s="1">
        <v>150.5</v>
      </c>
      <c r="L232" s="1">
        <v>128.30000000000001</v>
      </c>
      <c r="M232" s="1">
        <v>111</v>
      </c>
      <c r="N232" s="1">
        <v>140.6</v>
      </c>
      <c r="O232" s="1">
        <v>134.19999999999999</v>
      </c>
      <c r="P232" s="1">
        <v>155.9</v>
      </c>
      <c r="Q232" s="1">
        <v>142.69999999999999</v>
      </c>
      <c r="R232" s="1">
        <v>164.9</v>
      </c>
      <c r="S232" s="1">
        <v>148.6</v>
      </c>
      <c r="T232" s="1">
        <v>140.4</v>
      </c>
      <c r="U232" s="1">
        <v>147.4</v>
      </c>
      <c r="V232" s="1">
        <v>149.4</v>
      </c>
      <c r="W232" s="1">
        <v>141.19999999999999</v>
      </c>
      <c r="X232" s="1">
        <v>143.80000000000001</v>
      </c>
      <c r="Y232" s="1">
        <v>147.4</v>
      </c>
      <c r="Z232" s="1">
        <v>124.6</v>
      </c>
      <c r="AA232" s="1">
        <v>139.6</v>
      </c>
      <c r="AB232" s="1">
        <v>152.5</v>
      </c>
      <c r="AC232" s="1">
        <v>134.30000000000001</v>
      </c>
      <c r="AD232" s="1">
        <v>138.6</v>
      </c>
      <c r="AE232" s="1">
        <v>142.9</v>
      </c>
    </row>
    <row r="233" spans="1:31" x14ac:dyDescent="0.25">
      <c r="A233" s="1" t="s">
        <v>36</v>
      </c>
      <c r="B233" s="1">
        <v>2019</v>
      </c>
      <c r="C233" s="1">
        <v>2020</v>
      </c>
      <c r="D233" s="1" t="s">
        <v>48</v>
      </c>
      <c r="E233" s="1">
        <v>138.4</v>
      </c>
      <c r="F233" s="1">
        <v>164</v>
      </c>
      <c r="G233" s="1">
        <v>138.4</v>
      </c>
      <c r="H233" s="1">
        <v>143.9</v>
      </c>
      <c r="I233" s="1">
        <v>124.4</v>
      </c>
      <c r="J233" s="1">
        <v>146.4</v>
      </c>
      <c r="K233" s="1">
        <v>150.1</v>
      </c>
      <c r="L233" s="1">
        <v>130.6</v>
      </c>
      <c r="M233" s="1">
        <v>110.8</v>
      </c>
      <c r="N233" s="1">
        <v>141.69999999999999</v>
      </c>
      <c r="O233" s="1">
        <v>138.5</v>
      </c>
      <c r="P233" s="1">
        <v>156.69999999999999</v>
      </c>
      <c r="Q233" s="1">
        <v>143</v>
      </c>
      <c r="R233" s="1">
        <v>164.5</v>
      </c>
      <c r="S233" s="1">
        <v>151.6</v>
      </c>
      <c r="T233" s="1">
        <v>146.6</v>
      </c>
      <c r="U233" s="1">
        <v>150.9</v>
      </c>
      <c r="V233" s="1">
        <v>0</v>
      </c>
      <c r="W233" s="1">
        <v>146.80000000000001</v>
      </c>
      <c r="X233" s="1">
        <v>150</v>
      </c>
      <c r="Y233" s="1">
        <v>152.19999999999999</v>
      </c>
      <c r="Z233" s="1">
        <v>131.19999999999999</v>
      </c>
      <c r="AA233" s="1">
        <v>147.5</v>
      </c>
      <c r="AB233" s="1">
        <v>159.1</v>
      </c>
      <c r="AC233" s="1">
        <v>136.1</v>
      </c>
      <c r="AD233" s="1">
        <v>144.19999999999999</v>
      </c>
      <c r="AE233" s="1">
        <v>144.9</v>
      </c>
    </row>
    <row r="234" spans="1:31" x14ac:dyDescent="0.25">
      <c r="A234" s="1" t="s">
        <v>37</v>
      </c>
      <c r="B234" s="1">
        <v>2019</v>
      </c>
      <c r="C234" s="1">
        <v>2020</v>
      </c>
      <c r="D234" s="1" t="s">
        <v>48</v>
      </c>
      <c r="E234" s="1">
        <v>141.4</v>
      </c>
      <c r="F234" s="1">
        <v>160.19999999999999</v>
      </c>
      <c r="G234" s="1">
        <v>142.5</v>
      </c>
      <c r="H234" s="1">
        <v>144.1</v>
      </c>
      <c r="I234" s="1">
        <v>119.3</v>
      </c>
      <c r="J234" s="1">
        <v>154.69999999999999</v>
      </c>
      <c r="K234" s="1">
        <v>180.1</v>
      </c>
      <c r="L234" s="1">
        <v>128.9</v>
      </c>
      <c r="M234" s="1">
        <v>111.8</v>
      </c>
      <c r="N234" s="1">
        <v>141.6</v>
      </c>
      <c r="O234" s="1">
        <v>129.5</v>
      </c>
      <c r="P234" s="1">
        <v>155.6</v>
      </c>
      <c r="Q234" s="1">
        <v>147.69999999999999</v>
      </c>
      <c r="R234" s="1">
        <v>167.2</v>
      </c>
      <c r="S234" s="1">
        <v>144.69999999999999</v>
      </c>
      <c r="T234" s="1">
        <v>131.9</v>
      </c>
      <c r="U234" s="1">
        <v>142.69999999999999</v>
      </c>
      <c r="V234" s="1">
        <v>150.6</v>
      </c>
      <c r="W234" s="1">
        <v>127</v>
      </c>
      <c r="X234" s="1">
        <v>137.69999999999999</v>
      </c>
      <c r="Y234" s="1">
        <v>140.80000000000001</v>
      </c>
      <c r="Z234" s="1">
        <v>120.6</v>
      </c>
      <c r="AA234" s="1">
        <v>135</v>
      </c>
      <c r="AB234" s="1">
        <v>150.4</v>
      </c>
      <c r="AC234" s="1">
        <v>135.1</v>
      </c>
      <c r="AD234" s="1">
        <v>134.5</v>
      </c>
      <c r="AE234" s="1">
        <v>143.30000000000001</v>
      </c>
    </row>
    <row r="235" spans="1:31" x14ac:dyDescent="0.25">
      <c r="A235" s="1" t="s">
        <v>38</v>
      </c>
      <c r="B235" s="1">
        <v>2019</v>
      </c>
      <c r="C235" s="1">
        <v>2020</v>
      </c>
      <c r="D235" s="1" t="s">
        <v>48</v>
      </c>
      <c r="E235" s="1">
        <v>139.30000000000001</v>
      </c>
      <c r="F235" s="1">
        <v>162.69999999999999</v>
      </c>
      <c r="G235" s="1">
        <v>140</v>
      </c>
      <c r="H235" s="1">
        <v>144</v>
      </c>
      <c r="I235" s="1">
        <v>122.5</v>
      </c>
      <c r="J235" s="1">
        <v>150.30000000000001</v>
      </c>
      <c r="K235" s="1">
        <v>160.30000000000001</v>
      </c>
      <c r="L235" s="1">
        <v>130</v>
      </c>
      <c r="M235" s="1">
        <v>111.1</v>
      </c>
      <c r="N235" s="1">
        <v>141.69999999999999</v>
      </c>
      <c r="O235" s="1">
        <v>134.69999999999999</v>
      </c>
      <c r="P235" s="1">
        <v>156.19999999999999</v>
      </c>
      <c r="Q235" s="1">
        <v>144.69999999999999</v>
      </c>
      <c r="R235" s="1">
        <v>165.2</v>
      </c>
      <c r="S235" s="1">
        <v>148.9</v>
      </c>
      <c r="T235" s="1">
        <v>140.5</v>
      </c>
      <c r="U235" s="1">
        <v>147.6</v>
      </c>
      <c r="V235" s="1">
        <v>150.6</v>
      </c>
      <c r="W235" s="1">
        <v>139.30000000000001</v>
      </c>
      <c r="X235" s="1">
        <v>144.19999999999999</v>
      </c>
      <c r="Y235" s="1">
        <v>147.9</v>
      </c>
      <c r="Z235" s="1">
        <v>125.6</v>
      </c>
      <c r="AA235" s="1">
        <v>140.5</v>
      </c>
      <c r="AB235" s="1">
        <v>154</v>
      </c>
      <c r="AC235" s="1">
        <v>135.69999999999999</v>
      </c>
      <c r="AD235" s="1">
        <v>139.5</v>
      </c>
      <c r="AE235" s="1">
        <v>144.19999999999999</v>
      </c>
    </row>
    <row r="236" spans="1:31" x14ac:dyDescent="0.25">
      <c r="A236" s="1" t="s">
        <v>36</v>
      </c>
      <c r="B236" s="1">
        <v>2019</v>
      </c>
      <c r="C236" s="1">
        <v>2020</v>
      </c>
      <c r="D236" s="1" t="s">
        <v>49</v>
      </c>
      <c r="E236" s="1">
        <v>139.19999999999999</v>
      </c>
      <c r="F236" s="1">
        <v>161.9</v>
      </c>
      <c r="G236" s="1">
        <v>137.1</v>
      </c>
      <c r="H236" s="1">
        <v>144.6</v>
      </c>
      <c r="I236" s="1">
        <v>124.7</v>
      </c>
      <c r="J236" s="1">
        <v>145.5</v>
      </c>
      <c r="K236" s="1">
        <v>156.19999999999999</v>
      </c>
      <c r="L236" s="1">
        <v>131.5</v>
      </c>
      <c r="M236" s="1">
        <v>111.7</v>
      </c>
      <c r="N236" s="1">
        <v>142.69999999999999</v>
      </c>
      <c r="O236" s="1">
        <v>138.5</v>
      </c>
      <c r="P236" s="1">
        <v>156.9</v>
      </c>
      <c r="Q236" s="1">
        <v>144</v>
      </c>
      <c r="R236" s="1">
        <v>165.1</v>
      </c>
      <c r="S236" s="1">
        <v>151.80000000000001</v>
      </c>
      <c r="T236" s="1">
        <v>146.6</v>
      </c>
      <c r="U236" s="1">
        <v>151.1</v>
      </c>
      <c r="V236" s="1">
        <v>0</v>
      </c>
      <c r="W236" s="1">
        <v>146.4</v>
      </c>
      <c r="X236" s="1">
        <v>150.19999999999999</v>
      </c>
      <c r="Y236" s="1">
        <v>152.69999999999999</v>
      </c>
      <c r="Z236" s="1">
        <v>131.4</v>
      </c>
      <c r="AA236" s="1">
        <v>148</v>
      </c>
      <c r="AB236" s="1">
        <v>159.69999999999999</v>
      </c>
      <c r="AC236" s="1">
        <v>138.80000000000001</v>
      </c>
      <c r="AD236" s="1">
        <v>144.9</v>
      </c>
      <c r="AE236" s="1">
        <v>145.69999999999999</v>
      </c>
    </row>
    <row r="237" spans="1:31" x14ac:dyDescent="0.25">
      <c r="A237" s="1" t="s">
        <v>37</v>
      </c>
      <c r="B237" s="1">
        <v>2019</v>
      </c>
      <c r="C237" s="1">
        <v>2020</v>
      </c>
      <c r="D237" s="1" t="s">
        <v>49</v>
      </c>
      <c r="E237" s="1">
        <v>142.1</v>
      </c>
      <c r="F237" s="1">
        <v>158.30000000000001</v>
      </c>
      <c r="G237" s="1">
        <v>140.80000000000001</v>
      </c>
      <c r="H237" s="1">
        <v>144.9</v>
      </c>
      <c r="I237" s="1">
        <v>119.9</v>
      </c>
      <c r="J237" s="1">
        <v>153.9</v>
      </c>
      <c r="K237" s="1">
        <v>189.1</v>
      </c>
      <c r="L237" s="1">
        <v>129.80000000000001</v>
      </c>
      <c r="M237" s="1">
        <v>112.7</v>
      </c>
      <c r="N237" s="1">
        <v>142.5</v>
      </c>
      <c r="O237" s="1">
        <v>129.80000000000001</v>
      </c>
      <c r="P237" s="1">
        <v>156.19999999999999</v>
      </c>
      <c r="Q237" s="1">
        <v>149.1</v>
      </c>
      <c r="R237" s="1">
        <v>167.9</v>
      </c>
      <c r="S237" s="1">
        <v>145</v>
      </c>
      <c r="T237" s="1">
        <v>132.19999999999999</v>
      </c>
      <c r="U237" s="1">
        <v>143</v>
      </c>
      <c r="V237" s="1">
        <v>151.6</v>
      </c>
      <c r="W237" s="1">
        <v>125.5</v>
      </c>
      <c r="X237" s="1">
        <v>138.1</v>
      </c>
      <c r="Y237" s="1">
        <v>141.5</v>
      </c>
      <c r="Z237" s="1">
        <v>120.8</v>
      </c>
      <c r="AA237" s="1">
        <v>135.4</v>
      </c>
      <c r="AB237" s="1">
        <v>151.5</v>
      </c>
      <c r="AC237" s="1">
        <v>137.80000000000001</v>
      </c>
      <c r="AD237" s="1">
        <v>135.30000000000001</v>
      </c>
      <c r="AE237" s="1">
        <v>144.19999999999999</v>
      </c>
    </row>
    <row r="238" spans="1:31" x14ac:dyDescent="0.25">
      <c r="A238" s="1" t="s">
        <v>38</v>
      </c>
      <c r="B238" s="1">
        <v>2019</v>
      </c>
      <c r="C238" s="1">
        <v>2020</v>
      </c>
      <c r="D238" s="1" t="s">
        <v>49</v>
      </c>
      <c r="E238" s="1">
        <v>140.1</v>
      </c>
      <c r="F238" s="1">
        <v>160.6</v>
      </c>
      <c r="G238" s="1">
        <v>138.5</v>
      </c>
      <c r="H238" s="1">
        <v>144.69999999999999</v>
      </c>
      <c r="I238" s="1">
        <v>122.9</v>
      </c>
      <c r="J238" s="1">
        <v>149.4</v>
      </c>
      <c r="K238" s="1">
        <v>167.4</v>
      </c>
      <c r="L238" s="1">
        <v>130.9</v>
      </c>
      <c r="M238" s="1">
        <v>112</v>
      </c>
      <c r="N238" s="1">
        <v>142.6</v>
      </c>
      <c r="O238" s="1">
        <v>134.9</v>
      </c>
      <c r="P238" s="1">
        <v>156.6</v>
      </c>
      <c r="Q238" s="1">
        <v>145.9</v>
      </c>
      <c r="R238" s="1">
        <v>165.8</v>
      </c>
      <c r="S238" s="1">
        <v>149.1</v>
      </c>
      <c r="T238" s="1">
        <v>140.6</v>
      </c>
      <c r="U238" s="1">
        <v>147.9</v>
      </c>
      <c r="V238" s="1">
        <v>151.6</v>
      </c>
      <c r="W238" s="1">
        <v>138.5</v>
      </c>
      <c r="X238" s="1">
        <v>144.5</v>
      </c>
      <c r="Y238" s="1">
        <v>148.5</v>
      </c>
      <c r="Z238" s="1">
        <v>125.8</v>
      </c>
      <c r="AA238" s="1">
        <v>140.9</v>
      </c>
      <c r="AB238" s="1">
        <v>154.9</v>
      </c>
      <c r="AC238" s="1">
        <v>138.4</v>
      </c>
      <c r="AD238" s="1">
        <v>140.19999999999999</v>
      </c>
      <c r="AE238" s="1">
        <v>145</v>
      </c>
    </row>
    <row r="239" spans="1:31" x14ac:dyDescent="0.25">
      <c r="A239" s="1" t="s">
        <v>36</v>
      </c>
      <c r="B239" s="1">
        <v>2019</v>
      </c>
      <c r="C239" s="1">
        <v>2020</v>
      </c>
      <c r="D239" s="1" t="s">
        <v>50</v>
      </c>
      <c r="E239" s="1">
        <v>140.1</v>
      </c>
      <c r="F239" s="1">
        <v>161.9</v>
      </c>
      <c r="G239" s="1">
        <v>138.30000000000001</v>
      </c>
      <c r="H239" s="1">
        <v>145.69999999999999</v>
      </c>
      <c r="I239" s="1">
        <v>125.1</v>
      </c>
      <c r="J239" s="1">
        <v>143.80000000000001</v>
      </c>
      <c r="K239" s="1">
        <v>163.4</v>
      </c>
      <c r="L239" s="1">
        <v>132.19999999999999</v>
      </c>
      <c r="M239" s="1">
        <v>112.8</v>
      </c>
      <c r="N239" s="1">
        <v>144.19999999999999</v>
      </c>
      <c r="O239" s="1">
        <v>138.5</v>
      </c>
      <c r="P239" s="1">
        <v>157.19999999999999</v>
      </c>
      <c r="Q239" s="1">
        <v>145.5</v>
      </c>
      <c r="R239" s="1">
        <v>165.7</v>
      </c>
      <c r="S239" s="1">
        <v>151.69999999999999</v>
      </c>
      <c r="T239" s="1">
        <v>146.6</v>
      </c>
      <c r="U239" s="1">
        <v>151</v>
      </c>
      <c r="V239" s="1">
        <v>0</v>
      </c>
      <c r="W239" s="1">
        <v>146.9</v>
      </c>
      <c r="X239" s="1">
        <v>150.30000000000001</v>
      </c>
      <c r="Y239" s="1">
        <v>153.4</v>
      </c>
      <c r="Z239" s="1">
        <v>131.6</v>
      </c>
      <c r="AA239" s="1">
        <v>148.30000000000001</v>
      </c>
      <c r="AB239" s="1">
        <v>160.19999999999999</v>
      </c>
      <c r="AC239" s="1">
        <v>140.19999999999999</v>
      </c>
      <c r="AD239" s="1">
        <v>145.4</v>
      </c>
      <c r="AE239" s="1">
        <v>146.69999999999999</v>
      </c>
    </row>
    <row r="240" spans="1:31" x14ac:dyDescent="0.25">
      <c r="A240" s="1" t="s">
        <v>37</v>
      </c>
      <c r="B240" s="1">
        <v>2019</v>
      </c>
      <c r="C240" s="1">
        <v>2020</v>
      </c>
      <c r="D240" s="1" t="s">
        <v>50</v>
      </c>
      <c r="E240" s="1">
        <v>142.69999999999999</v>
      </c>
      <c r="F240" s="1">
        <v>158.69999999999999</v>
      </c>
      <c r="G240" s="1">
        <v>141.6</v>
      </c>
      <c r="H240" s="1">
        <v>144.9</v>
      </c>
      <c r="I240" s="1">
        <v>120.8</v>
      </c>
      <c r="J240" s="1">
        <v>149.80000000000001</v>
      </c>
      <c r="K240" s="1">
        <v>192.4</v>
      </c>
      <c r="L240" s="1">
        <v>130.30000000000001</v>
      </c>
      <c r="M240" s="1">
        <v>114</v>
      </c>
      <c r="N240" s="1">
        <v>143.80000000000001</v>
      </c>
      <c r="O240" s="1">
        <v>130</v>
      </c>
      <c r="P240" s="1">
        <v>156.4</v>
      </c>
      <c r="Q240" s="1">
        <v>149.5</v>
      </c>
      <c r="R240" s="1">
        <v>168.6</v>
      </c>
      <c r="S240" s="1">
        <v>145.30000000000001</v>
      </c>
      <c r="T240" s="1">
        <v>132.19999999999999</v>
      </c>
      <c r="U240" s="1">
        <v>143.30000000000001</v>
      </c>
      <c r="V240" s="1">
        <v>152.19999999999999</v>
      </c>
      <c r="W240" s="1">
        <v>126.6</v>
      </c>
      <c r="X240" s="1">
        <v>138.30000000000001</v>
      </c>
      <c r="Y240" s="1">
        <v>141.9</v>
      </c>
      <c r="Z240" s="1">
        <v>121.2</v>
      </c>
      <c r="AA240" s="1">
        <v>135.9</v>
      </c>
      <c r="AB240" s="1">
        <v>151.6</v>
      </c>
      <c r="AC240" s="1">
        <v>139</v>
      </c>
      <c r="AD240" s="1">
        <v>135.69999999999999</v>
      </c>
      <c r="AE240" s="1">
        <v>144.69999999999999</v>
      </c>
    </row>
    <row r="241" spans="1:31" x14ac:dyDescent="0.25">
      <c r="A241" s="1" t="s">
        <v>38</v>
      </c>
      <c r="B241" s="1">
        <v>2019</v>
      </c>
      <c r="C241" s="1">
        <v>2020</v>
      </c>
      <c r="D241" s="1" t="s">
        <v>50</v>
      </c>
      <c r="E241" s="1">
        <v>140.9</v>
      </c>
      <c r="F241" s="1">
        <v>160.80000000000001</v>
      </c>
      <c r="G241" s="1">
        <v>139.6</v>
      </c>
      <c r="H241" s="1">
        <v>145.4</v>
      </c>
      <c r="I241" s="1">
        <v>123.5</v>
      </c>
      <c r="J241" s="1">
        <v>146.6</v>
      </c>
      <c r="K241" s="1">
        <v>173.2</v>
      </c>
      <c r="L241" s="1">
        <v>131.6</v>
      </c>
      <c r="M241" s="1">
        <v>113.2</v>
      </c>
      <c r="N241" s="1">
        <v>144.1</v>
      </c>
      <c r="O241" s="1">
        <v>135</v>
      </c>
      <c r="P241" s="1">
        <v>156.80000000000001</v>
      </c>
      <c r="Q241" s="1">
        <v>147</v>
      </c>
      <c r="R241" s="1">
        <v>166.5</v>
      </c>
      <c r="S241" s="1">
        <v>149.19999999999999</v>
      </c>
      <c r="T241" s="1">
        <v>140.6</v>
      </c>
      <c r="U241" s="1">
        <v>147.9</v>
      </c>
      <c r="V241" s="1">
        <v>152.19999999999999</v>
      </c>
      <c r="W241" s="1">
        <v>139.19999999999999</v>
      </c>
      <c r="X241" s="1">
        <v>144.6</v>
      </c>
      <c r="Y241" s="1">
        <v>149</v>
      </c>
      <c r="Z241" s="1">
        <v>126.1</v>
      </c>
      <c r="AA241" s="1">
        <v>141.30000000000001</v>
      </c>
      <c r="AB241" s="1">
        <v>155.19999999999999</v>
      </c>
      <c r="AC241" s="1">
        <v>139.69999999999999</v>
      </c>
      <c r="AD241" s="1">
        <v>140.69999999999999</v>
      </c>
      <c r="AE241" s="1">
        <v>145.80000000000001</v>
      </c>
    </row>
    <row r="242" spans="1:31" x14ac:dyDescent="0.25">
      <c r="A242" s="1" t="s">
        <v>36</v>
      </c>
      <c r="B242" s="1">
        <v>2019</v>
      </c>
      <c r="C242" s="1">
        <v>2020</v>
      </c>
      <c r="D242" s="1" t="s">
        <v>51</v>
      </c>
      <c r="E242" s="1">
        <v>141</v>
      </c>
      <c r="F242" s="1">
        <v>161.6</v>
      </c>
      <c r="G242" s="1">
        <v>141.19999999999999</v>
      </c>
      <c r="H242" s="1">
        <v>146.5</v>
      </c>
      <c r="I242" s="1">
        <v>125.6</v>
      </c>
      <c r="J242" s="1">
        <v>145.69999999999999</v>
      </c>
      <c r="K242" s="1">
        <v>178.8</v>
      </c>
      <c r="L242" s="1">
        <v>133.1</v>
      </c>
      <c r="M242" s="1">
        <v>113.6</v>
      </c>
      <c r="N242" s="1">
        <v>145.5</v>
      </c>
      <c r="O242" s="1">
        <v>138.6</v>
      </c>
      <c r="P242" s="1">
        <v>157.4</v>
      </c>
      <c r="Q242" s="1">
        <v>148.30000000000001</v>
      </c>
      <c r="R242" s="1">
        <v>166.3</v>
      </c>
      <c r="S242" s="1">
        <v>151.69999999999999</v>
      </c>
      <c r="T242" s="1">
        <v>146.69999999999999</v>
      </c>
      <c r="U242" s="1">
        <v>151</v>
      </c>
      <c r="V242" s="1">
        <v>0</v>
      </c>
      <c r="W242" s="1">
        <v>147.69999999999999</v>
      </c>
      <c r="X242" s="1">
        <v>150.6</v>
      </c>
      <c r="Y242" s="1">
        <v>153.69999999999999</v>
      </c>
      <c r="Z242" s="1">
        <v>131.69999999999999</v>
      </c>
      <c r="AA242" s="1">
        <v>148.69999999999999</v>
      </c>
      <c r="AB242" s="1">
        <v>160.69999999999999</v>
      </c>
      <c r="AC242" s="1">
        <v>140.30000000000001</v>
      </c>
      <c r="AD242" s="1">
        <v>145.69999999999999</v>
      </c>
      <c r="AE242" s="1">
        <v>148.30000000000001</v>
      </c>
    </row>
    <row r="243" spans="1:31" x14ac:dyDescent="0.25">
      <c r="A243" s="1" t="s">
        <v>37</v>
      </c>
      <c r="B243" s="1">
        <v>2019</v>
      </c>
      <c r="C243" s="1">
        <v>2020</v>
      </c>
      <c r="D243" s="1" t="s">
        <v>51</v>
      </c>
      <c r="E243" s="1">
        <v>143.5</v>
      </c>
      <c r="F243" s="1">
        <v>159.80000000000001</v>
      </c>
      <c r="G243" s="1">
        <v>144.69999999999999</v>
      </c>
      <c r="H243" s="1">
        <v>145.6</v>
      </c>
      <c r="I243" s="1">
        <v>121.1</v>
      </c>
      <c r="J243" s="1">
        <v>150.6</v>
      </c>
      <c r="K243" s="1">
        <v>207.2</v>
      </c>
      <c r="L243" s="1">
        <v>131.19999999999999</v>
      </c>
      <c r="M243" s="1">
        <v>114.8</v>
      </c>
      <c r="N243" s="1">
        <v>145.19999999999999</v>
      </c>
      <c r="O243" s="1">
        <v>130.19999999999999</v>
      </c>
      <c r="P243" s="1">
        <v>156.80000000000001</v>
      </c>
      <c r="Q243" s="1">
        <v>151.9</v>
      </c>
      <c r="R243" s="1">
        <v>169.3</v>
      </c>
      <c r="S243" s="1">
        <v>145.9</v>
      </c>
      <c r="T243" s="1">
        <v>132.4</v>
      </c>
      <c r="U243" s="1">
        <v>143.9</v>
      </c>
      <c r="V243" s="1">
        <v>153</v>
      </c>
      <c r="W243" s="1">
        <v>128.9</v>
      </c>
      <c r="X243" s="1">
        <v>138.69999999999999</v>
      </c>
      <c r="Y243" s="1">
        <v>142.4</v>
      </c>
      <c r="Z243" s="1">
        <v>121.5</v>
      </c>
      <c r="AA243" s="1">
        <v>136.19999999999999</v>
      </c>
      <c r="AB243" s="1">
        <v>151.69999999999999</v>
      </c>
      <c r="AC243" s="1">
        <v>139.5</v>
      </c>
      <c r="AD243" s="1">
        <v>136</v>
      </c>
      <c r="AE243" s="1">
        <v>146</v>
      </c>
    </row>
    <row r="244" spans="1:31" x14ac:dyDescent="0.25">
      <c r="A244" s="1" t="s">
        <v>38</v>
      </c>
      <c r="B244" s="1">
        <v>2019</v>
      </c>
      <c r="C244" s="1">
        <v>2020</v>
      </c>
      <c r="D244" s="1" t="s">
        <v>51</v>
      </c>
      <c r="E244" s="1">
        <v>141.80000000000001</v>
      </c>
      <c r="F244" s="1">
        <v>161</v>
      </c>
      <c r="G244" s="1">
        <v>142.6</v>
      </c>
      <c r="H244" s="1">
        <v>146.19999999999999</v>
      </c>
      <c r="I244" s="1">
        <v>123.9</v>
      </c>
      <c r="J244" s="1">
        <v>148</v>
      </c>
      <c r="K244" s="1">
        <v>188.4</v>
      </c>
      <c r="L244" s="1">
        <v>132.5</v>
      </c>
      <c r="M244" s="1">
        <v>114</v>
      </c>
      <c r="N244" s="1">
        <v>145.4</v>
      </c>
      <c r="O244" s="1">
        <v>135.1</v>
      </c>
      <c r="P244" s="1">
        <v>157.1</v>
      </c>
      <c r="Q244" s="1">
        <v>149.6</v>
      </c>
      <c r="R244" s="1">
        <v>167.1</v>
      </c>
      <c r="S244" s="1">
        <v>149.4</v>
      </c>
      <c r="T244" s="1">
        <v>140.80000000000001</v>
      </c>
      <c r="U244" s="1">
        <v>148.19999999999999</v>
      </c>
      <c r="V244" s="1">
        <v>153</v>
      </c>
      <c r="W244" s="1">
        <v>140.6</v>
      </c>
      <c r="X244" s="1">
        <v>145</v>
      </c>
      <c r="Y244" s="1">
        <v>149.4</v>
      </c>
      <c r="Z244" s="1">
        <v>126.3</v>
      </c>
      <c r="AA244" s="1">
        <v>141.69999999999999</v>
      </c>
      <c r="AB244" s="1">
        <v>155.4</v>
      </c>
      <c r="AC244" s="1">
        <v>140</v>
      </c>
      <c r="AD244" s="1">
        <v>141</v>
      </c>
      <c r="AE244" s="1">
        <v>147.19999999999999</v>
      </c>
    </row>
    <row r="245" spans="1:31" x14ac:dyDescent="0.25">
      <c r="A245" s="1" t="s">
        <v>36</v>
      </c>
      <c r="B245" s="1">
        <v>2019</v>
      </c>
      <c r="C245" s="1">
        <v>2020</v>
      </c>
      <c r="D245" s="1" t="s">
        <v>52</v>
      </c>
      <c r="E245" s="1">
        <v>141.80000000000001</v>
      </c>
      <c r="F245" s="1">
        <v>163.69999999999999</v>
      </c>
      <c r="G245" s="1">
        <v>143.80000000000001</v>
      </c>
      <c r="H245" s="1">
        <v>147.1</v>
      </c>
      <c r="I245" s="1">
        <v>126</v>
      </c>
      <c r="J245" s="1">
        <v>146.19999999999999</v>
      </c>
      <c r="K245" s="1">
        <v>191.4</v>
      </c>
      <c r="L245" s="1">
        <v>136.19999999999999</v>
      </c>
      <c r="M245" s="1">
        <v>113.8</v>
      </c>
      <c r="N245" s="1">
        <v>147.30000000000001</v>
      </c>
      <c r="O245" s="1">
        <v>138.69999999999999</v>
      </c>
      <c r="P245" s="1">
        <v>157.69999999999999</v>
      </c>
      <c r="Q245" s="1">
        <v>150.9</v>
      </c>
      <c r="R245" s="1">
        <v>167.2</v>
      </c>
      <c r="S245" s="1">
        <v>152.30000000000001</v>
      </c>
      <c r="T245" s="1">
        <v>147</v>
      </c>
      <c r="U245" s="1">
        <v>151.5</v>
      </c>
      <c r="V245" s="1">
        <v>0</v>
      </c>
      <c r="W245" s="1">
        <v>148.4</v>
      </c>
      <c r="X245" s="1">
        <v>150.9</v>
      </c>
      <c r="Y245" s="1">
        <v>154.30000000000001</v>
      </c>
      <c r="Z245" s="1">
        <v>132.1</v>
      </c>
      <c r="AA245" s="1">
        <v>149.1</v>
      </c>
      <c r="AB245" s="1">
        <v>160.80000000000001</v>
      </c>
      <c r="AC245" s="1">
        <v>140.6</v>
      </c>
      <c r="AD245" s="1">
        <v>146.1</v>
      </c>
      <c r="AE245" s="1">
        <v>149.9</v>
      </c>
    </row>
    <row r="246" spans="1:31" x14ac:dyDescent="0.25">
      <c r="A246" s="1" t="s">
        <v>37</v>
      </c>
      <c r="B246" s="1">
        <v>2019</v>
      </c>
      <c r="C246" s="1">
        <v>2020</v>
      </c>
      <c r="D246" s="1" t="s">
        <v>52</v>
      </c>
      <c r="E246" s="1">
        <v>144.1</v>
      </c>
      <c r="F246" s="1">
        <v>162.4</v>
      </c>
      <c r="G246" s="1">
        <v>148.4</v>
      </c>
      <c r="H246" s="1">
        <v>145.9</v>
      </c>
      <c r="I246" s="1">
        <v>121.5</v>
      </c>
      <c r="J246" s="1">
        <v>148.80000000000001</v>
      </c>
      <c r="K246" s="1">
        <v>215.7</v>
      </c>
      <c r="L246" s="1">
        <v>134.6</v>
      </c>
      <c r="M246" s="1">
        <v>115</v>
      </c>
      <c r="N246" s="1">
        <v>146.30000000000001</v>
      </c>
      <c r="O246" s="1">
        <v>130.5</v>
      </c>
      <c r="P246" s="1">
        <v>157.19999999999999</v>
      </c>
      <c r="Q246" s="1">
        <v>153.6</v>
      </c>
      <c r="R246" s="1">
        <v>169.9</v>
      </c>
      <c r="S246" s="1">
        <v>146.30000000000001</v>
      </c>
      <c r="T246" s="1">
        <v>132.6</v>
      </c>
      <c r="U246" s="1">
        <v>144.19999999999999</v>
      </c>
      <c r="V246" s="1">
        <v>153.5</v>
      </c>
      <c r="W246" s="1">
        <v>132.19999999999999</v>
      </c>
      <c r="X246" s="1">
        <v>139.1</v>
      </c>
      <c r="Y246" s="1">
        <v>142.80000000000001</v>
      </c>
      <c r="Z246" s="1">
        <v>121.7</v>
      </c>
      <c r="AA246" s="1">
        <v>136.69999999999999</v>
      </c>
      <c r="AB246" s="1">
        <v>151.80000000000001</v>
      </c>
      <c r="AC246" s="1">
        <v>139.80000000000001</v>
      </c>
      <c r="AD246" s="1">
        <v>136.30000000000001</v>
      </c>
      <c r="AE246" s="1">
        <v>147</v>
      </c>
    </row>
    <row r="247" spans="1:31" x14ac:dyDescent="0.25">
      <c r="A247" s="1" t="s">
        <v>38</v>
      </c>
      <c r="B247" s="1">
        <v>2019</v>
      </c>
      <c r="C247" s="1">
        <v>2020</v>
      </c>
      <c r="D247" s="1" t="s">
        <v>52</v>
      </c>
      <c r="E247" s="1">
        <v>142.5</v>
      </c>
      <c r="F247" s="1">
        <v>163.19999999999999</v>
      </c>
      <c r="G247" s="1">
        <v>145.6</v>
      </c>
      <c r="H247" s="1">
        <v>146.69999999999999</v>
      </c>
      <c r="I247" s="1">
        <v>124.3</v>
      </c>
      <c r="J247" s="1">
        <v>147.4</v>
      </c>
      <c r="K247" s="1">
        <v>199.6</v>
      </c>
      <c r="L247" s="1">
        <v>135.69999999999999</v>
      </c>
      <c r="M247" s="1">
        <v>114.2</v>
      </c>
      <c r="N247" s="1">
        <v>147</v>
      </c>
      <c r="O247" s="1">
        <v>135.30000000000001</v>
      </c>
      <c r="P247" s="1">
        <v>157.5</v>
      </c>
      <c r="Q247" s="1">
        <v>151.9</v>
      </c>
      <c r="R247" s="1">
        <v>167.9</v>
      </c>
      <c r="S247" s="1">
        <v>149.9</v>
      </c>
      <c r="T247" s="1">
        <v>141</v>
      </c>
      <c r="U247" s="1">
        <v>148.6</v>
      </c>
      <c r="V247" s="1">
        <v>153.5</v>
      </c>
      <c r="W247" s="1">
        <v>142.30000000000001</v>
      </c>
      <c r="X247" s="1">
        <v>145.30000000000001</v>
      </c>
      <c r="Y247" s="1">
        <v>149.9</v>
      </c>
      <c r="Z247" s="1">
        <v>126.6</v>
      </c>
      <c r="AA247" s="1">
        <v>142.1</v>
      </c>
      <c r="AB247" s="1">
        <v>155.5</v>
      </c>
      <c r="AC247" s="1">
        <v>140.30000000000001</v>
      </c>
      <c r="AD247" s="1">
        <v>141.30000000000001</v>
      </c>
      <c r="AE247" s="1">
        <v>148.6</v>
      </c>
    </row>
    <row r="248" spans="1:31" x14ac:dyDescent="0.25">
      <c r="A248" s="1" t="s">
        <v>36</v>
      </c>
      <c r="B248" s="1">
        <v>2019</v>
      </c>
      <c r="C248" s="1">
        <v>2020</v>
      </c>
      <c r="D248" s="1" t="s">
        <v>53</v>
      </c>
      <c r="E248" s="1">
        <v>142.80000000000001</v>
      </c>
      <c r="F248" s="1">
        <v>165.3</v>
      </c>
      <c r="G248" s="1">
        <v>149.5</v>
      </c>
      <c r="H248" s="1">
        <v>148.69999999999999</v>
      </c>
      <c r="I248" s="1">
        <v>127.5</v>
      </c>
      <c r="J248" s="1">
        <v>144.30000000000001</v>
      </c>
      <c r="K248" s="1">
        <v>209.5</v>
      </c>
      <c r="L248" s="1">
        <v>138.80000000000001</v>
      </c>
      <c r="M248" s="1">
        <v>113.6</v>
      </c>
      <c r="N248" s="1">
        <v>149.1</v>
      </c>
      <c r="O248" s="1">
        <v>139.30000000000001</v>
      </c>
      <c r="P248" s="1">
        <v>158.30000000000001</v>
      </c>
      <c r="Q248" s="1">
        <v>154.30000000000001</v>
      </c>
      <c r="R248" s="1">
        <v>167.8</v>
      </c>
      <c r="S248" s="1">
        <v>152.6</v>
      </c>
      <c r="T248" s="1">
        <v>147.30000000000001</v>
      </c>
      <c r="U248" s="1">
        <v>151.9</v>
      </c>
      <c r="V248" s="1">
        <v>0</v>
      </c>
      <c r="W248" s="1">
        <v>149.9</v>
      </c>
      <c r="X248" s="1">
        <v>151.19999999999999</v>
      </c>
      <c r="Y248" s="1">
        <v>154.80000000000001</v>
      </c>
      <c r="Z248" s="1">
        <v>135</v>
      </c>
      <c r="AA248" s="1">
        <v>149.5</v>
      </c>
      <c r="AB248" s="1">
        <v>161.1</v>
      </c>
      <c r="AC248" s="1">
        <v>140.6</v>
      </c>
      <c r="AD248" s="1">
        <v>147.1</v>
      </c>
      <c r="AE248" s="1">
        <v>152.30000000000001</v>
      </c>
    </row>
    <row r="249" spans="1:31" x14ac:dyDescent="0.25">
      <c r="A249" s="1" t="s">
        <v>37</v>
      </c>
      <c r="B249" s="1">
        <v>2019</v>
      </c>
      <c r="C249" s="1">
        <v>2020</v>
      </c>
      <c r="D249" s="1" t="s">
        <v>53</v>
      </c>
      <c r="E249" s="1">
        <v>144.9</v>
      </c>
      <c r="F249" s="1">
        <v>164.5</v>
      </c>
      <c r="G249" s="1">
        <v>153.69999999999999</v>
      </c>
      <c r="H249" s="1">
        <v>147.5</v>
      </c>
      <c r="I249" s="1">
        <v>122.7</v>
      </c>
      <c r="J249" s="1">
        <v>147.19999999999999</v>
      </c>
      <c r="K249" s="1">
        <v>231.5</v>
      </c>
      <c r="L249" s="1">
        <v>137.19999999999999</v>
      </c>
      <c r="M249" s="1">
        <v>114.7</v>
      </c>
      <c r="N249" s="1">
        <v>148</v>
      </c>
      <c r="O249" s="1">
        <v>130.80000000000001</v>
      </c>
      <c r="P249" s="1">
        <v>157.69999999999999</v>
      </c>
      <c r="Q249" s="1">
        <v>156.30000000000001</v>
      </c>
      <c r="R249" s="1">
        <v>170.4</v>
      </c>
      <c r="S249" s="1">
        <v>146.80000000000001</v>
      </c>
      <c r="T249" s="1">
        <v>132.80000000000001</v>
      </c>
      <c r="U249" s="1">
        <v>144.6</v>
      </c>
      <c r="V249" s="1">
        <v>152.80000000000001</v>
      </c>
      <c r="W249" s="1">
        <v>133.6</v>
      </c>
      <c r="X249" s="1">
        <v>139.80000000000001</v>
      </c>
      <c r="Y249" s="1">
        <v>143.19999999999999</v>
      </c>
      <c r="Z249" s="1">
        <v>125.2</v>
      </c>
      <c r="AA249" s="1">
        <v>136.80000000000001</v>
      </c>
      <c r="AB249" s="1">
        <v>151.9</v>
      </c>
      <c r="AC249" s="1">
        <v>140.19999999999999</v>
      </c>
      <c r="AD249" s="1">
        <v>137.69999999999999</v>
      </c>
      <c r="AE249" s="1">
        <v>148.30000000000001</v>
      </c>
    </row>
    <row r="250" spans="1:31" x14ac:dyDescent="0.25">
      <c r="A250" s="1" t="s">
        <v>38</v>
      </c>
      <c r="B250" s="1">
        <v>2019</v>
      </c>
      <c r="C250" s="1">
        <v>2020</v>
      </c>
      <c r="D250" s="1" t="s">
        <v>53</v>
      </c>
      <c r="E250" s="1">
        <v>143.5</v>
      </c>
      <c r="F250" s="1">
        <v>165</v>
      </c>
      <c r="G250" s="1">
        <v>151.1</v>
      </c>
      <c r="H250" s="1">
        <v>148.30000000000001</v>
      </c>
      <c r="I250" s="1">
        <v>125.7</v>
      </c>
      <c r="J250" s="1">
        <v>145.69999999999999</v>
      </c>
      <c r="K250" s="1">
        <v>217</v>
      </c>
      <c r="L250" s="1">
        <v>138.30000000000001</v>
      </c>
      <c r="M250" s="1">
        <v>114</v>
      </c>
      <c r="N250" s="1">
        <v>148.69999999999999</v>
      </c>
      <c r="O250" s="1">
        <v>135.80000000000001</v>
      </c>
      <c r="P250" s="1">
        <v>158</v>
      </c>
      <c r="Q250" s="1">
        <v>155</v>
      </c>
      <c r="R250" s="1">
        <v>168.5</v>
      </c>
      <c r="S250" s="1">
        <v>150.30000000000001</v>
      </c>
      <c r="T250" s="1">
        <v>141.30000000000001</v>
      </c>
      <c r="U250" s="1">
        <v>149</v>
      </c>
      <c r="V250" s="1">
        <v>152.80000000000001</v>
      </c>
      <c r="W250" s="1">
        <v>143.69999999999999</v>
      </c>
      <c r="X250" s="1">
        <v>145.80000000000001</v>
      </c>
      <c r="Y250" s="1">
        <v>150.4</v>
      </c>
      <c r="Z250" s="1">
        <v>129.80000000000001</v>
      </c>
      <c r="AA250" s="1">
        <v>142.30000000000001</v>
      </c>
      <c r="AB250" s="1">
        <v>155.69999999999999</v>
      </c>
      <c r="AC250" s="1">
        <v>140.4</v>
      </c>
      <c r="AD250" s="1">
        <v>142.5</v>
      </c>
      <c r="AE250" s="1">
        <v>150.4</v>
      </c>
    </row>
    <row r="251" spans="1:31" x14ac:dyDescent="0.25">
      <c r="A251" s="1" t="s">
        <v>36</v>
      </c>
      <c r="B251" s="1">
        <v>2020</v>
      </c>
      <c r="C251" s="1">
        <v>2021</v>
      </c>
      <c r="D251" s="1" t="s">
        <v>42</v>
      </c>
      <c r="E251" s="1">
        <v>143.69999999999999</v>
      </c>
      <c r="F251" s="1">
        <v>167.3</v>
      </c>
      <c r="G251" s="1">
        <v>153.5</v>
      </c>
      <c r="H251" s="1">
        <v>150.5</v>
      </c>
      <c r="I251" s="1">
        <v>132</v>
      </c>
      <c r="J251" s="1">
        <v>142.19999999999999</v>
      </c>
      <c r="K251" s="1">
        <v>191.5</v>
      </c>
      <c r="L251" s="1">
        <v>141.1</v>
      </c>
      <c r="M251" s="1">
        <v>113.8</v>
      </c>
      <c r="N251" s="1">
        <v>151.6</v>
      </c>
      <c r="O251" s="1">
        <v>139.69999999999999</v>
      </c>
      <c r="P251" s="1">
        <v>158.69999999999999</v>
      </c>
      <c r="Q251" s="1">
        <v>153</v>
      </c>
      <c r="R251" s="1">
        <v>168.6</v>
      </c>
      <c r="S251" s="1">
        <v>152.80000000000001</v>
      </c>
      <c r="T251" s="1">
        <v>147.4</v>
      </c>
      <c r="U251" s="1">
        <v>152.1</v>
      </c>
      <c r="V251" s="1">
        <v>0</v>
      </c>
      <c r="W251" s="1">
        <v>150.4</v>
      </c>
      <c r="X251" s="1">
        <v>151.69999999999999</v>
      </c>
      <c r="Y251" s="1">
        <v>155.69999999999999</v>
      </c>
      <c r="Z251" s="1">
        <v>136.30000000000001</v>
      </c>
      <c r="AA251" s="1">
        <v>150.1</v>
      </c>
      <c r="AB251" s="1">
        <v>161.69999999999999</v>
      </c>
      <c r="AC251" s="1">
        <v>142.5</v>
      </c>
      <c r="AD251" s="1">
        <v>148.1</v>
      </c>
      <c r="AE251" s="1">
        <v>151.9</v>
      </c>
    </row>
    <row r="252" spans="1:31" x14ac:dyDescent="0.25">
      <c r="A252" s="1" t="s">
        <v>37</v>
      </c>
      <c r="B252" s="1">
        <v>2020</v>
      </c>
      <c r="C252" s="1">
        <v>2021</v>
      </c>
      <c r="D252" s="1" t="s">
        <v>42</v>
      </c>
      <c r="E252" s="1">
        <v>145.6</v>
      </c>
      <c r="F252" s="1">
        <v>167.6</v>
      </c>
      <c r="G252" s="1">
        <v>157</v>
      </c>
      <c r="H252" s="1">
        <v>149.30000000000001</v>
      </c>
      <c r="I252" s="1">
        <v>126.3</v>
      </c>
      <c r="J252" s="1">
        <v>144.4</v>
      </c>
      <c r="K252" s="1">
        <v>207.8</v>
      </c>
      <c r="L252" s="1">
        <v>139.1</v>
      </c>
      <c r="M252" s="1">
        <v>114.8</v>
      </c>
      <c r="N252" s="1">
        <v>149.5</v>
      </c>
      <c r="O252" s="1">
        <v>131.1</v>
      </c>
      <c r="P252" s="1">
        <v>158.5</v>
      </c>
      <c r="Q252" s="1">
        <v>154.4</v>
      </c>
      <c r="R252" s="1">
        <v>170.8</v>
      </c>
      <c r="S252" s="1">
        <v>147</v>
      </c>
      <c r="T252" s="1">
        <v>133.19999999999999</v>
      </c>
      <c r="U252" s="1">
        <v>144.9</v>
      </c>
      <c r="V252" s="1">
        <v>153.9</v>
      </c>
      <c r="W252" s="1">
        <v>135.1</v>
      </c>
      <c r="X252" s="1">
        <v>140.1</v>
      </c>
      <c r="Y252" s="1">
        <v>143.80000000000001</v>
      </c>
      <c r="Z252" s="1">
        <v>126.1</v>
      </c>
      <c r="AA252" s="1">
        <v>137.19999999999999</v>
      </c>
      <c r="AB252" s="1">
        <v>152.1</v>
      </c>
      <c r="AC252" s="1">
        <v>142.1</v>
      </c>
      <c r="AD252" s="1">
        <v>138.4</v>
      </c>
      <c r="AE252" s="1">
        <v>148.19999999999999</v>
      </c>
    </row>
    <row r="253" spans="1:31" x14ac:dyDescent="0.25">
      <c r="A253" s="1" t="s">
        <v>38</v>
      </c>
      <c r="B253" s="1">
        <v>2020</v>
      </c>
      <c r="C253" s="1">
        <v>2021</v>
      </c>
      <c r="D253" s="1" t="s">
        <v>42</v>
      </c>
      <c r="E253" s="1">
        <v>144.30000000000001</v>
      </c>
      <c r="F253" s="1">
        <v>167.4</v>
      </c>
      <c r="G253" s="1">
        <v>154.9</v>
      </c>
      <c r="H253" s="1">
        <v>150.1</v>
      </c>
      <c r="I253" s="1">
        <v>129.9</v>
      </c>
      <c r="J253" s="1">
        <v>143.19999999999999</v>
      </c>
      <c r="K253" s="1">
        <v>197</v>
      </c>
      <c r="L253" s="1">
        <v>140.4</v>
      </c>
      <c r="M253" s="1">
        <v>114.1</v>
      </c>
      <c r="N253" s="1">
        <v>150.9</v>
      </c>
      <c r="O253" s="1">
        <v>136.1</v>
      </c>
      <c r="P253" s="1">
        <v>158.6</v>
      </c>
      <c r="Q253" s="1">
        <v>153.5</v>
      </c>
      <c r="R253" s="1">
        <v>169.2</v>
      </c>
      <c r="S253" s="1">
        <v>150.5</v>
      </c>
      <c r="T253" s="1">
        <v>141.5</v>
      </c>
      <c r="U253" s="1">
        <v>149.19999999999999</v>
      </c>
      <c r="V253" s="1">
        <v>153.9</v>
      </c>
      <c r="W253" s="1">
        <v>144.6</v>
      </c>
      <c r="X253" s="1">
        <v>146.19999999999999</v>
      </c>
      <c r="Y253" s="1">
        <v>151.19999999999999</v>
      </c>
      <c r="Z253" s="1">
        <v>130.9</v>
      </c>
      <c r="AA253" s="1">
        <v>142.80000000000001</v>
      </c>
      <c r="AB253" s="1">
        <v>156.1</v>
      </c>
      <c r="AC253" s="1">
        <v>142.30000000000001</v>
      </c>
      <c r="AD253" s="1">
        <v>143.4</v>
      </c>
      <c r="AE253" s="1">
        <v>150.19999999999999</v>
      </c>
    </row>
    <row r="254" spans="1:31" x14ac:dyDescent="0.25">
      <c r="A254" s="1" t="s">
        <v>36</v>
      </c>
      <c r="B254" s="1">
        <v>2020</v>
      </c>
      <c r="C254" s="1">
        <v>2021</v>
      </c>
      <c r="D254" s="1" t="s">
        <v>43</v>
      </c>
      <c r="E254" s="1">
        <v>144.19999999999999</v>
      </c>
      <c r="F254" s="1">
        <v>167.5</v>
      </c>
      <c r="G254" s="1">
        <v>150.9</v>
      </c>
      <c r="H254" s="1">
        <v>150.9</v>
      </c>
      <c r="I254" s="1">
        <v>133.69999999999999</v>
      </c>
      <c r="J254" s="1">
        <v>140.69999999999999</v>
      </c>
      <c r="K254" s="1">
        <v>165.1</v>
      </c>
      <c r="L254" s="1">
        <v>141.80000000000001</v>
      </c>
      <c r="M254" s="1">
        <v>113.1</v>
      </c>
      <c r="N254" s="1">
        <v>152.80000000000001</v>
      </c>
      <c r="O254" s="1">
        <v>140.1</v>
      </c>
      <c r="P254" s="1">
        <v>159.19999999999999</v>
      </c>
      <c r="Q254" s="1">
        <v>149.80000000000001</v>
      </c>
      <c r="R254" s="1">
        <v>169.4</v>
      </c>
      <c r="S254" s="1">
        <v>153</v>
      </c>
      <c r="T254" s="1">
        <v>147.5</v>
      </c>
      <c r="U254" s="1">
        <v>152.30000000000001</v>
      </c>
      <c r="V254" s="1">
        <v>0</v>
      </c>
      <c r="W254" s="1">
        <v>152.30000000000001</v>
      </c>
      <c r="X254" s="1">
        <v>151.80000000000001</v>
      </c>
      <c r="Y254" s="1">
        <v>156.19999999999999</v>
      </c>
      <c r="Z254" s="1">
        <v>136</v>
      </c>
      <c r="AA254" s="1">
        <v>150.4</v>
      </c>
      <c r="AB254" s="1">
        <v>161.9</v>
      </c>
      <c r="AC254" s="1">
        <v>143.4</v>
      </c>
      <c r="AD254" s="1">
        <v>148.4</v>
      </c>
      <c r="AE254" s="1">
        <v>150.4</v>
      </c>
    </row>
    <row r="255" spans="1:31" x14ac:dyDescent="0.25">
      <c r="A255" s="1" t="s">
        <v>37</v>
      </c>
      <c r="B255" s="1">
        <v>2020</v>
      </c>
      <c r="C255" s="1">
        <v>2021</v>
      </c>
      <c r="D255" s="1" t="s">
        <v>43</v>
      </c>
      <c r="E255" s="1">
        <v>146.19999999999999</v>
      </c>
      <c r="F255" s="1">
        <v>167.6</v>
      </c>
      <c r="G255" s="1">
        <v>153.1</v>
      </c>
      <c r="H255" s="1">
        <v>150.69999999999999</v>
      </c>
      <c r="I255" s="1">
        <v>127.4</v>
      </c>
      <c r="J255" s="1">
        <v>143.1</v>
      </c>
      <c r="K255" s="1">
        <v>181.7</v>
      </c>
      <c r="L255" s="1">
        <v>139.6</v>
      </c>
      <c r="M255" s="1">
        <v>114.6</v>
      </c>
      <c r="N255" s="1">
        <v>150.4</v>
      </c>
      <c r="O255" s="1">
        <v>131.5</v>
      </c>
      <c r="P255" s="1">
        <v>159</v>
      </c>
      <c r="Q255" s="1">
        <v>151.69999999999999</v>
      </c>
      <c r="R255" s="1">
        <v>172</v>
      </c>
      <c r="S255" s="1">
        <v>147.30000000000001</v>
      </c>
      <c r="T255" s="1">
        <v>133.5</v>
      </c>
      <c r="U255" s="1">
        <v>145.19999999999999</v>
      </c>
      <c r="V255" s="1">
        <v>154.80000000000001</v>
      </c>
      <c r="W255" s="1">
        <v>138.9</v>
      </c>
      <c r="X255" s="1">
        <v>140.4</v>
      </c>
      <c r="Y255" s="1">
        <v>144.4</v>
      </c>
      <c r="Z255" s="1">
        <v>125.2</v>
      </c>
      <c r="AA255" s="1">
        <v>137.69999999999999</v>
      </c>
      <c r="AB255" s="1">
        <v>152.19999999999999</v>
      </c>
      <c r="AC255" s="1">
        <v>143.5</v>
      </c>
      <c r="AD255" s="1">
        <v>138.4</v>
      </c>
      <c r="AE255" s="1">
        <v>147.69999999999999</v>
      </c>
    </row>
    <row r="256" spans="1:31" x14ac:dyDescent="0.25">
      <c r="A256" s="1" t="s">
        <v>38</v>
      </c>
      <c r="B256" s="1">
        <v>2020</v>
      </c>
      <c r="C256" s="1">
        <v>2021</v>
      </c>
      <c r="D256" s="1" t="s">
        <v>43</v>
      </c>
      <c r="E256" s="1">
        <v>144.80000000000001</v>
      </c>
      <c r="F256" s="1">
        <v>167.5</v>
      </c>
      <c r="G256" s="1">
        <v>151.80000000000001</v>
      </c>
      <c r="H256" s="1">
        <v>150.80000000000001</v>
      </c>
      <c r="I256" s="1">
        <v>131.4</v>
      </c>
      <c r="J256" s="1">
        <v>141.80000000000001</v>
      </c>
      <c r="K256" s="1">
        <v>170.7</v>
      </c>
      <c r="L256" s="1">
        <v>141.1</v>
      </c>
      <c r="M256" s="1">
        <v>113.6</v>
      </c>
      <c r="N256" s="1">
        <v>152</v>
      </c>
      <c r="O256" s="1">
        <v>136.5</v>
      </c>
      <c r="P256" s="1">
        <v>159.1</v>
      </c>
      <c r="Q256" s="1">
        <v>150.5</v>
      </c>
      <c r="R256" s="1">
        <v>170.1</v>
      </c>
      <c r="S256" s="1">
        <v>150.80000000000001</v>
      </c>
      <c r="T256" s="1">
        <v>141.69999999999999</v>
      </c>
      <c r="U256" s="1">
        <v>149.5</v>
      </c>
      <c r="V256" s="1">
        <v>154.80000000000001</v>
      </c>
      <c r="W256" s="1">
        <v>147.19999999999999</v>
      </c>
      <c r="X256" s="1">
        <v>146.4</v>
      </c>
      <c r="Y256" s="1">
        <v>151.69999999999999</v>
      </c>
      <c r="Z256" s="1">
        <v>130.30000000000001</v>
      </c>
      <c r="AA256" s="1">
        <v>143.19999999999999</v>
      </c>
      <c r="AB256" s="1">
        <v>156.19999999999999</v>
      </c>
      <c r="AC256" s="1">
        <v>143.4</v>
      </c>
      <c r="AD256" s="1">
        <v>143.6</v>
      </c>
      <c r="AE256" s="1">
        <v>149.1</v>
      </c>
    </row>
    <row r="257" spans="1:31" x14ac:dyDescent="0.25">
      <c r="A257" s="1" t="s">
        <v>36</v>
      </c>
      <c r="B257" s="1">
        <v>2020</v>
      </c>
      <c r="C257" s="1">
        <v>2021</v>
      </c>
      <c r="D257" s="1" t="s">
        <v>44</v>
      </c>
      <c r="E257" s="1">
        <v>144.4</v>
      </c>
      <c r="F257" s="1">
        <v>166.8</v>
      </c>
      <c r="G257" s="1">
        <v>147.6</v>
      </c>
      <c r="H257" s="1">
        <v>151.69999999999999</v>
      </c>
      <c r="I257" s="1">
        <v>133.30000000000001</v>
      </c>
      <c r="J257" s="1">
        <v>141.80000000000001</v>
      </c>
      <c r="K257" s="1">
        <v>152.30000000000001</v>
      </c>
      <c r="L257" s="1">
        <v>141.80000000000001</v>
      </c>
      <c r="M257" s="1">
        <v>112.6</v>
      </c>
      <c r="N257" s="1">
        <v>154</v>
      </c>
      <c r="O257" s="1">
        <v>140.1</v>
      </c>
      <c r="P257" s="1">
        <v>160</v>
      </c>
      <c r="Q257" s="1">
        <v>148.19999999999999</v>
      </c>
      <c r="R257" s="1">
        <v>170.5</v>
      </c>
      <c r="S257" s="1">
        <v>153.4</v>
      </c>
      <c r="T257" s="1">
        <v>147.6</v>
      </c>
      <c r="U257" s="1">
        <v>152.5</v>
      </c>
      <c r="V257" s="1">
        <v>0</v>
      </c>
      <c r="W257" s="1">
        <v>153.4</v>
      </c>
      <c r="X257" s="1">
        <v>151.5</v>
      </c>
      <c r="Y257" s="1">
        <v>156.69999999999999</v>
      </c>
      <c r="Z257" s="1">
        <v>135.80000000000001</v>
      </c>
      <c r="AA257" s="1">
        <v>151.19999999999999</v>
      </c>
      <c r="AB257" s="1">
        <v>161.19999999999999</v>
      </c>
      <c r="AC257" s="1">
        <v>145.1</v>
      </c>
      <c r="AD257" s="1">
        <v>148.6</v>
      </c>
      <c r="AE257" s="1">
        <v>149.80000000000001</v>
      </c>
    </row>
    <row r="258" spans="1:31" x14ac:dyDescent="0.25">
      <c r="A258" s="1" t="s">
        <v>37</v>
      </c>
      <c r="B258" s="1">
        <v>2020</v>
      </c>
      <c r="C258" s="1">
        <v>2021</v>
      </c>
      <c r="D258" s="1" t="s">
        <v>44</v>
      </c>
      <c r="E258" s="1">
        <v>146.5</v>
      </c>
      <c r="F258" s="1">
        <v>167.5</v>
      </c>
      <c r="G258" s="1">
        <v>148.9</v>
      </c>
      <c r="H258" s="1">
        <v>151.1</v>
      </c>
      <c r="I258" s="1">
        <v>127.5</v>
      </c>
      <c r="J258" s="1">
        <v>143.30000000000001</v>
      </c>
      <c r="K258" s="1">
        <v>167</v>
      </c>
      <c r="L258" s="1">
        <v>139.69999999999999</v>
      </c>
      <c r="M258" s="1">
        <v>114.4</v>
      </c>
      <c r="N258" s="1">
        <v>151.5</v>
      </c>
      <c r="O258" s="1">
        <v>131.9</v>
      </c>
      <c r="P258" s="1">
        <v>159.1</v>
      </c>
      <c r="Q258" s="1">
        <v>150.1</v>
      </c>
      <c r="R258" s="1">
        <v>173.3</v>
      </c>
      <c r="S258" s="1">
        <v>147.69999999999999</v>
      </c>
      <c r="T258" s="1">
        <v>133.80000000000001</v>
      </c>
      <c r="U258" s="1">
        <v>145.6</v>
      </c>
      <c r="V258" s="1">
        <v>154.5</v>
      </c>
      <c r="W258" s="1">
        <v>141.4</v>
      </c>
      <c r="X258" s="1">
        <v>140.80000000000001</v>
      </c>
      <c r="Y258" s="1">
        <v>145</v>
      </c>
      <c r="Z258" s="1">
        <v>124.6</v>
      </c>
      <c r="AA258" s="1">
        <v>137.9</v>
      </c>
      <c r="AB258" s="1">
        <v>152.5</v>
      </c>
      <c r="AC258" s="1">
        <v>145.30000000000001</v>
      </c>
      <c r="AD258" s="1">
        <v>138.69999999999999</v>
      </c>
      <c r="AE258" s="1">
        <v>147.30000000000001</v>
      </c>
    </row>
    <row r="259" spans="1:31" x14ac:dyDescent="0.25">
      <c r="A259" s="1" t="s">
        <v>38</v>
      </c>
      <c r="B259" s="1">
        <v>2020</v>
      </c>
      <c r="C259" s="1">
        <v>2021</v>
      </c>
      <c r="D259" s="1" t="s">
        <v>44</v>
      </c>
      <c r="E259" s="1">
        <v>145.1</v>
      </c>
      <c r="F259" s="1">
        <v>167</v>
      </c>
      <c r="G259" s="1">
        <v>148.1</v>
      </c>
      <c r="H259" s="1">
        <v>151.5</v>
      </c>
      <c r="I259" s="1">
        <v>131.19999999999999</v>
      </c>
      <c r="J259" s="1">
        <v>142.5</v>
      </c>
      <c r="K259" s="1">
        <v>157.30000000000001</v>
      </c>
      <c r="L259" s="1">
        <v>141.1</v>
      </c>
      <c r="M259" s="1">
        <v>113.2</v>
      </c>
      <c r="N259" s="1">
        <v>153.19999999999999</v>
      </c>
      <c r="O259" s="1">
        <v>136.69999999999999</v>
      </c>
      <c r="P259" s="1">
        <v>159.6</v>
      </c>
      <c r="Q259" s="1">
        <v>148.9</v>
      </c>
      <c r="R259" s="1">
        <v>171.2</v>
      </c>
      <c r="S259" s="1">
        <v>151.19999999999999</v>
      </c>
      <c r="T259" s="1">
        <v>141.9</v>
      </c>
      <c r="U259" s="1">
        <v>149.80000000000001</v>
      </c>
      <c r="V259" s="1">
        <v>154.5</v>
      </c>
      <c r="W259" s="1">
        <v>148.9</v>
      </c>
      <c r="X259" s="1">
        <v>146.4</v>
      </c>
      <c r="Y259" s="1">
        <v>152.30000000000001</v>
      </c>
      <c r="Z259" s="1">
        <v>129.9</v>
      </c>
      <c r="AA259" s="1">
        <v>143.69999999999999</v>
      </c>
      <c r="AB259" s="1">
        <v>156.1</v>
      </c>
      <c r="AC259" s="1">
        <v>145.19999999999999</v>
      </c>
      <c r="AD259" s="1">
        <v>143.80000000000001</v>
      </c>
      <c r="AE259" s="1">
        <v>148.6</v>
      </c>
    </row>
    <row r="260" spans="1:31" x14ac:dyDescent="0.25">
      <c r="A260" s="1" t="s">
        <v>36</v>
      </c>
      <c r="B260" s="1">
        <v>2020</v>
      </c>
      <c r="C260" s="1">
        <v>2021</v>
      </c>
      <c r="D260" s="1" t="s">
        <v>45</v>
      </c>
      <c r="E260" s="1">
        <v>147.19999999999999</v>
      </c>
      <c r="F260" s="1">
        <v>0</v>
      </c>
      <c r="G260" s="1">
        <v>146.9</v>
      </c>
      <c r="H260" s="1">
        <v>155.6</v>
      </c>
      <c r="I260" s="1">
        <v>137.1</v>
      </c>
      <c r="J260" s="1">
        <v>147.30000000000001</v>
      </c>
      <c r="K260" s="1">
        <v>162.69999999999999</v>
      </c>
      <c r="L260" s="1">
        <v>150.19999999999999</v>
      </c>
      <c r="M260" s="1">
        <v>119.8</v>
      </c>
      <c r="N260" s="1">
        <v>158.69999999999999</v>
      </c>
      <c r="O260" s="1">
        <v>139.19999999999999</v>
      </c>
      <c r="P260" s="1">
        <v>0</v>
      </c>
      <c r="Q260" s="1">
        <v>150.1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148.4</v>
      </c>
      <c r="X260" s="1">
        <v>0</v>
      </c>
      <c r="Y260" s="1">
        <v>154.30000000000001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</row>
    <row r="261" spans="1:31" x14ac:dyDescent="0.25">
      <c r="A261" s="1" t="s">
        <v>37</v>
      </c>
      <c r="B261" s="1">
        <v>2020</v>
      </c>
      <c r="C261" s="1">
        <v>2021</v>
      </c>
      <c r="D261" s="1" t="s">
        <v>45</v>
      </c>
      <c r="E261" s="1">
        <v>151.80000000000001</v>
      </c>
      <c r="F261" s="1">
        <v>0</v>
      </c>
      <c r="G261" s="1">
        <v>151.9</v>
      </c>
      <c r="H261" s="1">
        <v>155.5</v>
      </c>
      <c r="I261" s="1">
        <v>131.6</v>
      </c>
      <c r="J261" s="1">
        <v>152.9</v>
      </c>
      <c r="K261" s="1">
        <v>180</v>
      </c>
      <c r="L261" s="1">
        <v>150.80000000000001</v>
      </c>
      <c r="M261" s="1">
        <v>121.2</v>
      </c>
      <c r="N261" s="1">
        <v>154</v>
      </c>
      <c r="O261" s="1">
        <v>133.5</v>
      </c>
      <c r="P261" s="1">
        <v>0</v>
      </c>
      <c r="Q261" s="1">
        <v>153.5</v>
      </c>
      <c r="R261" s="1">
        <v>0</v>
      </c>
      <c r="S261" s="1">
        <v>0</v>
      </c>
      <c r="T261" s="1">
        <v>0</v>
      </c>
      <c r="U261" s="1">
        <v>0</v>
      </c>
      <c r="V261" s="1">
        <v>155.6</v>
      </c>
      <c r="W261" s="1">
        <v>137.1</v>
      </c>
      <c r="X261" s="1">
        <v>0</v>
      </c>
      <c r="Y261" s="1">
        <v>144.80000000000001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</row>
    <row r="262" spans="1:31" x14ac:dyDescent="0.25">
      <c r="A262" s="1" t="s">
        <v>38</v>
      </c>
      <c r="B262" s="1">
        <v>2020</v>
      </c>
      <c r="C262" s="1">
        <v>2021</v>
      </c>
      <c r="D262" s="1" t="s">
        <v>45</v>
      </c>
      <c r="E262" s="1">
        <v>148.69999999999999</v>
      </c>
      <c r="F262" s="1">
        <v>0</v>
      </c>
      <c r="G262" s="1">
        <v>148.80000000000001</v>
      </c>
      <c r="H262" s="1">
        <v>155.6</v>
      </c>
      <c r="I262" s="1">
        <v>135.1</v>
      </c>
      <c r="J262" s="1">
        <v>149.9</v>
      </c>
      <c r="K262" s="1">
        <v>168.6</v>
      </c>
      <c r="L262" s="1">
        <v>150.4</v>
      </c>
      <c r="M262" s="1">
        <v>120.3</v>
      </c>
      <c r="N262" s="1">
        <v>157.1</v>
      </c>
      <c r="O262" s="1">
        <v>136.80000000000001</v>
      </c>
      <c r="P262" s="1">
        <v>0</v>
      </c>
      <c r="Q262" s="1">
        <v>151.4</v>
      </c>
      <c r="R262" s="1">
        <v>0</v>
      </c>
      <c r="S262" s="1">
        <v>0</v>
      </c>
      <c r="T262" s="1">
        <v>0</v>
      </c>
      <c r="U262" s="1">
        <v>0</v>
      </c>
      <c r="V262" s="1">
        <v>155.6</v>
      </c>
      <c r="W262" s="1">
        <v>144.1</v>
      </c>
      <c r="X262" s="1">
        <v>0</v>
      </c>
      <c r="Y262" s="1">
        <v>150.69999999999999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</row>
    <row r="263" spans="1:31" x14ac:dyDescent="0.25">
      <c r="A263" s="1" t="s">
        <v>36</v>
      </c>
      <c r="B263" s="1">
        <v>2020</v>
      </c>
      <c r="C263" s="1">
        <v>2021</v>
      </c>
      <c r="D263" s="1" t="s">
        <v>46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/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</row>
    <row r="264" spans="1:31" x14ac:dyDescent="0.25">
      <c r="A264" s="1" t="s">
        <v>37</v>
      </c>
      <c r="B264" s="1">
        <v>2020</v>
      </c>
      <c r="C264" s="1">
        <v>2021</v>
      </c>
      <c r="D264" s="1" t="s">
        <v>46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/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</row>
    <row r="265" spans="1:31" x14ac:dyDescent="0.25">
      <c r="A265" s="1" t="s">
        <v>38</v>
      </c>
      <c r="B265" s="1">
        <v>2020</v>
      </c>
      <c r="C265" s="1">
        <v>2021</v>
      </c>
      <c r="D265" s="1" t="s">
        <v>46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/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</row>
    <row r="266" spans="1:31" x14ac:dyDescent="0.25">
      <c r="A266" s="1" t="s">
        <v>36</v>
      </c>
      <c r="B266" s="1">
        <v>2020</v>
      </c>
      <c r="C266" s="1">
        <v>2021</v>
      </c>
      <c r="D266" s="1" t="s">
        <v>47</v>
      </c>
      <c r="E266" s="1">
        <v>148.19999999999999</v>
      </c>
      <c r="F266" s="1">
        <v>190.3</v>
      </c>
      <c r="G266" s="1">
        <v>149.4</v>
      </c>
      <c r="H266" s="1">
        <v>153.30000000000001</v>
      </c>
      <c r="I266" s="1">
        <v>138.19999999999999</v>
      </c>
      <c r="J266" s="1">
        <v>143.19999999999999</v>
      </c>
      <c r="K266" s="1">
        <v>148.9</v>
      </c>
      <c r="L266" s="1">
        <v>150.30000000000001</v>
      </c>
      <c r="M266" s="1">
        <v>113.2</v>
      </c>
      <c r="N266" s="1">
        <v>159.80000000000001</v>
      </c>
      <c r="O266" s="1">
        <v>142.1</v>
      </c>
      <c r="P266" s="1">
        <v>161.80000000000001</v>
      </c>
      <c r="Q266" s="1">
        <v>152.30000000000001</v>
      </c>
      <c r="R266" s="1">
        <v>182.4</v>
      </c>
      <c r="S266" s="1">
        <v>154.69999999999999</v>
      </c>
      <c r="T266" s="1">
        <v>150</v>
      </c>
      <c r="U266" s="1">
        <v>154.1</v>
      </c>
      <c r="V266" s="1">
        <v>0</v>
      </c>
      <c r="W266" s="1">
        <v>144.9</v>
      </c>
      <c r="X266" s="1">
        <v>151.69999999999999</v>
      </c>
      <c r="Y266" s="1">
        <v>158.19999999999999</v>
      </c>
      <c r="Z266" s="1">
        <v>141.4</v>
      </c>
      <c r="AA266" s="1">
        <v>153.19999999999999</v>
      </c>
      <c r="AB266" s="1">
        <v>161.80000000000001</v>
      </c>
      <c r="AC266" s="1">
        <v>151.19999999999999</v>
      </c>
      <c r="AD266" s="1">
        <v>151.69999999999999</v>
      </c>
      <c r="AE266" s="1">
        <v>152.69999999999999</v>
      </c>
    </row>
    <row r="267" spans="1:31" x14ac:dyDescent="0.25">
      <c r="A267" s="1" t="s">
        <v>37</v>
      </c>
      <c r="B267" s="1">
        <v>2020</v>
      </c>
      <c r="C267" s="1">
        <v>2021</v>
      </c>
      <c r="D267" s="1" t="s">
        <v>47</v>
      </c>
      <c r="E267" s="1">
        <v>152.69999999999999</v>
      </c>
      <c r="F267" s="1">
        <v>197</v>
      </c>
      <c r="G267" s="1">
        <v>154.6</v>
      </c>
      <c r="H267" s="1">
        <v>153.4</v>
      </c>
      <c r="I267" s="1">
        <v>132.9</v>
      </c>
      <c r="J267" s="1">
        <v>151.80000000000001</v>
      </c>
      <c r="K267" s="1">
        <v>171.2</v>
      </c>
      <c r="L267" s="1">
        <v>152</v>
      </c>
      <c r="M267" s="1">
        <v>116.3</v>
      </c>
      <c r="N267" s="1">
        <v>158.80000000000001</v>
      </c>
      <c r="O267" s="1">
        <v>135.6</v>
      </c>
      <c r="P267" s="1">
        <v>161.69999999999999</v>
      </c>
      <c r="Q267" s="1">
        <v>157</v>
      </c>
      <c r="R267" s="1">
        <v>186.7</v>
      </c>
      <c r="S267" s="1">
        <v>149.1</v>
      </c>
      <c r="T267" s="1">
        <v>136.6</v>
      </c>
      <c r="U267" s="1">
        <v>147.19999999999999</v>
      </c>
      <c r="V267" s="1">
        <v>154.69999999999999</v>
      </c>
      <c r="W267" s="1">
        <v>137.1</v>
      </c>
      <c r="X267" s="1">
        <v>140.4</v>
      </c>
      <c r="Y267" s="1">
        <v>148.1</v>
      </c>
      <c r="Z267" s="1">
        <v>129.30000000000001</v>
      </c>
      <c r="AA267" s="1">
        <v>144.5</v>
      </c>
      <c r="AB267" s="1">
        <v>152.5</v>
      </c>
      <c r="AC267" s="1">
        <v>152.19999999999999</v>
      </c>
      <c r="AD267" s="1">
        <v>142</v>
      </c>
      <c r="AE267" s="1">
        <v>150.80000000000001</v>
      </c>
    </row>
    <row r="268" spans="1:31" x14ac:dyDescent="0.25">
      <c r="A268" s="1" t="s">
        <v>38</v>
      </c>
      <c r="B268" s="1">
        <v>2020</v>
      </c>
      <c r="C268" s="1">
        <v>2021</v>
      </c>
      <c r="D268" s="1" t="s">
        <v>47</v>
      </c>
      <c r="E268" s="1">
        <v>149.6</v>
      </c>
      <c r="F268" s="1">
        <v>192.7</v>
      </c>
      <c r="G268" s="1">
        <v>151.4</v>
      </c>
      <c r="H268" s="1">
        <v>153.30000000000001</v>
      </c>
      <c r="I268" s="1">
        <v>136.30000000000001</v>
      </c>
      <c r="J268" s="1">
        <v>147.19999999999999</v>
      </c>
      <c r="K268" s="1">
        <v>156.5</v>
      </c>
      <c r="L268" s="1">
        <v>150.9</v>
      </c>
      <c r="M268" s="1">
        <v>114.2</v>
      </c>
      <c r="N268" s="1">
        <v>159.5</v>
      </c>
      <c r="O268" s="1">
        <v>139.4</v>
      </c>
      <c r="P268" s="1">
        <v>161.80000000000001</v>
      </c>
      <c r="Q268" s="1">
        <v>154</v>
      </c>
      <c r="R268" s="1">
        <v>183.5</v>
      </c>
      <c r="S268" s="1">
        <v>152.5</v>
      </c>
      <c r="T268" s="1">
        <v>144.4</v>
      </c>
      <c r="U268" s="1">
        <v>151.4</v>
      </c>
      <c r="V268" s="1">
        <v>154.69999999999999</v>
      </c>
      <c r="W268" s="1">
        <v>141.9</v>
      </c>
      <c r="X268" s="1">
        <v>146.4</v>
      </c>
      <c r="Y268" s="1">
        <v>154.4</v>
      </c>
      <c r="Z268" s="1">
        <v>135</v>
      </c>
      <c r="AA268" s="1">
        <v>148.30000000000001</v>
      </c>
      <c r="AB268" s="1">
        <v>156.4</v>
      </c>
      <c r="AC268" s="1">
        <v>151.6</v>
      </c>
      <c r="AD268" s="1">
        <v>147</v>
      </c>
      <c r="AE268" s="1">
        <v>151.80000000000001</v>
      </c>
    </row>
    <row r="269" spans="1:31" x14ac:dyDescent="0.25">
      <c r="A269" s="1" t="s">
        <v>36</v>
      </c>
      <c r="B269" s="1">
        <v>2020</v>
      </c>
      <c r="C269" s="1">
        <v>2021</v>
      </c>
      <c r="D269" s="1" t="s">
        <v>48</v>
      </c>
      <c r="E269" s="1">
        <v>148.19999999999999</v>
      </c>
      <c r="F269" s="1">
        <v>190.3</v>
      </c>
      <c r="G269" s="1">
        <v>149.4</v>
      </c>
      <c r="H269" s="1">
        <v>153.30000000000001</v>
      </c>
      <c r="I269" s="1">
        <v>138.19999999999999</v>
      </c>
      <c r="J269" s="1">
        <v>143.19999999999999</v>
      </c>
      <c r="K269" s="1">
        <v>148.9</v>
      </c>
      <c r="L269" s="1">
        <v>150.30000000000001</v>
      </c>
      <c r="M269" s="1">
        <v>113.2</v>
      </c>
      <c r="N269" s="1">
        <v>159.80000000000001</v>
      </c>
      <c r="O269" s="1">
        <v>142.1</v>
      </c>
      <c r="P269" s="1">
        <v>161.80000000000001</v>
      </c>
      <c r="Q269" s="1">
        <v>152.30000000000001</v>
      </c>
      <c r="R269" s="1">
        <v>182.4</v>
      </c>
      <c r="S269" s="1">
        <v>154.69999999999999</v>
      </c>
      <c r="T269" s="1">
        <v>150</v>
      </c>
      <c r="U269" s="1">
        <v>154.1</v>
      </c>
      <c r="V269" s="1">
        <v>0</v>
      </c>
      <c r="W269" s="1">
        <v>144.9</v>
      </c>
      <c r="X269" s="1">
        <v>151.69999999999999</v>
      </c>
      <c r="Y269" s="1">
        <v>158.19999999999999</v>
      </c>
      <c r="Z269" s="1">
        <v>141.4</v>
      </c>
      <c r="AA269" s="1">
        <v>153.19999999999999</v>
      </c>
      <c r="AB269" s="1">
        <v>161.80000000000001</v>
      </c>
      <c r="AC269" s="1">
        <v>151.19999999999999</v>
      </c>
      <c r="AD269" s="1">
        <v>151.69999999999999</v>
      </c>
      <c r="AE269" s="1">
        <v>152.69999999999999</v>
      </c>
    </row>
    <row r="270" spans="1:31" x14ac:dyDescent="0.25">
      <c r="A270" s="1" t="s">
        <v>37</v>
      </c>
      <c r="B270" s="1">
        <v>2020</v>
      </c>
      <c r="C270" s="1">
        <v>2021</v>
      </c>
      <c r="D270" s="1" t="s">
        <v>48</v>
      </c>
      <c r="E270" s="1">
        <v>152.69999999999999</v>
      </c>
      <c r="F270" s="1">
        <v>197</v>
      </c>
      <c r="G270" s="1">
        <v>154.6</v>
      </c>
      <c r="H270" s="1">
        <v>153.4</v>
      </c>
      <c r="I270" s="1">
        <v>132.9</v>
      </c>
      <c r="J270" s="1">
        <v>151.80000000000001</v>
      </c>
      <c r="K270" s="1">
        <v>171.2</v>
      </c>
      <c r="L270" s="1">
        <v>152</v>
      </c>
      <c r="M270" s="1">
        <v>116.3</v>
      </c>
      <c r="N270" s="1">
        <v>158.80000000000001</v>
      </c>
      <c r="O270" s="1">
        <v>135.6</v>
      </c>
      <c r="P270" s="1">
        <v>161.69999999999999</v>
      </c>
      <c r="Q270" s="1">
        <v>157</v>
      </c>
      <c r="R270" s="1">
        <v>186.7</v>
      </c>
      <c r="S270" s="1">
        <v>149.1</v>
      </c>
      <c r="T270" s="1">
        <v>136.6</v>
      </c>
      <c r="U270" s="1">
        <v>147.19999999999999</v>
      </c>
      <c r="V270" s="1">
        <v>154.69999999999999</v>
      </c>
      <c r="W270" s="1">
        <v>137.1</v>
      </c>
      <c r="X270" s="1">
        <v>140.4</v>
      </c>
      <c r="Y270" s="1">
        <v>148.1</v>
      </c>
      <c r="Z270" s="1">
        <v>129.30000000000001</v>
      </c>
      <c r="AA270" s="1">
        <v>144.5</v>
      </c>
      <c r="AB270" s="1">
        <v>152.5</v>
      </c>
      <c r="AC270" s="1">
        <v>152.19999999999999</v>
      </c>
      <c r="AD270" s="1">
        <v>142</v>
      </c>
      <c r="AE270" s="1">
        <v>150.80000000000001</v>
      </c>
    </row>
    <row r="271" spans="1:31" x14ac:dyDescent="0.25">
      <c r="A271" s="1" t="s">
        <v>38</v>
      </c>
      <c r="B271" s="1">
        <v>2020</v>
      </c>
      <c r="C271" s="1">
        <v>2021</v>
      </c>
      <c r="D271" s="1" t="s">
        <v>48</v>
      </c>
      <c r="E271" s="1">
        <v>149.6</v>
      </c>
      <c r="F271" s="1">
        <v>192.7</v>
      </c>
      <c r="G271" s="1">
        <v>151.4</v>
      </c>
      <c r="H271" s="1">
        <v>153.30000000000001</v>
      </c>
      <c r="I271" s="1">
        <v>136.30000000000001</v>
      </c>
      <c r="J271" s="1">
        <v>147.19999999999999</v>
      </c>
      <c r="K271" s="1">
        <v>156.5</v>
      </c>
      <c r="L271" s="1">
        <v>150.9</v>
      </c>
      <c r="M271" s="1">
        <v>114.2</v>
      </c>
      <c r="N271" s="1">
        <v>159.5</v>
      </c>
      <c r="O271" s="1">
        <v>139.4</v>
      </c>
      <c r="P271" s="1">
        <v>161.80000000000001</v>
      </c>
      <c r="Q271" s="1">
        <v>154</v>
      </c>
      <c r="R271" s="1">
        <v>183.5</v>
      </c>
      <c r="S271" s="1">
        <v>152.5</v>
      </c>
      <c r="T271" s="1">
        <v>144.4</v>
      </c>
      <c r="U271" s="1">
        <v>151.4</v>
      </c>
      <c r="V271" s="1">
        <v>154.69999999999999</v>
      </c>
      <c r="W271" s="1">
        <v>141.9</v>
      </c>
      <c r="X271" s="1">
        <v>146.4</v>
      </c>
      <c r="Y271" s="1">
        <v>154.4</v>
      </c>
      <c r="Z271" s="1">
        <v>135</v>
      </c>
      <c r="AA271" s="1">
        <v>148.30000000000001</v>
      </c>
      <c r="AB271" s="1">
        <v>156.4</v>
      </c>
      <c r="AC271" s="1">
        <v>151.6</v>
      </c>
      <c r="AD271" s="1">
        <v>147</v>
      </c>
      <c r="AE271" s="1">
        <v>151.80000000000001</v>
      </c>
    </row>
    <row r="272" spans="1:31" x14ac:dyDescent="0.25">
      <c r="A272" s="1" t="s">
        <v>36</v>
      </c>
      <c r="B272" s="1">
        <v>2020</v>
      </c>
      <c r="C272" s="1">
        <v>2021</v>
      </c>
      <c r="D272" s="1" t="s">
        <v>49</v>
      </c>
      <c r="E272" s="1">
        <v>147.6</v>
      </c>
      <c r="F272" s="1">
        <v>187.2</v>
      </c>
      <c r="G272" s="1">
        <v>148.4</v>
      </c>
      <c r="H272" s="1">
        <v>153.30000000000001</v>
      </c>
      <c r="I272" s="1">
        <v>139.80000000000001</v>
      </c>
      <c r="J272" s="1">
        <v>146.9</v>
      </c>
      <c r="K272" s="1">
        <v>171</v>
      </c>
      <c r="L272" s="1">
        <v>149.9</v>
      </c>
      <c r="M272" s="1">
        <v>114.2</v>
      </c>
      <c r="N272" s="1">
        <v>160</v>
      </c>
      <c r="O272" s="1">
        <v>143.5</v>
      </c>
      <c r="P272" s="1">
        <v>161.5</v>
      </c>
      <c r="Q272" s="1">
        <v>155.30000000000001</v>
      </c>
      <c r="R272" s="1">
        <v>180.9</v>
      </c>
      <c r="S272" s="1">
        <v>155.1</v>
      </c>
      <c r="T272" s="1">
        <v>149.30000000000001</v>
      </c>
      <c r="U272" s="1">
        <v>154.30000000000001</v>
      </c>
      <c r="V272" s="1">
        <v>0</v>
      </c>
      <c r="W272" s="1">
        <v>145.80000000000001</v>
      </c>
      <c r="X272" s="1">
        <v>151.9</v>
      </c>
      <c r="Y272" s="1">
        <v>158.80000000000001</v>
      </c>
      <c r="Z272" s="1">
        <v>143.6</v>
      </c>
      <c r="AA272" s="1">
        <v>152.19999999999999</v>
      </c>
      <c r="AB272" s="1">
        <v>162.69999999999999</v>
      </c>
      <c r="AC272" s="1">
        <v>153.6</v>
      </c>
      <c r="AD272" s="1">
        <v>153</v>
      </c>
      <c r="AE272" s="1">
        <v>154.69999999999999</v>
      </c>
    </row>
    <row r="273" spans="1:31" x14ac:dyDescent="0.25">
      <c r="A273" s="1" t="s">
        <v>37</v>
      </c>
      <c r="B273" s="1">
        <v>2020</v>
      </c>
      <c r="C273" s="1">
        <v>2021</v>
      </c>
      <c r="D273" s="1" t="s">
        <v>49</v>
      </c>
      <c r="E273" s="1">
        <v>151.6</v>
      </c>
      <c r="F273" s="1">
        <v>197.8</v>
      </c>
      <c r="G273" s="1">
        <v>154.5</v>
      </c>
      <c r="H273" s="1">
        <v>153.4</v>
      </c>
      <c r="I273" s="1">
        <v>133.4</v>
      </c>
      <c r="J273" s="1">
        <v>154.5</v>
      </c>
      <c r="K273" s="1">
        <v>191.9</v>
      </c>
      <c r="L273" s="1">
        <v>151.30000000000001</v>
      </c>
      <c r="M273" s="1">
        <v>116.8</v>
      </c>
      <c r="N273" s="1">
        <v>160</v>
      </c>
      <c r="O273" s="1">
        <v>136.5</v>
      </c>
      <c r="P273" s="1">
        <v>163.30000000000001</v>
      </c>
      <c r="Q273" s="1">
        <v>159.9</v>
      </c>
      <c r="R273" s="1">
        <v>187.2</v>
      </c>
      <c r="S273" s="1">
        <v>150</v>
      </c>
      <c r="T273" s="1">
        <v>135.19999999999999</v>
      </c>
      <c r="U273" s="1">
        <v>147.80000000000001</v>
      </c>
      <c r="V273" s="1">
        <v>155.5</v>
      </c>
      <c r="W273" s="1">
        <v>138.30000000000001</v>
      </c>
      <c r="X273" s="1">
        <v>144.5</v>
      </c>
      <c r="Y273" s="1">
        <v>148.69999999999999</v>
      </c>
      <c r="Z273" s="1">
        <v>133.9</v>
      </c>
      <c r="AA273" s="1">
        <v>141.19999999999999</v>
      </c>
      <c r="AB273" s="1">
        <v>155.5</v>
      </c>
      <c r="AC273" s="1">
        <v>155.19999999999999</v>
      </c>
      <c r="AD273" s="1">
        <v>144.80000000000001</v>
      </c>
      <c r="AE273" s="1">
        <v>152.9</v>
      </c>
    </row>
    <row r="274" spans="1:31" x14ac:dyDescent="0.25">
      <c r="A274" s="1" t="s">
        <v>38</v>
      </c>
      <c r="B274" s="1">
        <v>2020</v>
      </c>
      <c r="C274" s="1">
        <v>2021</v>
      </c>
      <c r="D274" s="1" t="s">
        <v>49</v>
      </c>
      <c r="E274" s="1">
        <v>148.9</v>
      </c>
      <c r="F274" s="1">
        <v>190.9</v>
      </c>
      <c r="G274" s="1">
        <v>150.80000000000001</v>
      </c>
      <c r="H274" s="1">
        <v>153.30000000000001</v>
      </c>
      <c r="I274" s="1">
        <v>137.4</v>
      </c>
      <c r="J274" s="1">
        <v>150.4</v>
      </c>
      <c r="K274" s="1">
        <v>178.1</v>
      </c>
      <c r="L274" s="1">
        <v>150.4</v>
      </c>
      <c r="M274" s="1">
        <v>115.1</v>
      </c>
      <c r="N274" s="1">
        <v>160</v>
      </c>
      <c r="O274" s="1">
        <v>140.6</v>
      </c>
      <c r="P274" s="1">
        <v>162.30000000000001</v>
      </c>
      <c r="Q274" s="1">
        <v>157</v>
      </c>
      <c r="R274" s="1">
        <v>182.6</v>
      </c>
      <c r="S274" s="1">
        <v>153.1</v>
      </c>
      <c r="T274" s="1">
        <v>143.4</v>
      </c>
      <c r="U274" s="1">
        <v>151.69999999999999</v>
      </c>
      <c r="V274" s="1">
        <v>155.5</v>
      </c>
      <c r="W274" s="1">
        <v>143</v>
      </c>
      <c r="X274" s="1">
        <v>148.4</v>
      </c>
      <c r="Y274" s="1">
        <v>155</v>
      </c>
      <c r="Z274" s="1">
        <v>138.5</v>
      </c>
      <c r="AA274" s="1">
        <v>146</v>
      </c>
      <c r="AB274" s="1">
        <v>158.5</v>
      </c>
      <c r="AC274" s="1">
        <v>154.30000000000001</v>
      </c>
      <c r="AD274" s="1">
        <v>149</v>
      </c>
      <c r="AE274" s="1">
        <v>153.9</v>
      </c>
    </row>
    <row r="275" spans="1:31" x14ac:dyDescent="0.25">
      <c r="A275" s="1" t="s">
        <v>36</v>
      </c>
      <c r="B275" s="1">
        <v>2020</v>
      </c>
      <c r="C275" s="1">
        <v>2021</v>
      </c>
      <c r="D275" s="1" t="s">
        <v>50</v>
      </c>
      <c r="E275" s="1">
        <v>146.9</v>
      </c>
      <c r="F275" s="1">
        <v>183.9</v>
      </c>
      <c r="G275" s="1">
        <v>149.5</v>
      </c>
      <c r="H275" s="1">
        <v>153.4</v>
      </c>
      <c r="I275" s="1">
        <v>140.4</v>
      </c>
      <c r="J275" s="1">
        <v>147</v>
      </c>
      <c r="K275" s="1">
        <v>178.8</v>
      </c>
      <c r="L275" s="1">
        <v>149.30000000000001</v>
      </c>
      <c r="M275" s="1">
        <v>115.1</v>
      </c>
      <c r="N275" s="1">
        <v>160</v>
      </c>
      <c r="O275" s="1">
        <v>145.4</v>
      </c>
      <c r="P275" s="1">
        <v>161.6</v>
      </c>
      <c r="Q275" s="1">
        <v>156.1</v>
      </c>
      <c r="R275" s="1">
        <v>182.9</v>
      </c>
      <c r="S275" s="1">
        <v>155.4</v>
      </c>
      <c r="T275" s="1">
        <v>149.9</v>
      </c>
      <c r="U275" s="1">
        <v>154.6</v>
      </c>
      <c r="V275" s="1">
        <v>0</v>
      </c>
      <c r="W275" s="1">
        <v>146.4</v>
      </c>
      <c r="X275" s="1">
        <v>151.6</v>
      </c>
      <c r="Y275" s="1">
        <v>159.1</v>
      </c>
      <c r="Z275" s="1">
        <v>144.6</v>
      </c>
      <c r="AA275" s="1">
        <v>152.80000000000001</v>
      </c>
      <c r="AB275" s="1">
        <v>161.1</v>
      </c>
      <c r="AC275" s="1">
        <v>157.4</v>
      </c>
      <c r="AD275" s="1">
        <v>153.69999999999999</v>
      </c>
      <c r="AE275" s="1">
        <v>155.4</v>
      </c>
    </row>
    <row r="276" spans="1:31" x14ac:dyDescent="0.25">
      <c r="A276" s="1" t="s">
        <v>37</v>
      </c>
      <c r="B276" s="1">
        <v>2020</v>
      </c>
      <c r="C276" s="1">
        <v>2021</v>
      </c>
      <c r="D276" s="1" t="s">
        <v>50</v>
      </c>
      <c r="E276" s="1">
        <v>151.5</v>
      </c>
      <c r="F276" s="1">
        <v>193.1</v>
      </c>
      <c r="G276" s="1">
        <v>157.30000000000001</v>
      </c>
      <c r="H276" s="1">
        <v>153.9</v>
      </c>
      <c r="I276" s="1">
        <v>134.4</v>
      </c>
      <c r="J276" s="1">
        <v>155.4</v>
      </c>
      <c r="K276" s="1">
        <v>202</v>
      </c>
      <c r="L276" s="1">
        <v>150.80000000000001</v>
      </c>
      <c r="M276" s="1">
        <v>118.9</v>
      </c>
      <c r="N276" s="1">
        <v>160.9</v>
      </c>
      <c r="O276" s="1">
        <v>137.69999999999999</v>
      </c>
      <c r="P276" s="1">
        <v>164.4</v>
      </c>
      <c r="Q276" s="1">
        <v>161.30000000000001</v>
      </c>
      <c r="R276" s="1">
        <v>188.7</v>
      </c>
      <c r="S276" s="1">
        <v>150.19999999999999</v>
      </c>
      <c r="T276" s="1">
        <v>136.30000000000001</v>
      </c>
      <c r="U276" s="1">
        <v>148.1</v>
      </c>
      <c r="V276" s="1">
        <v>156.30000000000001</v>
      </c>
      <c r="W276" s="1">
        <v>137.19999999999999</v>
      </c>
      <c r="X276" s="1">
        <v>145.4</v>
      </c>
      <c r="Y276" s="1">
        <v>150</v>
      </c>
      <c r="Z276" s="1">
        <v>135.1</v>
      </c>
      <c r="AA276" s="1">
        <v>141.80000000000001</v>
      </c>
      <c r="AB276" s="1">
        <v>154.9</v>
      </c>
      <c r="AC276" s="1">
        <v>159.80000000000001</v>
      </c>
      <c r="AD276" s="1">
        <v>146</v>
      </c>
      <c r="AE276" s="1">
        <v>154</v>
      </c>
    </row>
    <row r="277" spans="1:31" x14ac:dyDescent="0.25">
      <c r="A277" s="1" t="s">
        <v>38</v>
      </c>
      <c r="B277" s="1">
        <v>2020</v>
      </c>
      <c r="C277" s="1">
        <v>2021</v>
      </c>
      <c r="D277" s="1" t="s">
        <v>50</v>
      </c>
      <c r="E277" s="1">
        <v>148.4</v>
      </c>
      <c r="F277" s="1">
        <v>187.1</v>
      </c>
      <c r="G277" s="1">
        <v>152.5</v>
      </c>
      <c r="H277" s="1">
        <v>153.6</v>
      </c>
      <c r="I277" s="1">
        <v>138.19999999999999</v>
      </c>
      <c r="J277" s="1">
        <v>150.9</v>
      </c>
      <c r="K277" s="1">
        <v>186.7</v>
      </c>
      <c r="L277" s="1">
        <v>149.80000000000001</v>
      </c>
      <c r="M277" s="1">
        <v>116.4</v>
      </c>
      <c r="N277" s="1">
        <v>160.30000000000001</v>
      </c>
      <c r="O277" s="1">
        <v>142.19999999999999</v>
      </c>
      <c r="P277" s="1">
        <v>162.9</v>
      </c>
      <c r="Q277" s="1">
        <v>158</v>
      </c>
      <c r="R277" s="1">
        <v>184.4</v>
      </c>
      <c r="S277" s="1">
        <v>153.4</v>
      </c>
      <c r="T277" s="1">
        <v>144.30000000000001</v>
      </c>
      <c r="U277" s="1">
        <v>152</v>
      </c>
      <c r="V277" s="1">
        <v>156.30000000000001</v>
      </c>
      <c r="W277" s="1">
        <v>142.9</v>
      </c>
      <c r="X277" s="1">
        <v>148.69999999999999</v>
      </c>
      <c r="Y277" s="1">
        <v>155.6</v>
      </c>
      <c r="Z277" s="1">
        <v>139.6</v>
      </c>
      <c r="AA277" s="1">
        <v>146.6</v>
      </c>
      <c r="AB277" s="1">
        <v>157.5</v>
      </c>
      <c r="AC277" s="1">
        <v>158.4</v>
      </c>
      <c r="AD277" s="1">
        <v>150</v>
      </c>
      <c r="AE277" s="1">
        <v>154.69999999999999</v>
      </c>
    </row>
    <row r="278" spans="1:31" x14ac:dyDescent="0.25">
      <c r="A278" s="1" t="s">
        <v>36</v>
      </c>
      <c r="B278" s="1">
        <v>2020</v>
      </c>
      <c r="C278" s="1">
        <v>2021</v>
      </c>
      <c r="D278" s="1" t="s">
        <v>51</v>
      </c>
      <c r="E278" s="1">
        <v>146</v>
      </c>
      <c r="F278" s="1">
        <v>186.3</v>
      </c>
      <c r="G278" s="1">
        <v>159.19999999999999</v>
      </c>
      <c r="H278" s="1">
        <v>153.6</v>
      </c>
      <c r="I278" s="1">
        <v>142.6</v>
      </c>
      <c r="J278" s="1">
        <v>147.19999999999999</v>
      </c>
      <c r="K278" s="1">
        <v>200.6</v>
      </c>
      <c r="L278" s="1">
        <v>150.30000000000001</v>
      </c>
      <c r="M278" s="1">
        <v>115.3</v>
      </c>
      <c r="N278" s="1">
        <v>160.9</v>
      </c>
      <c r="O278" s="1">
        <v>147.4</v>
      </c>
      <c r="P278" s="1">
        <v>161.9</v>
      </c>
      <c r="Q278" s="1">
        <v>159.6</v>
      </c>
      <c r="R278" s="1">
        <v>182.7</v>
      </c>
      <c r="S278" s="1">
        <v>155.69999999999999</v>
      </c>
      <c r="T278" s="1">
        <v>150.6</v>
      </c>
      <c r="U278" s="1">
        <v>155</v>
      </c>
      <c r="V278" s="1">
        <v>0</v>
      </c>
      <c r="W278" s="1">
        <v>146.80000000000001</v>
      </c>
      <c r="X278" s="1">
        <v>152</v>
      </c>
      <c r="Y278" s="1">
        <v>159.5</v>
      </c>
      <c r="Z278" s="1">
        <v>146.4</v>
      </c>
      <c r="AA278" s="1">
        <v>152.4</v>
      </c>
      <c r="AB278" s="1">
        <v>162.5</v>
      </c>
      <c r="AC278" s="1">
        <v>156.19999999999999</v>
      </c>
      <c r="AD278" s="1">
        <v>154.30000000000001</v>
      </c>
      <c r="AE278" s="1">
        <v>157.5</v>
      </c>
    </row>
    <row r="279" spans="1:31" x14ac:dyDescent="0.25">
      <c r="A279" s="1" t="s">
        <v>37</v>
      </c>
      <c r="B279" s="1">
        <v>2020</v>
      </c>
      <c r="C279" s="1">
        <v>2021</v>
      </c>
      <c r="D279" s="1" t="s">
        <v>51</v>
      </c>
      <c r="E279" s="1">
        <v>150.6</v>
      </c>
      <c r="F279" s="1">
        <v>193.7</v>
      </c>
      <c r="G279" s="1">
        <v>164.8</v>
      </c>
      <c r="H279" s="1">
        <v>153.69999999999999</v>
      </c>
      <c r="I279" s="1">
        <v>135.69999999999999</v>
      </c>
      <c r="J279" s="1">
        <v>155.69999999999999</v>
      </c>
      <c r="K279" s="1">
        <v>226</v>
      </c>
      <c r="L279" s="1">
        <v>152.19999999999999</v>
      </c>
      <c r="M279" s="1">
        <v>118.1</v>
      </c>
      <c r="N279" s="1">
        <v>161.30000000000001</v>
      </c>
      <c r="O279" s="1">
        <v>139.19999999999999</v>
      </c>
      <c r="P279" s="1">
        <v>164.8</v>
      </c>
      <c r="Q279" s="1">
        <v>164.4</v>
      </c>
      <c r="R279" s="1">
        <v>188.7</v>
      </c>
      <c r="S279" s="1">
        <v>150.5</v>
      </c>
      <c r="T279" s="1">
        <v>136.1</v>
      </c>
      <c r="U279" s="1">
        <v>148.30000000000001</v>
      </c>
      <c r="V279" s="1">
        <v>156.5</v>
      </c>
      <c r="W279" s="1">
        <v>137.1</v>
      </c>
      <c r="X279" s="1">
        <v>145.1</v>
      </c>
      <c r="Y279" s="1">
        <v>151</v>
      </c>
      <c r="Z279" s="1">
        <v>135.4</v>
      </c>
      <c r="AA279" s="1">
        <v>142</v>
      </c>
      <c r="AB279" s="1">
        <v>155.69999999999999</v>
      </c>
      <c r="AC279" s="1">
        <v>158.1</v>
      </c>
      <c r="AD279" s="1">
        <v>146.19999999999999</v>
      </c>
      <c r="AE279" s="1">
        <v>155.19999999999999</v>
      </c>
    </row>
    <row r="280" spans="1:31" x14ac:dyDescent="0.25">
      <c r="A280" s="1" t="s">
        <v>38</v>
      </c>
      <c r="B280" s="1">
        <v>2020</v>
      </c>
      <c r="C280" s="1">
        <v>2021</v>
      </c>
      <c r="D280" s="1" t="s">
        <v>51</v>
      </c>
      <c r="E280" s="1">
        <v>147.5</v>
      </c>
      <c r="F280" s="1">
        <v>188.9</v>
      </c>
      <c r="G280" s="1">
        <v>161.4</v>
      </c>
      <c r="H280" s="1">
        <v>153.6</v>
      </c>
      <c r="I280" s="1">
        <v>140.1</v>
      </c>
      <c r="J280" s="1">
        <v>151.19999999999999</v>
      </c>
      <c r="K280" s="1">
        <v>209.2</v>
      </c>
      <c r="L280" s="1">
        <v>150.9</v>
      </c>
      <c r="M280" s="1">
        <v>116.2</v>
      </c>
      <c r="N280" s="1">
        <v>161</v>
      </c>
      <c r="O280" s="1">
        <v>144</v>
      </c>
      <c r="P280" s="1">
        <v>163.19999999999999</v>
      </c>
      <c r="Q280" s="1">
        <v>161.4</v>
      </c>
      <c r="R280" s="1">
        <v>184.3</v>
      </c>
      <c r="S280" s="1">
        <v>153.69999999999999</v>
      </c>
      <c r="T280" s="1">
        <v>144.6</v>
      </c>
      <c r="U280" s="1">
        <v>152.30000000000001</v>
      </c>
      <c r="V280" s="1">
        <v>156.5</v>
      </c>
      <c r="W280" s="1">
        <v>143.1</v>
      </c>
      <c r="X280" s="1">
        <v>148.69999999999999</v>
      </c>
      <c r="Y280" s="1">
        <v>156.30000000000001</v>
      </c>
      <c r="Z280" s="1">
        <v>140.6</v>
      </c>
      <c r="AA280" s="1">
        <v>146.5</v>
      </c>
      <c r="AB280" s="1">
        <v>158.5</v>
      </c>
      <c r="AC280" s="1">
        <v>157</v>
      </c>
      <c r="AD280" s="1">
        <v>150.4</v>
      </c>
      <c r="AE280" s="1">
        <v>156.4</v>
      </c>
    </row>
    <row r="281" spans="1:31" x14ac:dyDescent="0.25">
      <c r="A281" s="1" t="s">
        <v>36</v>
      </c>
      <c r="B281" s="1">
        <v>2020</v>
      </c>
      <c r="C281" s="1">
        <v>2021</v>
      </c>
      <c r="D281" s="1" t="s">
        <v>52</v>
      </c>
      <c r="E281" s="1">
        <v>145.4</v>
      </c>
      <c r="F281" s="1">
        <v>188.6</v>
      </c>
      <c r="G281" s="1">
        <v>171.6</v>
      </c>
      <c r="H281" s="1">
        <v>153.80000000000001</v>
      </c>
      <c r="I281" s="1">
        <v>145.4</v>
      </c>
      <c r="J281" s="1">
        <v>146.5</v>
      </c>
      <c r="K281" s="1">
        <v>222.2</v>
      </c>
      <c r="L281" s="1">
        <v>155.9</v>
      </c>
      <c r="M281" s="1">
        <v>114.9</v>
      </c>
      <c r="N281" s="1">
        <v>162</v>
      </c>
      <c r="O281" s="1">
        <v>150</v>
      </c>
      <c r="P281" s="1">
        <v>162.69999999999999</v>
      </c>
      <c r="Q281" s="1">
        <v>163.4</v>
      </c>
      <c r="R281" s="1">
        <v>183.4</v>
      </c>
      <c r="S281" s="1">
        <v>156.30000000000001</v>
      </c>
      <c r="T281" s="1">
        <v>151</v>
      </c>
      <c r="U281" s="1">
        <v>155.5</v>
      </c>
      <c r="V281" s="1">
        <v>0</v>
      </c>
      <c r="W281" s="1">
        <v>147.5</v>
      </c>
      <c r="X281" s="1">
        <v>152.80000000000001</v>
      </c>
      <c r="Y281" s="1">
        <v>160.4</v>
      </c>
      <c r="Z281" s="1">
        <v>146.1</v>
      </c>
      <c r="AA281" s="1">
        <v>153.6</v>
      </c>
      <c r="AB281" s="1">
        <v>161.6</v>
      </c>
      <c r="AC281" s="1">
        <v>156.19999999999999</v>
      </c>
      <c r="AD281" s="1">
        <v>154.5</v>
      </c>
      <c r="AE281" s="1">
        <v>159.80000000000001</v>
      </c>
    </row>
    <row r="282" spans="1:31" x14ac:dyDescent="0.25">
      <c r="A282" s="1" t="s">
        <v>37</v>
      </c>
      <c r="B282" s="1">
        <v>2020</v>
      </c>
      <c r="C282" s="1">
        <v>2021</v>
      </c>
      <c r="D282" s="1" t="s">
        <v>52</v>
      </c>
      <c r="E282" s="1">
        <v>149.69999999999999</v>
      </c>
      <c r="F282" s="1">
        <v>195.5</v>
      </c>
      <c r="G282" s="1">
        <v>176.9</v>
      </c>
      <c r="H282" s="1">
        <v>153.9</v>
      </c>
      <c r="I282" s="1">
        <v>138</v>
      </c>
      <c r="J282" s="1">
        <v>150.5</v>
      </c>
      <c r="K282" s="1">
        <v>245.3</v>
      </c>
      <c r="L282" s="1">
        <v>158.69999999999999</v>
      </c>
      <c r="M282" s="1">
        <v>117.2</v>
      </c>
      <c r="N282" s="1">
        <v>161.4</v>
      </c>
      <c r="O282" s="1">
        <v>141.5</v>
      </c>
      <c r="P282" s="1">
        <v>165.1</v>
      </c>
      <c r="Q282" s="1">
        <v>167</v>
      </c>
      <c r="R282" s="1">
        <v>188.8</v>
      </c>
      <c r="S282" s="1">
        <v>151.1</v>
      </c>
      <c r="T282" s="1">
        <v>136.4</v>
      </c>
      <c r="U282" s="1">
        <v>148.80000000000001</v>
      </c>
      <c r="V282" s="1">
        <v>158</v>
      </c>
      <c r="W282" s="1">
        <v>137.30000000000001</v>
      </c>
      <c r="X282" s="1">
        <v>145.1</v>
      </c>
      <c r="Y282" s="1">
        <v>152</v>
      </c>
      <c r="Z282" s="1">
        <v>135.19999999999999</v>
      </c>
      <c r="AA282" s="1">
        <v>144.4</v>
      </c>
      <c r="AB282" s="1">
        <v>156.4</v>
      </c>
      <c r="AC282" s="1">
        <v>157.9</v>
      </c>
      <c r="AD282" s="1">
        <v>146.6</v>
      </c>
      <c r="AE282" s="1">
        <v>156.69999999999999</v>
      </c>
    </row>
    <row r="283" spans="1:31" x14ac:dyDescent="0.25">
      <c r="A283" s="1" t="s">
        <v>38</v>
      </c>
      <c r="B283" s="1">
        <v>2020</v>
      </c>
      <c r="C283" s="1">
        <v>2021</v>
      </c>
      <c r="D283" s="1" t="s">
        <v>52</v>
      </c>
      <c r="E283" s="1">
        <v>146.80000000000001</v>
      </c>
      <c r="F283" s="1">
        <v>191</v>
      </c>
      <c r="G283" s="1">
        <v>173.6</v>
      </c>
      <c r="H283" s="1">
        <v>153.80000000000001</v>
      </c>
      <c r="I283" s="1">
        <v>142.69999999999999</v>
      </c>
      <c r="J283" s="1">
        <v>148.4</v>
      </c>
      <c r="K283" s="1">
        <v>230</v>
      </c>
      <c r="L283" s="1">
        <v>156.80000000000001</v>
      </c>
      <c r="M283" s="1">
        <v>115.7</v>
      </c>
      <c r="N283" s="1">
        <v>161.80000000000001</v>
      </c>
      <c r="O283" s="1">
        <v>146.5</v>
      </c>
      <c r="P283" s="1">
        <v>163.80000000000001</v>
      </c>
      <c r="Q283" s="1">
        <v>164.7</v>
      </c>
      <c r="R283" s="1">
        <v>184.8</v>
      </c>
      <c r="S283" s="1">
        <v>154.30000000000001</v>
      </c>
      <c r="T283" s="1">
        <v>144.9</v>
      </c>
      <c r="U283" s="1">
        <v>152.80000000000001</v>
      </c>
      <c r="V283" s="1">
        <v>158</v>
      </c>
      <c r="W283" s="1">
        <v>143.6</v>
      </c>
      <c r="X283" s="1">
        <v>149.19999999999999</v>
      </c>
      <c r="Y283" s="1">
        <v>157.19999999999999</v>
      </c>
      <c r="Z283" s="1">
        <v>140.4</v>
      </c>
      <c r="AA283" s="1">
        <v>148.4</v>
      </c>
      <c r="AB283" s="1">
        <v>158.6</v>
      </c>
      <c r="AC283" s="1">
        <v>156.9</v>
      </c>
      <c r="AD283" s="1">
        <v>150.69999999999999</v>
      </c>
      <c r="AE283" s="1">
        <v>158.4</v>
      </c>
    </row>
    <row r="284" spans="1:31" x14ac:dyDescent="0.25">
      <c r="A284" s="1" t="s">
        <v>36</v>
      </c>
      <c r="B284" s="1">
        <v>2020</v>
      </c>
      <c r="C284" s="1">
        <v>2021</v>
      </c>
      <c r="D284" s="1" t="s">
        <v>53</v>
      </c>
      <c r="E284" s="1">
        <v>144.6</v>
      </c>
      <c r="F284" s="1">
        <v>188.5</v>
      </c>
      <c r="G284" s="1">
        <v>173.4</v>
      </c>
      <c r="H284" s="1">
        <v>154</v>
      </c>
      <c r="I284" s="1">
        <v>150</v>
      </c>
      <c r="J284" s="1">
        <v>145.9</v>
      </c>
      <c r="K284" s="1">
        <v>225.2</v>
      </c>
      <c r="L284" s="1">
        <v>159.5</v>
      </c>
      <c r="M284" s="1">
        <v>114.4</v>
      </c>
      <c r="N284" s="1">
        <v>163.5</v>
      </c>
      <c r="O284" s="1">
        <v>153.4</v>
      </c>
      <c r="P284" s="1">
        <v>163.6</v>
      </c>
      <c r="Q284" s="1">
        <v>164.5</v>
      </c>
      <c r="R284" s="1">
        <v>183.6</v>
      </c>
      <c r="S284" s="1">
        <v>157</v>
      </c>
      <c r="T284" s="1">
        <v>151.6</v>
      </c>
      <c r="U284" s="1">
        <v>156.30000000000001</v>
      </c>
      <c r="V284" s="1">
        <v>0</v>
      </c>
      <c r="W284" s="1">
        <v>148.69999999999999</v>
      </c>
      <c r="X284" s="1">
        <v>153.4</v>
      </c>
      <c r="Y284" s="1">
        <v>161.6</v>
      </c>
      <c r="Z284" s="1">
        <v>146.4</v>
      </c>
      <c r="AA284" s="1">
        <v>153.9</v>
      </c>
      <c r="AB284" s="1">
        <v>162.9</v>
      </c>
      <c r="AC284" s="1">
        <v>156.6</v>
      </c>
      <c r="AD284" s="1">
        <v>155.19999999999999</v>
      </c>
      <c r="AE284" s="1">
        <v>160.69999999999999</v>
      </c>
    </row>
    <row r="285" spans="1:31" x14ac:dyDescent="0.25">
      <c r="A285" s="1" t="s">
        <v>37</v>
      </c>
      <c r="B285" s="1">
        <v>2020</v>
      </c>
      <c r="C285" s="1">
        <v>2021</v>
      </c>
      <c r="D285" s="1" t="s">
        <v>53</v>
      </c>
      <c r="E285" s="1">
        <v>149</v>
      </c>
      <c r="F285" s="1">
        <v>195.7</v>
      </c>
      <c r="G285" s="1">
        <v>178.3</v>
      </c>
      <c r="H285" s="1">
        <v>154.19999999999999</v>
      </c>
      <c r="I285" s="1">
        <v>140.69999999999999</v>
      </c>
      <c r="J285" s="1">
        <v>149.69999999999999</v>
      </c>
      <c r="K285" s="1">
        <v>240.9</v>
      </c>
      <c r="L285" s="1">
        <v>161.5</v>
      </c>
      <c r="M285" s="1">
        <v>117.1</v>
      </c>
      <c r="N285" s="1">
        <v>161.9</v>
      </c>
      <c r="O285" s="1">
        <v>143.30000000000001</v>
      </c>
      <c r="P285" s="1">
        <v>166.1</v>
      </c>
      <c r="Q285" s="1">
        <v>167</v>
      </c>
      <c r="R285" s="1">
        <v>190.2</v>
      </c>
      <c r="S285" s="1">
        <v>151.9</v>
      </c>
      <c r="T285" s="1">
        <v>136.69999999999999</v>
      </c>
      <c r="U285" s="1">
        <v>149.6</v>
      </c>
      <c r="V285" s="1">
        <v>158.4</v>
      </c>
      <c r="W285" s="1">
        <v>137.9</v>
      </c>
      <c r="X285" s="1">
        <v>145.5</v>
      </c>
      <c r="Y285" s="1">
        <v>152.9</v>
      </c>
      <c r="Z285" s="1">
        <v>135.5</v>
      </c>
      <c r="AA285" s="1">
        <v>144.30000000000001</v>
      </c>
      <c r="AB285" s="1">
        <v>156.9</v>
      </c>
      <c r="AC285" s="1">
        <v>157.9</v>
      </c>
      <c r="AD285" s="1">
        <v>146.9</v>
      </c>
      <c r="AE285" s="1">
        <v>156.9</v>
      </c>
    </row>
    <row r="286" spans="1:31" x14ac:dyDescent="0.25">
      <c r="A286" s="1" t="s">
        <v>38</v>
      </c>
      <c r="B286" s="1">
        <v>2020</v>
      </c>
      <c r="C286" s="1">
        <v>2021</v>
      </c>
      <c r="D286" s="1" t="s">
        <v>53</v>
      </c>
      <c r="E286" s="1">
        <v>146</v>
      </c>
      <c r="F286" s="1">
        <v>191</v>
      </c>
      <c r="G286" s="1">
        <v>175.3</v>
      </c>
      <c r="H286" s="1">
        <v>154.1</v>
      </c>
      <c r="I286" s="1">
        <v>146.6</v>
      </c>
      <c r="J286" s="1">
        <v>147.69999999999999</v>
      </c>
      <c r="K286" s="1">
        <v>230.5</v>
      </c>
      <c r="L286" s="1">
        <v>160.19999999999999</v>
      </c>
      <c r="M286" s="1">
        <v>115.3</v>
      </c>
      <c r="N286" s="1">
        <v>163</v>
      </c>
      <c r="O286" s="1">
        <v>149.19999999999999</v>
      </c>
      <c r="P286" s="1">
        <v>164.8</v>
      </c>
      <c r="Q286" s="1">
        <v>165.4</v>
      </c>
      <c r="R286" s="1">
        <v>185.4</v>
      </c>
      <c r="S286" s="1">
        <v>155</v>
      </c>
      <c r="T286" s="1">
        <v>145.4</v>
      </c>
      <c r="U286" s="1">
        <v>153.6</v>
      </c>
      <c r="V286" s="1">
        <v>158.4</v>
      </c>
      <c r="W286" s="1">
        <v>144.6</v>
      </c>
      <c r="X286" s="1">
        <v>149.69999999999999</v>
      </c>
      <c r="Y286" s="1">
        <v>158.30000000000001</v>
      </c>
      <c r="Z286" s="1">
        <v>140.69999999999999</v>
      </c>
      <c r="AA286" s="1">
        <v>148.5</v>
      </c>
      <c r="AB286" s="1">
        <v>159.4</v>
      </c>
      <c r="AC286" s="1">
        <v>157.1</v>
      </c>
      <c r="AD286" s="1">
        <v>151.19999999999999</v>
      </c>
      <c r="AE286" s="1">
        <v>158.9</v>
      </c>
    </row>
    <row r="287" spans="1:31" x14ac:dyDescent="0.25">
      <c r="A287" s="1" t="s">
        <v>36</v>
      </c>
      <c r="B287" s="1">
        <v>2021</v>
      </c>
      <c r="C287" s="1">
        <v>2022</v>
      </c>
      <c r="D287" s="1" t="s">
        <v>42</v>
      </c>
      <c r="E287" s="1">
        <v>143.4</v>
      </c>
      <c r="F287" s="1">
        <v>187.5</v>
      </c>
      <c r="G287" s="1">
        <v>173.4</v>
      </c>
      <c r="H287" s="1">
        <v>154</v>
      </c>
      <c r="I287" s="1">
        <v>154.80000000000001</v>
      </c>
      <c r="J287" s="1">
        <v>147</v>
      </c>
      <c r="K287" s="1">
        <v>187.8</v>
      </c>
      <c r="L287" s="1">
        <v>159.5</v>
      </c>
      <c r="M287" s="1">
        <v>113.8</v>
      </c>
      <c r="N287" s="1">
        <v>164.5</v>
      </c>
      <c r="O287" s="1">
        <v>156.1</v>
      </c>
      <c r="P287" s="1">
        <v>164.3</v>
      </c>
      <c r="Q287" s="1">
        <v>159.6</v>
      </c>
      <c r="R287" s="1">
        <v>184.6</v>
      </c>
      <c r="S287" s="1">
        <v>157.5</v>
      </c>
      <c r="T287" s="1">
        <v>152.4</v>
      </c>
      <c r="U287" s="1">
        <v>156.80000000000001</v>
      </c>
      <c r="V287" s="1">
        <v>0</v>
      </c>
      <c r="W287" s="1">
        <v>150.9</v>
      </c>
      <c r="X287" s="1">
        <v>153.9</v>
      </c>
      <c r="Y287" s="1">
        <v>162.5</v>
      </c>
      <c r="Z287" s="1">
        <v>147.5</v>
      </c>
      <c r="AA287" s="1">
        <v>155.1</v>
      </c>
      <c r="AB287" s="1">
        <v>163.5</v>
      </c>
      <c r="AC287" s="1">
        <v>156.19999999999999</v>
      </c>
      <c r="AD287" s="1">
        <v>155.9</v>
      </c>
      <c r="AE287" s="1">
        <v>158.5</v>
      </c>
    </row>
    <row r="288" spans="1:31" x14ac:dyDescent="0.25">
      <c r="A288" s="1" t="s">
        <v>37</v>
      </c>
      <c r="B288" s="1">
        <v>2021</v>
      </c>
      <c r="C288" s="1">
        <v>2022</v>
      </c>
      <c r="D288" s="1" t="s">
        <v>42</v>
      </c>
      <c r="E288" s="1">
        <v>148</v>
      </c>
      <c r="F288" s="1">
        <v>194.8</v>
      </c>
      <c r="G288" s="1">
        <v>178.4</v>
      </c>
      <c r="H288" s="1">
        <v>154.4</v>
      </c>
      <c r="I288" s="1">
        <v>144.1</v>
      </c>
      <c r="J288" s="1">
        <v>152.6</v>
      </c>
      <c r="K288" s="1">
        <v>206.8</v>
      </c>
      <c r="L288" s="1">
        <v>162.1</v>
      </c>
      <c r="M288" s="1">
        <v>116.3</v>
      </c>
      <c r="N288" s="1">
        <v>163</v>
      </c>
      <c r="O288" s="1">
        <v>145.9</v>
      </c>
      <c r="P288" s="1">
        <v>167.2</v>
      </c>
      <c r="Q288" s="1">
        <v>163.4</v>
      </c>
      <c r="R288" s="1">
        <v>191.8</v>
      </c>
      <c r="S288" s="1">
        <v>152.5</v>
      </c>
      <c r="T288" s="1">
        <v>137.30000000000001</v>
      </c>
      <c r="U288" s="1">
        <v>150.19999999999999</v>
      </c>
      <c r="V288" s="1">
        <v>157.69999999999999</v>
      </c>
      <c r="W288" s="1">
        <v>142.9</v>
      </c>
      <c r="X288" s="1">
        <v>145.69999999999999</v>
      </c>
      <c r="Y288" s="1">
        <v>154.1</v>
      </c>
      <c r="Z288" s="1">
        <v>136.9</v>
      </c>
      <c r="AA288" s="1">
        <v>145.4</v>
      </c>
      <c r="AB288" s="1">
        <v>156.1</v>
      </c>
      <c r="AC288" s="1">
        <v>157.69999999999999</v>
      </c>
      <c r="AD288" s="1">
        <v>147.6</v>
      </c>
      <c r="AE288" s="1">
        <v>156</v>
      </c>
    </row>
    <row r="289" spans="1:31" x14ac:dyDescent="0.25">
      <c r="A289" s="1" t="s">
        <v>38</v>
      </c>
      <c r="B289" s="1">
        <v>2021</v>
      </c>
      <c r="C289" s="1">
        <v>2022</v>
      </c>
      <c r="D289" s="1" t="s">
        <v>42</v>
      </c>
      <c r="E289" s="1">
        <v>144.9</v>
      </c>
      <c r="F289" s="1">
        <v>190.1</v>
      </c>
      <c r="G289" s="1">
        <v>175.3</v>
      </c>
      <c r="H289" s="1">
        <v>154.1</v>
      </c>
      <c r="I289" s="1">
        <v>150.9</v>
      </c>
      <c r="J289" s="1">
        <v>149.6</v>
      </c>
      <c r="K289" s="1">
        <v>194.2</v>
      </c>
      <c r="L289" s="1">
        <v>160.4</v>
      </c>
      <c r="M289" s="1">
        <v>114.6</v>
      </c>
      <c r="N289" s="1">
        <v>164</v>
      </c>
      <c r="O289" s="1">
        <v>151.80000000000001</v>
      </c>
      <c r="P289" s="1">
        <v>165.6</v>
      </c>
      <c r="Q289" s="1">
        <v>161</v>
      </c>
      <c r="R289" s="1">
        <v>186.5</v>
      </c>
      <c r="S289" s="1">
        <v>155.5</v>
      </c>
      <c r="T289" s="1">
        <v>146.1</v>
      </c>
      <c r="U289" s="1">
        <v>154.19999999999999</v>
      </c>
      <c r="V289" s="1">
        <v>157.69999999999999</v>
      </c>
      <c r="W289" s="1">
        <v>147.9</v>
      </c>
      <c r="X289" s="1">
        <v>150</v>
      </c>
      <c r="Y289" s="1">
        <v>159.30000000000001</v>
      </c>
      <c r="Z289" s="1">
        <v>141.9</v>
      </c>
      <c r="AA289" s="1">
        <v>149.6</v>
      </c>
      <c r="AB289" s="1">
        <v>159.19999999999999</v>
      </c>
      <c r="AC289" s="1">
        <v>156.80000000000001</v>
      </c>
      <c r="AD289" s="1">
        <v>151.9</v>
      </c>
      <c r="AE289" s="1">
        <v>157.30000000000001</v>
      </c>
    </row>
    <row r="290" spans="1:31" x14ac:dyDescent="0.25">
      <c r="A290" s="1" t="s">
        <v>36</v>
      </c>
      <c r="B290" s="1">
        <v>2021</v>
      </c>
      <c r="C290" s="1">
        <v>2022</v>
      </c>
      <c r="D290" s="1" t="s">
        <v>43</v>
      </c>
      <c r="E290" s="1">
        <v>142.80000000000001</v>
      </c>
      <c r="F290" s="1">
        <v>184</v>
      </c>
      <c r="G290" s="1">
        <v>168</v>
      </c>
      <c r="H290" s="1">
        <v>154.4</v>
      </c>
      <c r="I290" s="1">
        <v>163</v>
      </c>
      <c r="J290" s="1">
        <v>147.80000000000001</v>
      </c>
      <c r="K290" s="1">
        <v>149.69999999999999</v>
      </c>
      <c r="L290" s="1">
        <v>158.30000000000001</v>
      </c>
      <c r="M290" s="1">
        <v>111.8</v>
      </c>
      <c r="N290" s="1">
        <v>165</v>
      </c>
      <c r="O290" s="1">
        <v>160</v>
      </c>
      <c r="P290" s="1">
        <v>165.8</v>
      </c>
      <c r="Q290" s="1">
        <v>154.69999999999999</v>
      </c>
      <c r="R290" s="1">
        <v>186.5</v>
      </c>
      <c r="S290" s="1">
        <v>159.1</v>
      </c>
      <c r="T290" s="1">
        <v>153.9</v>
      </c>
      <c r="U290" s="1">
        <v>158.4</v>
      </c>
      <c r="V290" s="1">
        <v>0</v>
      </c>
      <c r="W290" s="1">
        <v>154.4</v>
      </c>
      <c r="X290" s="1">
        <v>154.80000000000001</v>
      </c>
      <c r="Y290" s="1">
        <v>164.3</v>
      </c>
      <c r="Z290" s="1">
        <v>150.19999999999999</v>
      </c>
      <c r="AA290" s="1">
        <v>157</v>
      </c>
      <c r="AB290" s="1">
        <v>163.6</v>
      </c>
      <c r="AC290" s="1">
        <v>155.19999999999999</v>
      </c>
      <c r="AD290" s="1">
        <v>157.19999999999999</v>
      </c>
      <c r="AE290" s="1">
        <v>156.69999999999999</v>
      </c>
    </row>
    <row r="291" spans="1:31" x14ac:dyDescent="0.25">
      <c r="A291" s="1" t="s">
        <v>37</v>
      </c>
      <c r="B291" s="1">
        <v>2021</v>
      </c>
      <c r="C291" s="1">
        <v>2022</v>
      </c>
      <c r="D291" s="1" t="s">
        <v>43</v>
      </c>
      <c r="E291" s="1">
        <v>147.6</v>
      </c>
      <c r="F291" s="1">
        <v>191.2</v>
      </c>
      <c r="G291" s="1">
        <v>169.9</v>
      </c>
      <c r="H291" s="1">
        <v>155.1</v>
      </c>
      <c r="I291" s="1">
        <v>151.4</v>
      </c>
      <c r="J291" s="1">
        <v>154</v>
      </c>
      <c r="K291" s="1">
        <v>180.2</v>
      </c>
      <c r="L291" s="1">
        <v>159.80000000000001</v>
      </c>
      <c r="M291" s="1">
        <v>114.9</v>
      </c>
      <c r="N291" s="1">
        <v>162.5</v>
      </c>
      <c r="O291" s="1">
        <v>149.19999999999999</v>
      </c>
      <c r="P291" s="1">
        <v>169.4</v>
      </c>
      <c r="Q291" s="1">
        <v>160.80000000000001</v>
      </c>
      <c r="R291" s="1">
        <v>193.3</v>
      </c>
      <c r="S291" s="1">
        <v>154.19999999999999</v>
      </c>
      <c r="T291" s="1">
        <v>138.19999999999999</v>
      </c>
      <c r="U291" s="1">
        <v>151.80000000000001</v>
      </c>
      <c r="V291" s="1">
        <v>159.80000000000001</v>
      </c>
      <c r="W291" s="1">
        <v>149.1</v>
      </c>
      <c r="X291" s="1">
        <v>146.5</v>
      </c>
      <c r="Y291" s="1">
        <v>156.30000000000001</v>
      </c>
      <c r="Z291" s="1">
        <v>140.5</v>
      </c>
      <c r="AA291" s="1">
        <v>147.30000000000001</v>
      </c>
      <c r="AB291" s="1">
        <v>156.6</v>
      </c>
      <c r="AC291" s="1">
        <v>156.69999999999999</v>
      </c>
      <c r="AD291" s="1">
        <v>149.30000000000001</v>
      </c>
      <c r="AE291" s="1">
        <v>156.5</v>
      </c>
    </row>
    <row r="292" spans="1:31" x14ac:dyDescent="0.25">
      <c r="A292" s="1" t="s">
        <v>38</v>
      </c>
      <c r="B292" s="1">
        <v>2021</v>
      </c>
      <c r="C292" s="1">
        <v>2022</v>
      </c>
      <c r="D292" s="1" t="s">
        <v>43</v>
      </c>
      <c r="E292" s="1">
        <v>144.30000000000001</v>
      </c>
      <c r="F292" s="1">
        <v>186.5</v>
      </c>
      <c r="G292" s="1">
        <v>168.7</v>
      </c>
      <c r="H292" s="1">
        <v>154.69999999999999</v>
      </c>
      <c r="I292" s="1">
        <v>158.69999999999999</v>
      </c>
      <c r="J292" s="1">
        <v>150.69999999999999</v>
      </c>
      <c r="K292" s="1">
        <v>160</v>
      </c>
      <c r="L292" s="1">
        <v>158.80000000000001</v>
      </c>
      <c r="M292" s="1">
        <v>112.8</v>
      </c>
      <c r="N292" s="1">
        <v>164.2</v>
      </c>
      <c r="O292" s="1">
        <v>155.5</v>
      </c>
      <c r="P292" s="1">
        <v>167.5</v>
      </c>
      <c r="Q292" s="1">
        <v>156.9</v>
      </c>
      <c r="R292" s="1">
        <v>188.3</v>
      </c>
      <c r="S292" s="1">
        <v>157.19999999999999</v>
      </c>
      <c r="T292" s="1">
        <v>147.4</v>
      </c>
      <c r="U292" s="1">
        <v>155.80000000000001</v>
      </c>
      <c r="V292" s="1">
        <v>159.80000000000001</v>
      </c>
      <c r="W292" s="1">
        <v>152.4</v>
      </c>
      <c r="X292" s="1">
        <v>150.9</v>
      </c>
      <c r="Y292" s="1">
        <v>161.30000000000001</v>
      </c>
      <c r="Z292" s="1">
        <v>145.1</v>
      </c>
      <c r="AA292" s="1">
        <v>151.5</v>
      </c>
      <c r="AB292" s="1">
        <v>159.5</v>
      </c>
      <c r="AC292" s="1">
        <v>155.80000000000001</v>
      </c>
      <c r="AD292" s="1">
        <v>153.4</v>
      </c>
      <c r="AE292" s="1">
        <v>156.6</v>
      </c>
    </row>
    <row r="293" spans="1:31" x14ac:dyDescent="0.25">
      <c r="A293" s="1" t="s">
        <v>36</v>
      </c>
      <c r="B293" s="1">
        <v>2021</v>
      </c>
      <c r="C293" s="1">
        <v>2022</v>
      </c>
      <c r="D293" s="1" t="s">
        <v>44</v>
      </c>
      <c r="E293" s="1">
        <v>142.5</v>
      </c>
      <c r="F293" s="1">
        <v>189.4</v>
      </c>
      <c r="G293" s="1">
        <v>163.19999999999999</v>
      </c>
      <c r="H293" s="1">
        <v>154.5</v>
      </c>
      <c r="I293" s="1">
        <v>168.2</v>
      </c>
      <c r="J293" s="1">
        <v>150.5</v>
      </c>
      <c r="K293" s="1">
        <v>141</v>
      </c>
      <c r="L293" s="1">
        <v>159.19999999999999</v>
      </c>
      <c r="M293" s="1">
        <v>111.7</v>
      </c>
      <c r="N293" s="1">
        <v>164</v>
      </c>
      <c r="O293" s="1">
        <v>160.6</v>
      </c>
      <c r="P293" s="1">
        <v>166.4</v>
      </c>
      <c r="Q293" s="1">
        <v>154.5</v>
      </c>
      <c r="R293" s="1">
        <v>186.1</v>
      </c>
      <c r="S293" s="1">
        <v>159.6</v>
      </c>
      <c r="T293" s="1">
        <v>154.4</v>
      </c>
      <c r="U293" s="1">
        <v>158.9</v>
      </c>
      <c r="V293" s="1">
        <v>0</v>
      </c>
      <c r="W293" s="1">
        <v>156</v>
      </c>
      <c r="X293" s="1">
        <v>154.80000000000001</v>
      </c>
      <c r="Y293" s="1">
        <v>164.6</v>
      </c>
      <c r="Z293" s="1">
        <v>151.30000000000001</v>
      </c>
      <c r="AA293" s="1">
        <v>157.80000000000001</v>
      </c>
      <c r="AB293" s="1">
        <v>163.80000000000001</v>
      </c>
      <c r="AC293" s="1">
        <v>153.1</v>
      </c>
      <c r="AD293" s="1">
        <v>157.30000000000001</v>
      </c>
      <c r="AE293" s="1">
        <v>156.69999999999999</v>
      </c>
    </row>
    <row r="294" spans="1:31" x14ac:dyDescent="0.25">
      <c r="A294" s="1" t="s">
        <v>37</v>
      </c>
      <c r="B294" s="1">
        <v>2021</v>
      </c>
      <c r="C294" s="1">
        <v>2022</v>
      </c>
      <c r="D294" s="1" t="s">
        <v>44</v>
      </c>
      <c r="E294" s="1">
        <v>147.5</v>
      </c>
      <c r="F294" s="1">
        <v>197.5</v>
      </c>
      <c r="G294" s="1">
        <v>164.7</v>
      </c>
      <c r="H294" s="1">
        <v>155.6</v>
      </c>
      <c r="I294" s="1">
        <v>156.4</v>
      </c>
      <c r="J294" s="1">
        <v>157.30000000000001</v>
      </c>
      <c r="K294" s="1">
        <v>166.1</v>
      </c>
      <c r="L294" s="1">
        <v>161.1</v>
      </c>
      <c r="M294" s="1">
        <v>114.3</v>
      </c>
      <c r="N294" s="1">
        <v>162.6</v>
      </c>
      <c r="O294" s="1">
        <v>150.69999999999999</v>
      </c>
      <c r="P294" s="1">
        <v>170.3</v>
      </c>
      <c r="Q294" s="1">
        <v>160.4</v>
      </c>
      <c r="R294" s="1">
        <v>193.5</v>
      </c>
      <c r="S294" s="1">
        <v>155.1</v>
      </c>
      <c r="T294" s="1">
        <v>138.69999999999999</v>
      </c>
      <c r="U294" s="1">
        <v>152.6</v>
      </c>
      <c r="V294" s="1">
        <v>159.9</v>
      </c>
      <c r="W294" s="1">
        <v>154.80000000000001</v>
      </c>
      <c r="X294" s="1">
        <v>147.19999999999999</v>
      </c>
      <c r="Y294" s="1">
        <v>156.9</v>
      </c>
      <c r="Z294" s="1">
        <v>141.69999999999999</v>
      </c>
      <c r="AA294" s="1">
        <v>148.6</v>
      </c>
      <c r="AB294" s="1">
        <v>157.6</v>
      </c>
      <c r="AC294" s="1">
        <v>154.9</v>
      </c>
      <c r="AD294" s="1">
        <v>150</v>
      </c>
      <c r="AE294" s="1">
        <v>156.9</v>
      </c>
    </row>
    <row r="295" spans="1:31" x14ac:dyDescent="0.25">
      <c r="A295" s="1" t="s">
        <v>38</v>
      </c>
      <c r="B295" s="1">
        <v>2021</v>
      </c>
      <c r="C295" s="1">
        <v>2022</v>
      </c>
      <c r="D295" s="1" t="s">
        <v>44</v>
      </c>
      <c r="E295" s="1">
        <v>144.1</v>
      </c>
      <c r="F295" s="1">
        <v>192.2</v>
      </c>
      <c r="G295" s="1">
        <v>163.80000000000001</v>
      </c>
      <c r="H295" s="1">
        <v>154.9</v>
      </c>
      <c r="I295" s="1">
        <v>163.9</v>
      </c>
      <c r="J295" s="1">
        <v>153.69999999999999</v>
      </c>
      <c r="K295" s="1">
        <v>149.5</v>
      </c>
      <c r="L295" s="1">
        <v>159.80000000000001</v>
      </c>
      <c r="M295" s="1">
        <v>112.6</v>
      </c>
      <c r="N295" s="1">
        <v>163.5</v>
      </c>
      <c r="O295" s="1">
        <v>156.5</v>
      </c>
      <c r="P295" s="1">
        <v>168.2</v>
      </c>
      <c r="Q295" s="1">
        <v>156.69999999999999</v>
      </c>
      <c r="R295" s="1">
        <v>188.1</v>
      </c>
      <c r="S295" s="1">
        <v>157.80000000000001</v>
      </c>
      <c r="T295" s="1">
        <v>147.9</v>
      </c>
      <c r="U295" s="1">
        <v>156.4</v>
      </c>
      <c r="V295" s="1">
        <v>159.9</v>
      </c>
      <c r="W295" s="1">
        <v>155.5</v>
      </c>
      <c r="X295" s="1">
        <v>151.19999999999999</v>
      </c>
      <c r="Y295" s="1">
        <v>161.69999999999999</v>
      </c>
      <c r="Z295" s="1">
        <v>146.19999999999999</v>
      </c>
      <c r="AA295" s="1">
        <v>152.6</v>
      </c>
      <c r="AB295" s="1">
        <v>160.19999999999999</v>
      </c>
      <c r="AC295" s="1">
        <v>153.80000000000001</v>
      </c>
      <c r="AD295" s="1">
        <v>153.80000000000001</v>
      </c>
      <c r="AE295" s="1">
        <v>156.80000000000001</v>
      </c>
    </row>
    <row r="296" spans="1:31" x14ac:dyDescent="0.25">
      <c r="A296" s="1" t="s">
        <v>36</v>
      </c>
      <c r="B296" s="1">
        <v>2021</v>
      </c>
      <c r="C296" s="1">
        <v>2022</v>
      </c>
      <c r="D296" s="1" t="s">
        <v>45</v>
      </c>
      <c r="E296" s="1">
        <v>142.69999999999999</v>
      </c>
      <c r="F296" s="1">
        <v>195.5</v>
      </c>
      <c r="G296" s="1">
        <v>163.4</v>
      </c>
      <c r="H296" s="1">
        <v>155</v>
      </c>
      <c r="I296" s="1">
        <v>175.2</v>
      </c>
      <c r="J296" s="1">
        <v>160.6</v>
      </c>
      <c r="K296" s="1">
        <v>135.1</v>
      </c>
      <c r="L296" s="1">
        <v>161.1</v>
      </c>
      <c r="M296" s="1">
        <v>112.2</v>
      </c>
      <c r="N296" s="1">
        <v>164.4</v>
      </c>
      <c r="O296" s="1">
        <v>161.9</v>
      </c>
      <c r="P296" s="1">
        <v>166.8</v>
      </c>
      <c r="Q296" s="1">
        <v>155.6</v>
      </c>
      <c r="R296" s="1">
        <v>186.8</v>
      </c>
      <c r="S296" s="1">
        <v>160.69999999999999</v>
      </c>
      <c r="T296" s="1">
        <v>155.1</v>
      </c>
      <c r="U296" s="1">
        <v>159.9</v>
      </c>
      <c r="V296" s="1">
        <v>0</v>
      </c>
      <c r="W296" s="1">
        <v>156</v>
      </c>
      <c r="X296" s="1">
        <v>155.5</v>
      </c>
      <c r="Y296" s="1">
        <v>165.3</v>
      </c>
      <c r="Z296" s="1">
        <v>151.69999999999999</v>
      </c>
      <c r="AA296" s="1">
        <v>158.6</v>
      </c>
      <c r="AB296" s="1">
        <v>164.1</v>
      </c>
      <c r="AC296" s="1">
        <v>154.6</v>
      </c>
      <c r="AD296" s="1">
        <v>158</v>
      </c>
      <c r="AE296" s="1">
        <v>157.6</v>
      </c>
    </row>
    <row r="297" spans="1:31" x14ac:dyDescent="0.25">
      <c r="A297" s="1" t="s">
        <v>37</v>
      </c>
      <c r="B297" s="1">
        <v>2021</v>
      </c>
      <c r="C297" s="1">
        <v>2022</v>
      </c>
      <c r="D297" s="1" t="s">
        <v>45</v>
      </c>
      <c r="E297" s="1">
        <v>147.6</v>
      </c>
      <c r="F297" s="1">
        <v>202.5</v>
      </c>
      <c r="G297" s="1">
        <v>166.4</v>
      </c>
      <c r="H297" s="1">
        <v>156</v>
      </c>
      <c r="I297" s="1">
        <v>161.4</v>
      </c>
      <c r="J297" s="1">
        <v>168.8</v>
      </c>
      <c r="K297" s="1">
        <v>161.6</v>
      </c>
      <c r="L297" s="1">
        <v>162.80000000000001</v>
      </c>
      <c r="M297" s="1">
        <v>114.8</v>
      </c>
      <c r="N297" s="1">
        <v>162.80000000000001</v>
      </c>
      <c r="O297" s="1">
        <v>151.5</v>
      </c>
      <c r="P297" s="1">
        <v>171.4</v>
      </c>
      <c r="Q297" s="1">
        <v>162</v>
      </c>
      <c r="R297" s="1">
        <v>194.4</v>
      </c>
      <c r="S297" s="1">
        <v>155.9</v>
      </c>
      <c r="T297" s="1">
        <v>139.30000000000001</v>
      </c>
      <c r="U297" s="1">
        <v>153.4</v>
      </c>
      <c r="V297" s="1">
        <v>161.4</v>
      </c>
      <c r="W297" s="1">
        <v>154.9</v>
      </c>
      <c r="X297" s="1">
        <v>147.6</v>
      </c>
      <c r="Y297" s="1">
        <v>157.5</v>
      </c>
      <c r="Z297" s="1">
        <v>142.1</v>
      </c>
      <c r="AA297" s="1">
        <v>149.1</v>
      </c>
      <c r="AB297" s="1">
        <v>157.6</v>
      </c>
      <c r="AC297" s="1">
        <v>156.6</v>
      </c>
      <c r="AD297" s="1">
        <v>150.5</v>
      </c>
      <c r="AE297" s="1">
        <v>158</v>
      </c>
    </row>
    <row r="298" spans="1:31" x14ac:dyDescent="0.25">
      <c r="A298" s="1" t="s">
        <v>38</v>
      </c>
      <c r="B298" s="1">
        <v>2021</v>
      </c>
      <c r="C298" s="1">
        <v>2022</v>
      </c>
      <c r="D298" s="1" t="s">
        <v>45</v>
      </c>
      <c r="E298" s="1">
        <v>144.30000000000001</v>
      </c>
      <c r="F298" s="1">
        <v>198</v>
      </c>
      <c r="G298" s="1">
        <v>164.6</v>
      </c>
      <c r="H298" s="1">
        <v>155.4</v>
      </c>
      <c r="I298" s="1">
        <v>170.1</v>
      </c>
      <c r="J298" s="1">
        <v>164.4</v>
      </c>
      <c r="K298" s="1">
        <v>144.1</v>
      </c>
      <c r="L298" s="1">
        <v>161.69999999999999</v>
      </c>
      <c r="M298" s="1">
        <v>113.1</v>
      </c>
      <c r="N298" s="1">
        <v>163.9</v>
      </c>
      <c r="O298" s="1">
        <v>157.6</v>
      </c>
      <c r="P298" s="1">
        <v>168.9</v>
      </c>
      <c r="Q298" s="1">
        <v>158</v>
      </c>
      <c r="R298" s="1">
        <v>188.8</v>
      </c>
      <c r="S298" s="1">
        <v>158.80000000000001</v>
      </c>
      <c r="T298" s="1">
        <v>148.5</v>
      </c>
      <c r="U298" s="1">
        <v>157.30000000000001</v>
      </c>
      <c r="V298" s="1">
        <v>161.4</v>
      </c>
      <c r="W298" s="1">
        <v>155.6</v>
      </c>
      <c r="X298" s="1">
        <v>151.80000000000001</v>
      </c>
      <c r="Y298" s="1">
        <v>162.30000000000001</v>
      </c>
      <c r="Z298" s="1">
        <v>146.6</v>
      </c>
      <c r="AA298" s="1">
        <v>153.19999999999999</v>
      </c>
      <c r="AB298" s="1">
        <v>160.30000000000001</v>
      </c>
      <c r="AC298" s="1">
        <v>155.4</v>
      </c>
      <c r="AD298" s="1">
        <v>154.4</v>
      </c>
      <c r="AE298" s="1">
        <v>157.80000000000001</v>
      </c>
    </row>
    <row r="299" spans="1:31" x14ac:dyDescent="0.25">
      <c r="A299" s="1" t="s">
        <v>36</v>
      </c>
      <c r="B299" s="1">
        <v>2021</v>
      </c>
      <c r="C299" s="1">
        <v>2022</v>
      </c>
      <c r="D299" s="1" t="s">
        <v>46</v>
      </c>
      <c r="E299" s="1">
        <v>145.1</v>
      </c>
      <c r="F299" s="1">
        <v>198.5</v>
      </c>
      <c r="G299" s="1">
        <v>168.6</v>
      </c>
      <c r="H299" s="1">
        <v>155.80000000000001</v>
      </c>
      <c r="I299" s="1">
        <v>184.4</v>
      </c>
      <c r="J299" s="1">
        <v>162.30000000000001</v>
      </c>
      <c r="K299" s="1">
        <v>138.4</v>
      </c>
      <c r="L299" s="1">
        <v>165.1</v>
      </c>
      <c r="M299" s="1">
        <v>114.3</v>
      </c>
      <c r="N299" s="1">
        <v>169.7</v>
      </c>
      <c r="O299" s="1">
        <v>164.6</v>
      </c>
      <c r="P299" s="1">
        <v>169.8</v>
      </c>
      <c r="Q299" s="1">
        <v>158.69999999999999</v>
      </c>
      <c r="R299" s="1">
        <v>189.6</v>
      </c>
      <c r="S299" s="1">
        <v>165.3</v>
      </c>
      <c r="T299" s="1">
        <v>160.6</v>
      </c>
      <c r="U299" s="1">
        <v>164.5</v>
      </c>
      <c r="V299" s="1">
        <v>0</v>
      </c>
      <c r="W299" s="1">
        <v>161.69999999999999</v>
      </c>
      <c r="X299" s="1">
        <v>158.80000000000001</v>
      </c>
      <c r="Y299" s="1">
        <v>169.1</v>
      </c>
      <c r="Z299" s="1">
        <v>153.19999999999999</v>
      </c>
      <c r="AA299" s="1">
        <v>160</v>
      </c>
      <c r="AB299" s="1">
        <v>167.6</v>
      </c>
      <c r="AC299" s="1">
        <v>159.30000000000001</v>
      </c>
      <c r="AD299" s="1">
        <v>161.1</v>
      </c>
      <c r="AE299" s="1">
        <v>161.1</v>
      </c>
    </row>
    <row r="300" spans="1:31" x14ac:dyDescent="0.25">
      <c r="A300" s="1" t="s">
        <v>37</v>
      </c>
      <c r="B300" s="1">
        <v>2021</v>
      </c>
      <c r="C300" s="1">
        <v>2022</v>
      </c>
      <c r="D300" s="1" t="s">
        <v>46</v>
      </c>
      <c r="E300" s="1">
        <v>148.80000000000001</v>
      </c>
      <c r="F300" s="1">
        <v>204.3</v>
      </c>
      <c r="G300" s="1">
        <v>173</v>
      </c>
      <c r="H300" s="1">
        <v>156.5</v>
      </c>
      <c r="I300" s="1">
        <v>168.8</v>
      </c>
      <c r="J300" s="1">
        <v>172.5</v>
      </c>
      <c r="K300" s="1">
        <v>166.5</v>
      </c>
      <c r="L300" s="1">
        <v>165.9</v>
      </c>
      <c r="M300" s="1">
        <v>115.9</v>
      </c>
      <c r="N300" s="1">
        <v>165.2</v>
      </c>
      <c r="O300" s="1">
        <v>152</v>
      </c>
      <c r="P300" s="1">
        <v>171.1</v>
      </c>
      <c r="Q300" s="1">
        <v>164.2</v>
      </c>
      <c r="R300" s="1">
        <v>198.2</v>
      </c>
      <c r="S300" s="1">
        <v>156.5</v>
      </c>
      <c r="T300" s="1">
        <v>140.19999999999999</v>
      </c>
      <c r="U300" s="1">
        <v>154.1</v>
      </c>
      <c r="V300" s="1">
        <v>161.6</v>
      </c>
      <c r="W300" s="1">
        <v>155.5</v>
      </c>
      <c r="X300" s="1">
        <v>150.1</v>
      </c>
      <c r="Y300" s="1">
        <v>160.4</v>
      </c>
      <c r="Z300" s="1">
        <v>145</v>
      </c>
      <c r="AA300" s="1">
        <v>152.6</v>
      </c>
      <c r="AB300" s="1">
        <v>156.6</v>
      </c>
      <c r="AC300" s="1">
        <v>157.5</v>
      </c>
      <c r="AD300" s="1">
        <v>152.30000000000001</v>
      </c>
      <c r="AE300" s="1">
        <v>159.5</v>
      </c>
    </row>
    <row r="301" spans="1:31" x14ac:dyDescent="0.25">
      <c r="A301" s="1" t="s">
        <v>38</v>
      </c>
      <c r="B301" s="1">
        <v>2021</v>
      </c>
      <c r="C301" s="1">
        <v>2022</v>
      </c>
      <c r="D301" s="1" t="s">
        <v>46</v>
      </c>
      <c r="E301" s="1">
        <v>146.30000000000001</v>
      </c>
      <c r="F301" s="1">
        <v>200.5</v>
      </c>
      <c r="G301" s="1">
        <v>170.3</v>
      </c>
      <c r="H301" s="1">
        <v>156.1</v>
      </c>
      <c r="I301" s="1">
        <v>178.7</v>
      </c>
      <c r="J301" s="1">
        <v>167.1</v>
      </c>
      <c r="K301" s="1">
        <v>147.9</v>
      </c>
      <c r="L301" s="1">
        <v>165.4</v>
      </c>
      <c r="M301" s="1">
        <v>114.8</v>
      </c>
      <c r="N301" s="1">
        <v>168.2</v>
      </c>
      <c r="O301" s="1">
        <v>159.30000000000001</v>
      </c>
      <c r="P301" s="1">
        <v>170.4</v>
      </c>
      <c r="Q301" s="1">
        <v>160.69999999999999</v>
      </c>
      <c r="R301" s="1">
        <v>191.9</v>
      </c>
      <c r="S301" s="1">
        <v>161.80000000000001</v>
      </c>
      <c r="T301" s="1">
        <v>152.1</v>
      </c>
      <c r="U301" s="1">
        <v>160.4</v>
      </c>
      <c r="V301" s="1">
        <v>161.6</v>
      </c>
      <c r="W301" s="1">
        <v>159.4</v>
      </c>
      <c r="X301" s="1">
        <v>154.69999999999999</v>
      </c>
      <c r="Y301" s="1">
        <v>165.8</v>
      </c>
      <c r="Z301" s="1">
        <v>148.9</v>
      </c>
      <c r="AA301" s="1">
        <v>155.80000000000001</v>
      </c>
      <c r="AB301" s="1">
        <v>161.19999999999999</v>
      </c>
      <c r="AC301" s="1">
        <v>158.6</v>
      </c>
      <c r="AD301" s="1">
        <v>156.80000000000001</v>
      </c>
      <c r="AE301" s="1">
        <v>160.4</v>
      </c>
    </row>
    <row r="302" spans="1:31" x14ac:dyDescent="0.25">
      <c r="A302" s="1" t="s">
        <v>36</v>
      </c>
      <c r="B302" s="1">
        <v>2021</v>
      </c>
      <c r="C302" s="1">
        <v>2022</v>
      </c>
      <c r="D302" s="1" t="s">
        <v>47</v>
      </c>
      <c r="E302" s="1">
        <v>145.6</v>
      </c>
      <c r="F302" s="1">
        <v>200.1</v>
      </c>
      <c r="G302" s="1">
        <v>179.3</v>
      </c>
      <c r="H302" s="1">
        <v>156.1</v>
      </c>
      <c r="I302" s="1">
        <v>190.4</v>
      </c>
      <c r="J302" s="1">
        <v>158.6</v>
      </c>
      <c r="K302" s="1">
        <v>144.69999999999999</v>
      </c>
      <c r="L302" s="1">
        <v>165.5</v>
      </c>
      <c r="M302" s="1">
        <v>114.6</v>
      </c>
      <c r="N302" s="1">
        <v>170</v>
      </c>
      <c r="O302" s="1">
        <v>165.5</v>
      </c>
      <c r="P302" s="1">
        <v>171.7</v>
      </c>
      <c r="Q302" s="1">
        <v>160.5</v>
      </c>
      <c r="R302" s="1">
        <v>189.1</v>
      </c>
      <c r="S302" s="1">
        <v>165.3</v>
      </c>
      <c r="T302" s="1">
        <v>159.9</v>
      </c>
      <c r="U302" s="1">
        <v>164.6</v>
      </c>
      <c r="V302" s="1">
        <v>0</v>
      </c>
      <c r="W302" s="1">
        <v>162.1</v>
      </c>
      <c r="X302" s="1">
        <v>159.19999999999999</v>
      </c>
      <c r="Y302" s="1">
        <v>169.7</v>
      </c>
      <c r="Z302" s="1">
        <v>154.19999999999999</v>
      </c>
      <c r="AA302" s="1">
        <v>160.4</v>
      </c>
      <c r="AB302" s="1">
        <v>166.8</v>
      </c>
      <c r="AC302" s="1">
        <v>159.4</v>
      </c>
      <c r="AD302" s="1">
        <v>161.5</v>
      </c>
      <c r="AE302" s="1">
        <v>162.1</v>
      </c>
    </row>
    <row r="303" spans="1:31" x14ac:dyDescent="0.25">
      <c r="A303" s="1" t="s">
        <v>37</v>
      </c>
      <c r="B303" s="1">
        <v>2021</v>
      </c>
      <c r="C303" s="1">
        <v>2022</v>
      </c>
      <c r="D303" s="1" t="s">
        <v>47</v>
      </c>
      <c r="E303" s="1">
        <v>149.19999999999999</v>
      </c>
      <c r="F303" s="1">
        <v>205.5</v>
      </c>
      <c r="G303" s="1">
        <v>182.8</v>
      </c>
      <c r="H303" s="1">
        <v>156.5</v>
      </c>
      <c r="I303" s="1">
        <v>172.2</v>
      </c>
      <c r="J303" s="1">
        <v>171.5</v>
      </c>
      <c r="K303" s="1">
        <v>176.2</v>
      </c>
      <c r="L303" s="1">
        <v>166.9</v>
      </c>
      <c r="M303" s="1">
        <v>116.1</v>
      </c>
      <c r="N303" s="1">
        <v>165.5</v>
      </c>
      <c r="O303" s="1">
        <v>152.30000000000001</v>
      </c>
      <c r="P303" s="1">
        <v>173.3</v>
      </c>
      <c r="Q303" s="1">
        <v>166.2</v>
      </c>
      <c r="R303" s="1">
        <v>195.6</v>
      </c>
      <c r="S303" s="1">
        <v>157.30000000000001</v>
      </c>
      <c r="T303" s="1">
        <v>140.5</v>
      </c>
      <c r="U303" s="1">
        <v>154.80000000000001</v>
      </c>
      <c r="V303" s="1">
        <v>160.5</v>
      </c>
      <c r="W303" s="1">
        <v>156.1</v>
      </c>
      <c r="X303" s="1">
        <v>149.80000000000001</v>
      </c>
      <c r="Y303" s="1">
        <v>160.80000000000001</v>
      </c>
      <c r="Z303" s="1">
        <v>147.5</v>
      </c>
      <c r="AA303" s="1">
        <v>150.69999999999999</v>
      </c>
      <c r="AB303" s="1">
        <v>158.1</v>
      </c>
      <c r="AC303" s="1">
        <v>158</v>
      </c>
      <c r="AD303" s="1">
        <v>153.4</v>
      </c>
      <c r="AE303" s="1">
        <v>160.4</v>
      </c>
    </row>
    <row r="304" spans="1:31" x14ac:dyDescent="0.25">
      <c r="A304" s="1" t="s">
        <v>38</v>
      </c>
      <c r="B304" s="1">
        <v>2021</v>
      </c>
      <c r="C304" s="1">
        <v>2022</v>
      </c>
      <c r="D304" s="1" t="s">
        <v>47</v>
      </c>
      <c r="E304" s="1">
        <v>146.69999999999999</v>
      </c>
      <c r="F304" s="1">
        <v>202</v>
      </c>
      <c r="G304" s="1">
        <v>180.7</v>
      </c>
      <c r="H304" s="1">
        <v>156.19999999999999</v>
      </c>
      <c r="I304" s="1">
        <v>183.7</v>
      </c>
      <c r="J304" s="1">
        <v>164.6</v>
      </c>
      <c r="K304" s="1">
        <v>155.4</v>
      </c>
      <c r="L304" s="1">
        <v>166</v>
      </c>
      <c r="M304" s="1">
        <v>115.1</v>
      </c>
      <c r="N304" s="1">
        <v>168.5</v>
      </c>
      <c r="O304" s="1">
        <v>160</v>
      </c>
      <c r="P304" s="1">
        <v>172.4</v>
      </c>
      <c r="Q304" s="1">
        <v>162.6</v>
      </c>
      <c r="R304" s="1">
        <v>190.8</v>
      </c>
      <c r="S304" s="1">
        <v>162.19999999999999</v>
      </c>
      <c r="T304" s="1">
        <v>151.80000000000001</v>
      </c>
      <c r="U304" s="1">
        <v>160.69999999999999</v>
      </c>
      <c r="V304" s="1">
        <v>160.5</v>
      </c>
      <c r="W304" s="1">
        <v>159.80000000000001</v>
      </c>
      <c r="X304" s="1">
        <v>154.80000000000001</v>
      </c>
      <c r="Y304" s="1">
        <v>166.3</v>
      </c>
      <c r="Z304" s="1">
        <v>150.69999999999999</v>
      </c>
      <c r="AA304" s="1">
        <v>154.9</v>
      </c>
      <c r="AB304" s="1">
        <v>161.69999999999999</v>
      </c>
      <c r="AC304" s="1">
        <v>158.80000000000001</v>
      </c>
      <c r="AD304" s="1">
        <v>157.6</v>
      </c>
      <c r="AE304" s="1">
        <v>161.30000000000001</v>
      </c>
    </row>
    <row r="305" spans="1:31" x14ac:dyDescent="0.25">
      <c r="A305" s="1" t="s">
        <v>36</v>
      </c>
      <c r="B305" s="1">
        <v>2021</v>
      </c>
      <c r="C305" s="1">
        <v>2022</v>
      </c>
      <c r="D305" s="1" t="s">
        <v>48</v>
      </c>
      <c r="E305" s="1">
        <v>145.1</v>
      </c>
      <c r="F305" s="1">
        <v>204.5</v>
      </c>
      <c r="G305" s="1">
        <v>180.4</v>
      </c>
      <c r="H305" s="1">
        <v>157.1</v>
      </c>
      <c r="I305" s="1">
        <v>188.7</v>
      </c>
      <c r="J305" s="1">
        <v>157.69999999999999</v>
      </c>
      <c r="K305" s="1">
        <v>152.80000000000001</v>
      </c>
      <c r="L305" s="1">
        <v>163.6</v>
      </c>
      <c r="M305" s="1">
        <v>113.9</v>
      </c>
      <c r="N305" s="1">
        <v>169.7</v>
      </c>
      <c r="O305" s="1">
        <v>166.2</v>
      </c>
      <c r="P305" s="1">
        <v>171</v>
      </c>
      <c r="Q305" s="1">
        <v>161.69999999999999</v>
      </c>
      <c r="R305" s="1">
        <v>189.7</v>
      </c>
      <c r="S305" s="1">
        <v>166</v>
      </c>
      <c r="T305" s="1">
        <v>161.1</v>
      </c>
      <c r="U305" s="1">
        <v>165.3</v>
      </c>
      <c r="V305" s="1">
        <v>0</v>
      </c>
      <c r="W305" s="1">
        <v>162.5</v>
      </c>
      <c r="X305" s="1">
        <v>160.30000000000001</v>
      </c>
      <c r="Y305" s="1">
        <v>170.4</v>
      </c>
      <c r="Z305" s="1">
        <v>157.1</v>
      </c>
      <c r="AA305" s="1">
        <v>160.69999999999999</v>
      </c>
      <c r="AB305" s="1">
        <v>167.2</v>
      </c>
      <c r="AC305" s="1">
        <v>160.4</v>
      </c>
      <c r="AD305" s="1">
        <v>162.80000000000001</v>
      </c>
      <c r="AE305" s="1">
        <v>163.19999999999999</v>
      </c>
    </row>
    <row r="306" spans="1:31" x14ac:dyDescent="0.25">
      <c r="A306" s="1" t="s">
        <v>37</v>
      </c>
      <c r="B306" s="1">
        <v>2021</v>
      </c>
      <c r="C306" s="1">
        <v>2022</v>
      </c>
      <c r="D306" s="1" t="s">
        <v>48</v>
      </c>
      <c r="E306" s="1">
        <v>149.1</v>
      </c>
      <c r="F306" s="1">
        <v>210.9</v>
      </c>
      <c r="G306" s="1">
        <v>185</v>
      </c>
      <c r="H306" s="1">
        <v>158.19999999999999</v>
      </c>
      <c r="I306" s="1">
        <v>170.6</v>
      </c>
      <c r="J306" s="1">
        <v>170.9</v>
      </c>
      <c r="K306" s="1">
        <v>186.4</v>
      </c>
      <c r="L306" s="1">
        <v>164.7</v>
      </c>
      <c r="M306" s="1">
        <v>115.7</v>
      </c>
      <c r="N306" s="1">
        <v>165.5</v>
      </c>
      <c r="O306" s="1">
        <v>153.4</v>
      </c>
      <c r="P306" s="1">
        <v>173.5</v>
      </c>
      <c r="Q306" s="1">
        <v>167.9</v>
      </c>
      <c r="R306" s="1">
        <v>195.5</v>
      </c>
      <c r="S306" s="1">
        <v>157.9</v>
      </c>
      <c r="T306" s="1">
        <v>141.9</v>
      </c>
      <c r="U306" s="1">
        <v>155.5</v>
      </c>
      <c r="V306" s="1">
        <v>161.5</v>
      </c>
      <c r="W306" s="1">
        <v>157.69999999999999</v>
      </c>
      <c r="X306" s="1">
        <v>150.69999999999999</v>
      </c>
      <c r="Y306" s="1">
        <v>161.5</v>
      </c>
      <c r="Z306" s="1">
        <v>149.5</v>
      </c>
      <c r="AA306" s="1">
        <v>151.19999999999999</v>
      </c>
      <c r="AB306" s="1">
        <v>160.30000000000001</v>
      </c>
      <c r="AC306" s="1">
        <v>159.6</v>
      </c>
      <c r="AD306" s="1">
        <v>155</v>
      </c>
      <c r="AE306" s="1">
        <v>161.80000000000001</v>
      </c>
    </row>
    <row r="307" spans="1:31" x14ac:dyDescent="0.25">
      <c r="A307" s="1" t="s">
        <v>38</v>
      </c>
      <c r="B307" s="1">
        <v>2021</v>
      </c>
      <c r="C307" s="1">
        <v>2022</v>
      </c>
      <c r="D307" s="1" t="s">
        <v>48</v>
      </c>
      <c r="E307" s="1">
        <v>146.4</v>
      </c>
      <c r="F307" s="1">
        <v>206.8</v>
      </c>
      <c r="G307" s="1">
        <v>182.2</v>
      </c>
      <c r="H307" s="1">
        <v>157.5</v>
      </c>
      <c r="I307" s="1">
        <v>182.1</v>
      </c>
      <c r="J307" s="1">
        <v>163.9</v>
      </c>
      <c r="K307" s="1">
        <v>164.2</v>
      </c>
      <c r="L307" s="1">
        <v>164</v>
      </c>
      <c r="M307" s="1">
        <v>114.5</v>
      </c>
      <c r="N307" s="1">
        <v>168.3</v>
      </c>
      <c r="O307" s="1">
        <v>160.9</v>
      </c>
      <c r="P307" s="1">
        <v>172.2</v>
      </c>
      <c r="Q307" s="1">
        <v>164</v>
      </c>
      <c r="R307" s="1">
        <v>191.2</v>
      </c>
      <c r="S307" s="1">
        <v>162.80000000000001</v>
      </c>
      <c r="T307" s="1">
        <v>153.1</v>
      </c>
      <c r="U307" s="1">
        <v>161.4</v>
      </c>
      <c r="V307" s="1">
        <v>161.5</v>
      </c>
      <c r="W307" s="1">
        <v>160.69999999999999</v>
      </c>
      <c r="X307" s="1">
        <v>155.80000000000001</v>
      </c>
      <c r="Y307" s="1">
        <v>167</v>
      </c>
      <c r="Z307" s="1">
        <v>153.1</v>
      </c>
      <c r="AA307" s="1">
        <v>155.30000000000001</v>
      </c>
      <c r="AB307" s="1">
        <v>163.19999999999999</v>
      </c>
      <c r="AC307" s="1">
        <v>160.1</v>
      </c>
      <c r="AD307" s="1">
        <v>159</v>
      </c>
      <c r="AE307" s="1">
        <v>162.5</v>
      </c>
    </row>
    <row r="308" spans="1:31" x14ac:dyDescent="0.25">
      <c r="A308" s="1" t="s">
        <v>36</v>
      </c>
      <c r="B308" s="1">
        <v>2021</v>
      </c>
      <c r="C308" s="1">
        <v>2022</v>
      </c>
      <c r="D308" s="1" t="s">
        <v>49</v>
      </c>
      <c r="E308" s="1">
        <v>144.9</v>
      </c>
      <c r="F308" s="1">
        <v>202.3</v>
      </c>
      <c r="G308" s="1">
        <v>176.5</v>
      </c>
      <c r="H308" s="1">
        <v>157.5</v>
      </c>
      <c r="I308" s="1">
        <v>190.9</v>
      </c>
      <c r="J308" s="1">
        <v>155.69999999999999</v>
      </c>
      <c r="K308" s="1">
        <v>153.9</v>
      </c>
      <c r="L308" s="1">
        <v>162.80000000000001</v>
      </c>
      <c r="M308" s="1">
        <v>115.2</v>
      </c>
      <c r="N308" s="1">
        <v>169.8</v>
      </c>
      <c r="O308" s="1">
        <v>167.6</v>
      </c>
      <c r="P308" s="1">
        <v>171.9</v>
      </c>
      <c r="Q308" s="1">
        <v>161.80000000000001</v>
      </c>
      <c r="R308" s="1">
        <v>190.2</v>
      </c>
      <c r="S308" s="1">
        <v>167</v>
      </c>
      <c r="T308" s="1">
        <v>162.6</v>
      </c>
      <c r="U308" s="1">
        <v>166.3</v>
      </c>
      <c r="V308" s="1">
        <v>0</v>
      </c>
      <c r="W308" s="1">
        <v>163.1</v>
      </c>
      <c r="X308" s="1">
        <v>160.9</v>
      </c>
      <c r="Y308" s="1">
        <v>171.1</v>
      </c>
      <c r="Z308" s="1">
        <v>157.69999999999999</v>
      </c>
      <c r="AA308" s="1">
        <v>161.1</v>
      </c>
      <c r="AB308" s="1">
        <v>167.5</v>
      </c>
      <c r="AC308" s="1">
        <v>160.30000000000001</v>
      </c>
      <c r="AD308" s="1">
        <v>163.30000000000001</v>
      </c>
      <c r="AE308" s="1">
        <v>163.6</v>
      </c>
    </row>
    <row r="309" spans="1:31" x14ac:dyDescent="0.25">
      <c r="A309" s="1" t="s">
        <v>37</v>
      </c>
      <c r="B309" s="1">
        <v>2021</v>
      </c>
      <c r="C309" s="1">
        <v>2022</v>
      </c>
      <c r="D309" s="1" t="s">
        <v>49</v>
      </c>
      <c r="E309" s="1">
        <v>149.30000000000001</v>
      </c>
      <c r="F309" s="1">
        <v>207.4</v>
      </c>
      <c r="G309" s="1">
        <v>174.1</v>
      </c>
      <c r="H309" s="1">
        <v>159.19999999999999</v>
      </c>
      <c r="I309" s="1">
        <v>175</v>
      </c>
      <c r="J309" s="1">
        <v>161.30000000000001</v>
      </c>
      <c r="K309" s="1">
        <v>183.3</v>
      </c>
      <c r="L309" s="1">
        <v>164.5</v>
      </c>
      <c r="M309" s="1">
        <v>120.4</v>
      </c>
      <c r="N309" s="1">
        <v>166.2</v>
      </c>
      <c r="O309" s="1">
        <v>154.80000000000001</v>
      </c>
      <c r="P309" s="1">
        <v>175.1</v>
      </c>
      <c r="Q309" s="1">
        <v>167.3</v>
      </c>
      <c r="R309" s="1">
        <v>196.5</v>
      </c>
      <c r="S309" s="1">
        <v>159.80000000000001</v>
      </c>
      <c r="T309" s="1">
        <v>143.6</v>
      </c>
      <c r="U309" s="1">
        <v>157.30000000000001</v>
      </c>
      <c r="V309" s="1">
        <v>162.1</v>
      </c>
      <c r="W309" s="1">
        <v>160.69999999999999</v>
      </c>
      <c r="X309" s="1">
        <v>153.19999999999999</v>
      </c>
      <c r="Y309" s="1">
        <v>162.80000000000001</v>
      </c>
      <c r="Z309" s="1">
        <v>150.4</v>
      </c>
      <c r="AA309" s="1">
        <v>153.69999999999999</v>
      </c>
      <c r="AB309" s="1">
        <v>160.4</v>
      </c>
      <c r="AC309" s="1">
        <v>159.6</v>
      </c>
      <c r="AD309" s="1">
        <v>156</v>
      </c>
      <c r="AE309" s="1">
        <v>162.30000000000001</v>
      </c>
    </row>
    <row r="310" spans="1:31" x14ac:dyDescent="0.25">
      <c r="A310" s="1" t="s">
        <v>38</v>
      </c>
      <c r="B310" s="1">
        <v>2021</v>
      </c>
      <c r="C310" s="1">
        <v>2022</v>
      </c>
      <c r="D310" s="1" t="s">
        <v>49</v>
      </c>
      <c r="E310" s="1">
        <v>146.6</v>
      </c>
      <c r="F310" s="1">
        <v>204</v>
      </c>
      <c r="G310" s="1">
        <v>172.8</v>
      </c>
      <c r="H310" s="1">
        <v>158.4</v>
      </c>
      <c r="I310" s="1">
        <v>188</v>
      </c>
      <c r="J310" s="1">
        <v>156.80000000000001</v>
      </c>
      <c r="K310" s="1">
        <v>162.19999999999999</v>
      </c>
      <c r="L310" s="1">
        <v>164.1</v>
      </c>
      <c r="M310" s="1">
        <v>119.7</v>
      </c>
      <c r="N310" s="1">
        <v>168.8</v>
      </c>
      <c r="O310" s="1">
        <v>162.69999999999999</v>
      </c>
      <c r="P310" s="1">
        <v>173.9</v>
      </c>
      <c r="Q310" s="1">
        <v>164</v>
      </c>
      <c r="R310" s="1">
        <v>192.1</v>
      </c>
      <c r="S310" s="1">
        <v>164.5</v>
      </c>
      <c r="T310" s="1">
        <v>155.30000000000001</v>
      </c>
      <c r="U310" s="1">
        <v>163.19999999999999</v>
      </c>
      <c r="V310" s="1">
        <v>162.1</v>
      </c>
      <c r="W310" s="1">
        <v>162.6</v>
      </c>
      <c r="X310" s="1">
        <v>157.5</v>
      </c>
      <c r="Y310" s="1">
        <v>168.4</v>
      </c>
      <c r="Z310" s="1">
        <v>154</v>
      </c>
      <c r="AA310" s="1">
        <v>157.6</v>
      </c>
      <c r="AB310" s="1">
        <v>163.80000000000001</v>
      </c>
      <c r="AC310" s="1">
        <v>160</v>
      </c>
      <c r="AD310" s="1">
        <v>160</v>
      </c>
      <c r="AE310" s="1">
        <v>163.19999999999999</v>
      </c>
    </row>
    <row r="311" spans="1:31" x14ac:dyDescent="0.25">
      <c r="A311" s="1" t="s">
        <v>36</v>
      </c>
      <c r="B311" s="1">
        <v>2021</v>
      </c>
      <c r="C311" s="1">
        <v>2022</v>
      </c>
      <c r="D311" s="1" t="s">
        <v>50</v>
      </c>
      <c r="E311" s="1">
        <v>145.4</v>
      </c>
      <c r="F311" s="1">
        <v>202.1</v>
      </c>
      <c r="G311" s="1">
        <v>172</v>
      </c>
      <c r="H311" s="1">
        <v>158</v>
      </c>
      <c r="I311" s="1">
        <v>195.5</v>
      </c>
      <c r="J311" s="1">
        <v>152.69999999999999</v>
      </c>
      <c r="K311" s="1">
        <v>151.4</v>
      </c>
      <c r="L311" s="1">
        <v>163.9</v>
      </c>
      <c r="M311" s="1">
        <v>119.3</v>
      </c>
      <c r="N311" s="1">
        <v>170.1</v>
      </c>
      <c r="O311" s="1">
        <v>168.3</v>
      </c>
      <c r="P311" s="1">
        <v>172.8</v>
      </c>
      <c r="Q311" s="1">
        <v>162.1</v>
      </c>
      <c r="R311" s="1">
        <v>190.5</v>
      </c>
      <c r="S311" s="1">
        <v>167.7</v>
      </c>
      <c r="T311" s="1">
        <v>163.6</v>
      </c>
      <c r="U311" s="1">
        <v>167.1</v>
      </c>
      <c r="V311" s="1">
        <v>0</v>
      </c>
      <c r="W311" s="1">
        <v>163.69999999999999</v>
      </c>
      <c r="X311" s="1">
        <v>161.30000000000001</v>
      </c>
      <c r="Y311" s="1">
        <v>171.9</v>
      </c>
      <c r="Z311" s="1">
        <v>157.80000000000001</v>
      </c>
      <c r="AA311" s="1">
        <v>162.69999999999999</v>
      </c>
      <c r="AB311" s="1">
        <v>168.5</v>
      </c>
      <c r="AC311" s="1">
        <v>160.19999999999999</v>
      </c>
      <c r="AD311" s="1">
        <v>163.80000000000001</v>
      </c>
      <c r="AE311" s="1">
        <v>164</v>
      </c>
    </row>
    <row r="312" spans="1:31" x14ac:dyDescent="0.25">
      <c r="A312" s="1" t="s">
        <v>37</v>
      </c>
      <c r="B312" s="1">
        <v>2021</v>
      </c>
      <c r="C312" s="1">
        <v>2022</v>
      </c>
      <c r="D312" s="1" t="s">
        <v>50</v>
      </c>
      <c r="E312" s="1">
        <v>149.30000000000001</v>
      </c>
      <c r="F312" s="1">
        <v>207.4</v>
      </c>
      <c r="G312" s="1">
        <v>174.1</v>
      </c>
      <c r="H312" s="1">
        <v>159.1</v>
      </c>
      <c r="I312" s="1">
        <v>175</v>
      </c>
      <c r="J312" s="1">
        <v>161.19999999999999</v>
      </c>
      <c r="K312" s="1">
        <v>183.5</v>
      </c>
      <c r="L312" s="1">
        <v>164.5</v>
      </c>
      <c r="M312" s="1">
        <v>120.4</v>
      </c>
      <c r="N312" s="1">
        <v>166.2</v>
      </c>
      <c r="O312" s="1">
        <v>154.80000000000001</v>
      </c>
      <c r="P312" s="1">
        <v>175.1</v>
      </c>
      <c r="Q312" s="1">
        <v>167.3</v>
      </c>
      <c r="R312" s="1">
        <v>196.5</v>
      </c>
      <c r="S312" s="1">
        <v>159.80000000000001</v>
      </c>
      <c r="T312" s="1">
        <v>143.6</v>
      </c>
      <c r="U312" s="1">
        <v>157.4</v>
      </c>
      <c r="V312" s="1">
        <v>162.1</v>
      </c>
      <c r="W312" s="1">
        <v>160.80000000000001</v>
      </c>
      <c r="X312" s="1">
        <v>153.30000000000001</v>
      </c>
      <c r="Y312" s="1">
        <v>162.80000000000001</v>
      </c>
      <c r="Z312" s="1">
        <v>150.5</v>
      </c>
      <c r="AA312" s="1">
        <v>153.9</v>
      </c>
      <c r="AB312" s="1">
        <v>160.30000000000001</v>
      </c>
      <c r="AC312" s="1">
        <v>159.6</v>
      </c>
      <c r="AD312" s="1">
        <v>156</v>
      </c>
      <c r="AE312" s="1">
        <v>162.30000000000001</v>
      </c>
    </row>
    <row r="313" spans="1:31" x14ac:dyDescent="0.25">
      <c r="A313" s="1" t="s">
        <v>38</v>
      </c>
      <c r="B313" s="1">
        <v>2021</v>
      </c>
      <c r="C313" s="1">
        <v>2022</v>
      </c>
      <c r="D313" s="1" t="s">
        <v>50</v>
      </c>
      <c r="E313" s="1">
        <v>146.6</v>
      </c>
      <c r="F313" s="1">
        <v>204</v>
      </c>
      <c r="G313" s="1">
        <v>172.8</v>
      </c>
      <c r="H313" s="1">
        <v>158.4</v>
      </c>
      <c r="I313" s="1">
        <v>188</v>
      </c>
      <c r="J313" s="1">
        <v>156.69999999999999</v>
      </c>
      <c r="K313" s="1">
        <v>162.30000000000001</v>
      </c>
      <c r="L313" s="1">
        <v>164.1</v>
      </c>
      <c r="M313" s="1">
        <v>119.7</v>
      </c>
      <c r="N313" s="1">
        <v>168.8</v>
      </c>
      <c r="O313" s="1">
        <v>162.69999999999999</v>
      </c>
      <c r="P313" s="1">
        <v>173.9</v>
      </c>
      <c r="Q313" s="1">
        <v>164</v>
      </c>
      <c r="R313" s="1">
        <v>192.1</v>
      </c>
      <c r="S313" s="1">
        <v>164.6</v>
      </c>
      <c r="T313" s="1">
        <v>155.30000000000001</v>
      </c>
      <c r="U313" s="1">
        <v>163.30000000000001</v>
      </c>
      <c r="V313" s="1">
        <v>162.1</v>
      </c>
      <c r="W313" s="1">
        <v>162.6</v>
      </c>
      <c r="X313" s="1">
        <v>157.5</v>
      </c>
      <c r="Y313" s="1">
        <v>168.4</v>
      </c>
      <c r="Z313" s="1">
        <v>154</v>
      </c>
      <c r="AA313" s="1">
        <v>157.69999999999999</v>
      </c>
      <c r="AB313" s="1">
        <v>163.69999999999999</v>
      </c>
      <c r="AC313" s="1">
        <v>160</v>
      </c>
      <c r="AD313" s="1">
        <v>160</v>
      </c>
      <c r="AE313" s="1">
        <v>163.19999999999999</v>
      </c>
    </row>
    <row r="314" spans="1:31" x14ac:dyDescent="0.25">
      <c r="A314" s="1" t="s">
        <v>36</v>
      </c>
      <c r="B314" s="1">
        <v>2021</v>
      </c>
      <c r="C314" s="1">
        <v>2022</v>
      </c>
      <c r="D314" s="1" t="s">
        <v>51</v>
      </c>
      <c r="E314" s="1">
        <v>146.1</v>
      </c>
      <c r="F314" s="1">
        <v>202.5</v>
      </c>
      <c r="G314" s="1">
        <v>170.1</v>
      </c>
      <c r="H314" s="1">
        <v>158.4</v>
      </c>
      <c r="I314" s="1">
        <v>198.8</v>
      </c>
      <c r="J314" s="1">
        <v>152.6</v>
      </c>
      <c r="K314" s="1">
        <v>170.4</v>
      </c>
      <c r="L314" s="1">
        <v>165.2</v>
      </c>
      <c r="M314" s="1">
        <v>121.6</v>
      </c>
      <c r="N314" s="1">
        <v>170.6</v>
      </c>
      <c r="O314" s="1">
        <v>168.8</v>
      </c>
      <c r="P314" s="1">
        <v>173.6</v>
      </c>
      <c r="Q314" s="1">
        <v>165.5</v>
      </c>
      <c r="R314" s="1">
        <v>191.2</v>
      </c>
      <c r="S314" s="1">
        <v>168.9</v>
      </c>
      <c r="T314" s="1">
        <v>164.8</v>
      </c>
      <c r="U314" s="1">
        <v>168.3</v>
      </c>
      <c r="V314" s="1">
        <v>0</v>
      </c>
      <c r="W314" s="1">
        <v>165.5</v>
      </c>
      <c r="X314" s="1">
        <v>162</v>
      </c>
      <c r="Y314" s="1">
        <v>172.5</v>
      </c>
      <c r="Z314" s="1">
        <v>159.5</v>
      </c>
      <c r="AA314" s="1">
        <v>163.19999999999999</v>
      </c>
      <c r="AB314" s="1">
        <v>169</v>
      </c>
      <c r="AC314" s="1">
        <v>161.1</v>
      </c>
      <c r="AD314" s="1">
        <v>164.7</v>
      </c>
      <c r="AE314" s="1">
        <v>166.3</v>
      </c>
    </row>
    <row r="315" spans="1:31" x14ac:dyDescent="0.25">
      <c r="A315" s="1" t="s">
        <v>37</v>
      </c>
      <c r="B315" s="1">
        <v>2021</v>
      </c>
      <c r="C315" s="1">
        <v>2022</v>
      </c>
      <c r="D315" s="1" t="s">
        <v>51</v>
      </c>
      <c r="E315" s="1">
        <v>150.1</v>
      </c>
      <c r="F315" s="1">
        <v>208.4</v>
      </c>
      <c r="G315" s="1">
        <v>173</v>
      </c>
      <c r="H315" s="1">
        <v>159.19999999999999</v>
      </c>
      <c r="I315" s="1">
        <v>176.6</v>
      </c>
      <c r="J315" s="1">
        <v>159.30000000000001</v>
      </c>
      <c r="K315" s="1">
        <v>214.4</v>
      </c>
      <c r="L315" s="1">
        <v>165.3</v>
      </c>
      <c r="M315" s="1">
        <v>122.5</v>
      </c>
      <c r="N315" s="1">
        <v>166.8</v>
      </c>
      <c r="O315" s="1">
        <v>155.4</v>
      </c>
      <c r="P315" s="1">
        <v>175.9</v>
      </c>
      <c r="Q315" s="1">
        <v>171.5</v>
      </c>
      <c r="R315" s="1">
        <v>197</v>
      </c>
      <c r="S315" s="1">
        <v>160.80000000000001</v>
      </c>
      <c r="T315" s="1">
        <v>144.4</v>
      </c>
      <c r="U315" s="1">
        <v>158.30000000000001</v>
      </c>
      <c r="V315" s="1">
        <v>163.6</v>
      </c>
      <c r="W315" s="1">
        <v>162.19999999999999</v>
      </c>
      <c r="X315" s="1">
        <v>154.30000000000001</v>
      </c>
      <c r="Y315" s="1">
        <v>163.5</v>
      </c>
      <c r="Z315" s="1">
        <v>152.19999999999999</v>
      </c>
      <c r="AA315" s="1">
        <v>155.1</v>
      </c>
      <c r="AB315" s="1">
        <v>160.30000000000001</v>
      </c>
      <c r="AC315" s="1">
        <v>160.30000000000001</v>
      </c>
      <c r="AD315" s="1">
        <v>157</v>
      </c>
      <c r="AE315" s="1">
        <v>164.6</v>
      </c>
    </row>
    <row r="316" spans="1:31" x14ac:dyDescent="0.25">
      <c r="A316" s="1" t="s">
        <v>38</v>
      </c>
      <c r="B316" s="1">
        <v>2021</v>
      </c>
      <c r="C316" s="1">
        <v>2022</v>
      </c>
      <c r="D316" s="1" t="s">
        <v>51</v>
      </c>
      <c r="E316" s="1">
        <v>147.4</v>
      </c>
      <c r="F316" s="1">
        <v>204.6</v>
      </c>
      <c r="G316" s="1">
        <v>171.2</v>
      </c>
      <c r="H316" s="1">
        <v>158.69999999999999</v>
      </c>
      <c r="I316" s="1">
        <v>190.6</v>
      </c>
      <c r="J316" s="1">
        <v>155.69999999999999</v>
      </c>
      <c r="K316" s="1">
        <v>185.3</v>
      </c>
      <c r="L316" s="1">
        <v>165.2</v>
      </c>
      <c r="M316" s="1">
        <v>121.9</v>
      </c>
      <c r="N316" s="1">
        <v>169.3</v>
      </c>
      <c r="O316" s="1">
        <v>163.19999999999999</v>
      </c>
      <c r="P316" s="1">
        <v>174.7</v>
      </c>
      <c r="Q316" s="1">
        <v>167.7</v>
      </c>
      <c r="R316" s="1">
        <v>192.7</v>
      </c>
      <c r="S316" s="1">
        <v>165.7</v>
      </c>
      <c r="T316" s="1">
        <v>156.30000000000001</v>
      </c>
      <c r="U316" s="1">
        <v>164.3</v>
      </c>
      <c r="V316" s="1">
        <v>163.6</v>
      </c>
      <c r="W316" s="1">
        <v>164.2</v>
      </c>
      <c r="X316" s="1">
        <v>158.4</v>
      </c>
      <c r="Y316" s="1">
        <v>169.1</v>
      </c>
      <c r="Z316" s="1">
        <v>155.69999999999999</v>
      </c>
      <c r="AA316" s="1">
        <v>158.6</v>
      </c>
      <c r="AB316" s="1">
        <v>163.9</v>
      </c>
      <c r="AC316" s="1">
        <v>160.80000000000001</v>
      </c>
      <c r="AD316" s="1">
        <v>161</v>
      </c>
      <c r="AE316" s="1">
        <v>165.5</v>
      </c>
    </row>
    <row r="317" spans="1:31" x14ac:dyDescent="0.25">
      <c r="A317" s="1" t="s">
        <v>36</v>
      </c>
      <c r="B317" s="1">
        <v>2021</v>
      </c>
      <c r="C317" s="1">
        <v>2022</v>
      </c>
      <c r="D317" s="1" t="s">
        <v>52</v>
      </c>
      <c r="E317" s="1">
        <v>146.9</v>
      </c>
      <c r="F317" s="1">
        <v>199.8</v>
      </c>
      <c r="G317" s="1">
        <v>171.5</v>
      </c>
      <c r="H317" s="1">
        <v>159.1</v>
      </c>
      <c r="I317" s="1">
        <v>198.4</v>
      </c>
      <c r="J317" s="1">
        <v>153.19999999999999</v>
      </c>
      <c r="K317" s="1">
        <v>183.9</v>
      </c>
      <c r="L317" s="1">
        <v>165.4</v>
      </c>
      <c r="M317" s="1">
        <v>122.1</v>
      </c>
      <c r="N317" s="1">
        <v>170.8</v>
      </c>
      <c r="O317" s="1">
        <v>169.1</v>
      </c>
      <c r="P317" s="1">
        <v>174.3</v>
      </c>
      <c r="Q317" s="1">
        <v>167.5</v>
      </c>
      <c r="R317" s="1">
        <v>191.4</v>
      </c>
      <c r="S317" s="1">
        <v>170.4</v>
      </c>
      <c r="T317" s="1">
        <v>166</v>
      </c>
      <c r="U317" s="1">
        <v>169.8</v>
      </c>
      <c r="V317" s="1">
        <v>0</v>
      </c>
      <c r="W317" s="1">
        <v>165.3</v>
      </c>
      <c r="X317" s="1">
        <v>162.9</v>
      </c>
      <c r="Y317" s="1">
        <v>173.4</v>
      </c>
      <c r="Z317" s="1">
        <v>158.9</v>
      </c>
      <c r="AA317" s="1">
        <v>163.80000000000001</v>
      </c>
      <c r="AB317" s="1">
        <v>169.3</v>
      </c>
      <c r="AC317" s="1">
        <v>162.4</v>
      </c>
      <c r="AD317" s="1">
        <v>165.2</v>
      </c>
      <c r="AE317" s="1">
        <v>167.6</v>
      </c>
    </row>
    <row r="318" spans="1:31" x14ac:dyDescent="0.25">
      <c r="A318" s="1" t="s">
        <v>37</v>
      </c>
      <c r="B318" s="1">
        <v>2021</v>
      </c>
      <c r="C318" s="1">
        <v>2022</v>
      </c>
      <c r="D318" s="1" t="s">
        <v>52</v>
      </c>
      <c r="E318" s="1">
        <v>151</v>
      </c>
      <c r="F318" s="1">
        <v>204.9</v>
      </c>
      <c r="G318" s="1">
        <v>175.4</v>
      </c>
      <c r="H318" s="1">
        <v>159.6</v>
      </c>
      <c r="I318" s="1">
        <v>175.8</v>
      </c>
      <c r="J318" s="1">
        <v>160.30000000000001</v>
      </c>
      <c r="K318" s="1">
        <v>229.1</v>
      </c>
      <c r="L318" s="1">
        <v>165.1</v>
      </c>
      <c r="M318" s="1">
        <v>123.1</v>
      </c>
      <c r="N318" s="1">
        <v>167.2</v>
      </c>
      <c r="O318" s="1">
        <v>156.1</v>
      </c>
      <c r="P318" s="1">
        <v>176.8</v>
      </c>
      <c r="Q318" s="1">
        <v>173.5</v>
      </c>
      <c r="R318" s="1">
        <v>197</v>
      </c>
      <c r="S318" s="1">
        <v>162.30000000000001</v>
      </c>
      <c r="T318" s="1">
        <v>145.30000000000001</v>
      </c>
      <c r="U318" s="1">
        <v>159.69999999999999</v>
      </c>
      <c r="V318" s="1">
        <v>164.2</v>
      </c>
      <c r="W318" s="1">
        <v>161.6</v>
      </c>
      <c r="X318" s="1">
        <v>155.19999999999999</v>
      </c>
      <c r="Y318" s="1">
        <v>164.2</v>
      </c>
      <c r="Z318" s="1">
        <v>151.19999999999999</v>
      </c>
      <c r="AA318" s="1">
        <v>156.69999999999999</v>
      </c>
      <c r="AB318" s="1">
        <v>160.80000000000001</v>
      </c>
      <c r="AC318" s="1">
        <v>161.80000000000001</v>
      </c>
      <c r="AD318" s="1">
        <v>157.30000000000001</v>
      </c>
      <c r="AE318" s="1">
        <v>165.6</v>
      </c>
    </row>
    <row r="319" spans="1:31" x14ac:dyDescent="0.25">
      <c r="A319" s="1" t="s">
        <v>38</v>
      </c>
      <c r="B319" s="1">
        <v>2021</v>
      </c>
      <c r="C319" s="1">
        <v>2022</v>
      </c>
      <c r="D319" s="1" t="s">
        <v>52</v>
      </c>
      <c r="E319" s="1">
        <v>148.19999999999999</v>
      </c>
      <c r="F319" s="1">
        <v>201.6</v>
      </c>
      <c r="G319" s="1">
        <v>173</v>
      </c>
      <c r="H319" s="1">
        <v>159.30000000000001</v>
      </c>
      <c r="I319" s="1">
        <v>190.1</v>
      </c>
      <c r="J319" s="1">
        <v>156.5</v>
      </c>
      <c r="K319" s="1">
        <v>199.2</v>
      </c>
      <c r="L319" s="1">
        <v>165.3</v>
      </c>
      <c r="M319" s="1">
        <v>122.4</v>
      </c>
      <c r="N319" s="1">
        <v>169.6</v>
      </c>
      <c r="O319" s="1">
        <v>163.69999999999999</v>
      </c>
      <c r="P319" s="1">
        <v>175.5</v>
      </c>
      <c r="Q319" s="1">
        <v>169.7</v>
      </c>
      <c r="R319" s="1">
        <v>192.9</v>
      </c>
      <c r="S319" s="1">
        <v>167.2</v>
      </c>
      <c r="T319" s="1">
        <v>157.4</v>
      </c>
      <c r="U319" s="1">
        <v>165.8</v>
      </c>
      <c r="V319" s="1">
        <v>164.2</v>
      </c>
      <c r="W319" s="1">
        <v>163.9</v>
      </c>
      <c r="X319" s="1">
        <v>159.30000000000001</v>
      </c>
      <c r="Y319" s="1">
        <v>169.9</v>
      </c>
      <c r="Z319" s="1">
        <v>154.80000000000001</v>
      </c>
      <c r="AA319" s="1">
        <v>159.80000000000001</v>
      </c>
      <c r="AB319" s="1">
        <v>164.3</v>
      </c>
      <c r="AC319" s="1">
        <v>162.19999999999999</v>
      </c>
      <c r="AD319" s="1">
        <v>161.4</v>
      </c>
      <c r="AE319" s="1">
        <v>166.7</v>
      </c>
    </row>
    <row r="320" spans="1:31" x14ac:dyDescent="0.25">
      <c r="A320" s="1" t="s">
        <v>36</v>
      </c>
      <c r="B320" s="1">
        <v>2021</v>
      </c>
      <c r="C320" s="1">
        <v>2022</v>
      </c>
      <c r="D320" s="1" t="s">
        <v>53</v>
      </c>
      <c r="E320" s="1">
        <v>147.4</v>
      </c>
      <c r="F320" s="1">
        <v>197</v>
      </c>
      <c r="G320" s="1">
        <v>176.5</v>
      </c>
      <c r="H320" s="1">
        <v>159.80000000000001</v>
      </c>
      <c r="I320" s="1">
        <v>195.8</v>
      </c>
      <c r="J320" s="1">
        <v>152</v>
      </c>
      <c r="K320" s="1">
        <v>172.3</v>
      </c>
      <c r="L320" s="1">
        <v>164.5</v>
      </c>
      <c r="M320" s="1">
        <v>120.6</v>
      </c>
      <c r="N320" s="1">
        <v>171.7</v>
      </c>
      <c r="O320" s="1">
        <v>169.7</v>
      </c>
      <c r="P320" s="1">
        <v>175.1</v>
      </c>
      <c r="Q320" s="1">
        <v>165.8</v>
      </c>
      <c r="R320" s="1">
        <v>190.8</v>
      </c>
      <c r="S320" s="1">
        <v>171.8</v>
      </c>
      <c r="T320" s="1">
        <v>167.3</v>
      </c>
      <c r="U320" s="1">
        <v>171.2</v>
      </c>
      <c r="V320" s="1">
        <v>0</v>
      </c>
      <c r="W320" s="1">
        <v>165.6</v>
      </c>
      <c r="X320" s="1">
        <v>163.9</v>
      </c>
      <c r="Y320" s="1">
        <v>174</v>
      </c>
      <c r="Z320" s="1">
        <v>160.1</v>
      </c>
      <c r="AA320" s="1">
        <v>164.5</v>
      </c>
      <c r="AB320" s="1">
        <v>169.7</v>
      </c>
      <c r="AC320" s="1">
        <v>162.80000000000001</v>
      </c>
      <c r="AD320" s="1">
        <v>166</v>
      </c>
      <c r="AE320" s="1">
        <v>167</v>
      </c>
    </row>
    <row r="321" spans="1:31" x14ac:dyDescent="0.25">
      <c r="A321" s="1" t="s">
        <v>37</v>
      </c>
      <c r="B321" s="1">
        <v>2021</v>
      </c>
      <c r="C321" s="1">
        <v>2022</v>
      </c>
      <c r="D321" s="1" t="s">
        <v>53</v>
      </c>
      <c r="E321" s="1">
        <v>151.6</v>
      </c>
      <c r="F321" s="1">
        <v>202.2</v>
      </c>
      <c r="G321" s="1">
        <v>180</v>
      </c>
      <c r="H321" s="1">
        <v>160</v>
      </c>
      <c r="I321" s="1">
        <v>173.5</v>
      </c>
      <c r="J321" s="1">
        <v>158.30000000000001</v>
      </c>
      <c r="K321" s="1">
        <v>219.5</v>
      </c>
      <c r="L321" s="1">
        <v>164.2</v>
      </c>
      <c r="M321" s="1">
        <v>121.9</v>
      </c>
      <c r="N321" s="1">
        <v>168.2</v>
      </c>
      <c r="O321" s="1">
        <v>156.5</v>
      </c>
      <c r="P321" s="1">
        <v>178.2</v>
      </c>
      <c r="Q321" s="1">
        <v>172.2</v>
      </c>
      <c r="R321" s="1">
        <v>196.8</v>
      </c>
      <c r="S321" s="1">
        <v>163.30000000000001</v>
      </c>
      <c r="T321" s="1">
        <v>146.69999999999999</v>
      </c>
      <c r="U321" s="1">
        <v>160.69999999999999</v>
      </c>
      <c r="V321" s="1">
        <v>163.4</v>
      </c>
      <c r="W321" s="1">
        <v>161.69999999999999</v>
      </c>
      <c r="X321" s="1">
        <v>156</v>
      </c>
      <c r="Y321" s="1">
        <v>165.1</v>
      </c>
      <c r="Z321" s="1">
        <v>151.80000000000001</v>
      </c>
      <c r="AA321" s="1">
        <v>157.6</v>
      </c>
      <c r="AB321" s="1">
        <v>160.6</v>
      </c>
      <c r="AC321" s="1">
        <v>162.4</v>
      </c>
      <c r="AD321" s="1">
        <v>157.80000000000001</v>
      </c>
      <c r="AE321" s="1">
        <v>165.2</v>
      </c>
    </row>
    <row r="322" spans="1:31" x14ac:dyDescent="0.25">
      <c r="A322" s="1" t="s">
        <v>38</v>
      </c>
      <c r="B322" s="1">
        <v>2021</v>
      </c>
      <c r="C322" s="1">
        <v>2022</v>
      </c>
      <c r="D322" s="1" t="s">
        <v>53</v>
      </c>
      <c r="E322" s="1">
        <v>148.69999999999999</v>
      </c>
      <c r="F322" s="1">
        <v>198.8</v>
      </c>
      <c r="G322" s="1">
        <v>177.9</v>
      </c>
      <c r="H322" s="1">
        <v>159.9</v>
      </c>
      <c r="I322" s="1">
        <v>187.6</v>
      </c>
      <c r="J322" s="1">
        <v>154.9</v>
      </c>
      <c r="K322" s="1">
        <v>188.3</v>
      </c>
      <c r="L322" s="1">
        <v>164.4</v>
      </c>
      <c r="M322" s="1">
        <v>121</v>
      </c>
      <c r="N322" s="1">
        <v>170.5</v>
      </c>
      <c r="O322" s="1">
        <v>164.2</v>
      </c>
      <c r="P322" s="1">
        <v>176.5</v>
      </c>
      <c r="Q322" s="1">
        <v>168.2</v>
      </c>
      <c r="R322" s="1">
        <v>192.4</v>
      </c>
      <c r="S322" s="1">
        <v>168.5</v>
      </c>
      <c r="T322" s="1">
        <v>158.69999999999999</v>
      </c>
      <c r="U322" s="1">
        <v>167</v>
      </c>
      <c r="V322" s="1">
        <v>163.4</v>
      </c>
      <c r="W322" s="1">
        <v>164.1</v>
      </c>
      <c r="X322" s="1">
        <v>160.19999999999999</v>
      </c>
      <c r="Y322" s="1">
        <v>170.6</v>
      </c>
      <c r="Z322" s="1">
        <v>155.69999999999999</v>
      </c>
      <c r="AA322" s="1">
        <v>160.6</v>
      </c>
      <c r="AB322" s="1">
        <v>164.4</v>
      </c>
      <c r="AC322" s="1">
        <v>162.6</v>
      </c>
      <c r="AD322" s="1">
        <v>162</v>
      </c>
      <c r="AE322" s="1">
        <v>166.2</v>
      </c>
    </row>
    <row r="323" spans="1:31" x14ac:dyDescent="0.25">
      <c r="A323" s="1" t="s">
        <v>36</v>
      </c>
      <c r="B323" s="1">
        <v>2022</v>
      </c>
      <c r="C323" s="1">
        <v>2023</v>
      </c>
      <c r="D323" s="1" t="s">
        <v>42</v>
      </c>
      <c r="E323" s="1">
        <v>148.30000000000001</v>
      </c>
      <c r="F323" s="1">
        <v>196.9</v>
      </c>
      <c r="G323" s="1">
        <v>178</v>
      </c>
      <c r="H323" s="1">
        <v>160.5</v>
      </c>
      <c r="I323" s="1">
        <v>192.6</v>
      </c>
      <c r="J323" s="1">
        <v>151.19999999999999</v>
      </c>
      <c r="K323" s="1">
        <v>159.19999999999999</v>
      </c>
      <c r="L323" s="1">
        <v>164</v>
      </c>
      <c r="M323" s="1">
        <v>119.3</v>
      </c>
      <c r="N323" s="1">
        <v>173.3</v>
      </c>
      <c r="O323" s="1">
        <v>169.8</v>
      </c>
      <c r="P323" s="1">
        <v>175.8</v>
      </c>
      <c r="Q323" s="1">
        <v>164.1</v>
      </c>
      <c r="R323" s="1">
        <v>190.7</v>
      </c>
      <c r="S323" s="1">
        <v>173.2</v>
      </c>
      <c r="T323" s="1">
        <v>169.3</v>
      </c>
      <c r="U323" s="1">
        <v>172.7</v>
      </c>
      <c r="V323" s="1">
        <v>0</v>
      </c>
      <c r="W323" s="1">
        <v>165.8</v>
      </c>
      <c r="X323" s="1">
        <v>164.9</v>
      </c>
      <c r="Y323" s="1">
        <v>174.7</v>
      </c>
      <c r="Z323" s="1">
        <v>160.80000000000001</v>
      </c>
      <c r="AA323" s="1">
        <v>164.9</v>
      </c>
      <c r="AB323" s="1">
        <v>169.9</v>
      </c>
      <c r="AC323" s="1">
        <v>163.19999999999999</v>
      </c>
      <c r="AD323" s="1">
        <v>166.6</v>
      </c>
      <c r="AE323" s="1">
        <v>166.4</v>
      </c>
    </row>
    <row r="324" spans="1:31" x14ac:dyDescent="0.25">
      <c r="A324" s="1" t="s">
        <v>37</v>
      </c>
      <c r="B324" s="1">
        <v>2022</v>
      </c>
      <c r="C324" s="1">
        <v>2023</v>
      </c>
      <c r="D324" s="1" t="s">
        <v>42</v>
      </c>
      <c r="E324" s="1">
        <v>152.19999999999999</v>
      </c>
      <c r="F324" s="1">
        <v>202.1</v>
      </c>
      <c r="G324" s="1">
        <v>180.1</v>
      </c>
      <c r="H324" s="1">
        <v>160.4</v>
      </c>
      <c r="I324" s="1">
        <v>171</v>
      </c>
      <c r="J324" s="1">
        <v>156.5</v>
      </c>
      <c r="K324" s="1">
        <v>203.6</v>
      </c>
      <c r="L324" s="1">
        <v>163.80000000000001</v>
      </c>
      <c r="M324" s="1">
        <v>121.3</v>
      </c>
      <c r="N324" s="1">
        <v>169.8</v>
      </c>
      <c r="O324" s="1">
        <v>156.6</v>
      </c>
      <c r="P324" s="1">
        <v>179</v>
      </c>
      <c r="Q324" s="1">
        <v>170.3</v>
      </c>
      <c r="R324" s="1">
        <v>196.4</v>
      </c>
      <c r="S324" s="1">
        <v>164.7</v>
      </c>
      <c r="T324" s="1">
        <v>148.5</v>
      </c>
      <c r="U324" s="1">
        <v>162.19999999999999</v>
      </c>
      <c r="V324" s="1">
        <v>164.5</v>
      </c>
      <c r="W324" s="1">
        <v>161.6</v>
      </c>
      <c r="X324" s="1">
        <v>156.80000000000001</v>
      </c>
      <c r="Y324" s="1">
        <v>166.1</v>
      </c>
      <c r="Z324" s="1">
        <v>152.69999999999999</v>
      </c>
      <c r="AA324" s="1">
        <v>158.4</v>
      </c>
      <c r="AB324" s="1">
        <v>161</v>
      </c>
      <c r="AC324" s="1">
        <v>162.80000000000001</v>
      </c>
      <c r="AD324" s="1">
        <v>158.6</v>
      </c>
      <c r="AE324" s="1">
        <v>165</v>
      </c>
    </row>
    <row r="325" spans="1:31" x14ac:dyDescent="0.25">
      <c r="A325" s="1" t="s">
        <v>38</v>
      </c>
      <c r="B325" s="1">
        <v>2022</v>
      </c>
      <c r="C325" s="1">
        <v>2023</v>
      </c>
      <c r="D325" s="1" t="s">
        <v>42</v>
      </c>
      <c r="E325" s="1">
        <v>149.5</v>
      </c>
      <c r="F325" s="1">
        <v>198.7</v>
      </c>
      <c r="G325" s="1">
        <v>178.8</v>
      </c>
      <c r="H325" s="1">
        <v>160.5</v>
      </c>
      <c r="I325" s="1">
        <v>184.7</v>
      </c>
      <c r="J325" s="1">
        <v>153.69999999999999</v>
      </c>
      <c r="K325" s="1">
        <v>174.3</v>
      </c>
      <c r="L325" s="1">
        <v>163.9</v>
      </c>
      <c r="M325" s="1">
        <v>120</v>
      </c>
      <c r="N325" s="1">
        <v>172.1</v>
      </c>
      <c r="O325" s="1">
        <v>164.3</v>
      </c>
      <c r="P325" s="1">
        <v>177.3</v>
      </c>
      <c r="Q325" s="1">
        <v>166.4</v>
      </c>
      <c r="R325" s="1">
        <v>192.2</v>
      </c>
      <c r="S325" s="1">
        <v>169.9</v>
      </c>
      <c r="T325" s="1">
        <v>160.69999999999999</v>
      </c>
      <c r="U325" s="1">
        <v>168.5</v>
      </c>
      <c r="V325" s="1">
        <v>164.5</v>
      </c>
      <c r="W325" s="1">
        <v>164.2</v>
      </c>
      <c r="X325" s="1">
        <v>161.1</v>
      </c>
      <c r="Y325" s="1">
        <v>171.4</v>
      </c>
      <c r="Z325" s="1">
        <v>156.5</v>
      </c>
      <c r="AA325" s="1">
        <v>161.19999999999999</v>
      </c>
      <c r="AB325" s="1">
        <v>164.7</v>
      </c>
      <c r="AC325" s="1">
        <v>163</v>
      </c>
      <c r="AD325" s="1">
        <v>162.69999999999999</v>
      </c>
      <c r="AE325" s="1">
        <v>165.7</v>
      </c>
    </row>
    <row r="326" spans="1:31" x14ac:dyDescent="0.25">
      <c r="A326" s="1" t="s">
        <v>36</v>
      </c>
      <c r="B326" s="1">
        <v>2022</v>
      </c>
      <c r="C326" s="1">
        <v>2023</v>
      </c>
      <c r="D326" s="1" t="s">
        <v>43</v>
      </c>
      <c r="E326" s="1">
        <v>148.80000000000001</v>
      </c>
      <c r="F326" s="1">
        <v>198.1</v>
      </c>
      <c r="G326" s="1">
        <v>175.5</v>
      </c>
      <c r="H326" s="1">
        <v>160.69999999999999</v>
      </c>
      <c r="I326" s="1">
        <v>192.6</v>
      </c>
      <c r="J326" s="1">
        <v>151.4</v>
      </c>
      <c r="K326" s="1">
        <v>155.19999999999999</v>
      </c>
      <c r="L326" s="1">
        <v>163.9</v>
      </c>
      <c r="M326" s="1">
        <v>118.1</v>
      </c>
      <c r="N326" s="1">
        <v>175.4</v>
      </c>
      <c r="O326" s="1">
        <v>170.5</v>
      </c>
      <c r="P326" s="1">
        <v>176.3</v>
      </c>
      <c r="Q326" s="1">
        <v>163.9</v>
      </c>
      <c r="R326" s="1">
        <v>191.5</v>
      </c>
      <c r="S326" s="1">
        <v>174.1</v>
      </c>
      <c r="T326" s="1">
        <v>171</v>
      </c>
      <c r="U326" s="1">
        <v>173.7</v>
      </c>
      <c r="V326" s="1">
        <v>0</v>
      </c>
      <c r="W326" s="1">
        <v>167.4</v>
      </c>
      <c r="X326" s="1">
        <v>165.7</v>
      </c>
      <c r="Y326" s="1">
        <v>175.3</v>
      </c>
      <c r="Z326" s="1">
        <v>161.19999999999999</v>
      </c>
      <c r="AA326" s="1">
        <v>165.5</v>
      </c>
      <c r="AB326" s="1">
        <v>170.3</v>
      </c>
      <c r="AC326" s="1">
        <v>164.5</v>
      </c>
      <c r="AD326" s="1">
        <v>167.3</v>
      </c>
      <c r="AE326" s="1">
        <v>166.7</v>
      </c>
    </row>
    <row r="327" spans="1:31" x14ac:dyDescent="0.25">
      <c r="A327" s="1" t="s">
        <v>37</v>
      </c>
      <c r="B327" s="1">
        <v>2022</v>
      </c>
      <c r="C327" s="1">
        <v>2023</v>
      </c>
      <c r="D327" s="1" t="s">
        <v>43</v>
      </c>
      <c r="E327" s="1">
        <v>152.5</v>
      </c>
      <c r="F327" s="1">
        <v>205.2</v>
      </c>
      <c r="G327" s="1">
        <v>176.4</v>
      </c>
      <c r="H327" s="1">
        <v>160.6</v>
      </c>
      <c r="I327" s="1">
        <v>171.5</v>
      </c>
      <c r="J327" s="1">
        <v>156.4</v>
      </c>
      <c r="K327" s="1">
        <v>198</v>
      </c>
      <c r="L327" s="1">
        <v>163.19999999999999</v>
      </c>
      <c r="M327" s="1">
        <v>120.6</v>
      </c>
      <c r="N327" s="1">
        <v>172.2</v>
      </c>
      <c r="O327" s="1">
        <v>156.69999999999999</v>
      </c>
      <c r="P327" s="1">
        <v>180</v>
      </c>
      <c r="Q327" s="1">
        <v>170.2</v>
      </c>
      <c r="R327" s="1">
        <v>196.5</v>
      </c>
      <c r="S327" s="1">
        <v>165.7</v>
      </c>
      <c r="T327" s="1">
        <v>150.4</v>
      </c>
      <c r="U327" s="1">
        <v>163.4</v>
      </c>
      <c r="V327" s="1">
        <v>165.5</v>
      </c>
      <c r="W327" s="1">
        <v>163</v>
      </c>
      <c r="X327" s="1">
        <v>157.4</v>
      </c>
      <c r="Y327" s="1">
        <v>167.2</v>
      </c>
      <c r="Z327" s="1">
        <v>153.1</v>
      </c>
      <c r="AA327" s="1">
        <v>159.5</v>
      </c>
      <c r="AB327" s="1">
        <v>162</v>
      </c>
      <c r="AC327" s="1">
        <v>164.2</v>
      </c>
      <c r="AD327" s="1">
        <v>159.4</v>
      </c>
      <c r="AE327" s="1">
        <v>165.5</v>
      </c>
    </row>
    <row r="328" spans="1:31" x14ac:dyDescent="0.25">
      <c r="A328" s="1" t="s">
        <v>38</v>
      </c>
      <c r="B328" s="1">
        <v>2022</v>
      </c>
      <c r="C328" s="1">
        <v>2023</v>
      </c>
      <c r="D328" s="1" t="s">
        <v>43</v>
      </c>
      <c r="E328" s="1">
        <v>150</v>
      </c>
      <c r="F328" s="1">
        <v>200.6</v>
      </c>
      <c r="G328" s="1">
        <v>175.8</v>
      </c>
      <c r="H328" s="1">
        <v>160.69999999999999</v>
      </c>
      <c r="I328" s="1">
        <v>184.9</v>
      </c>
      <c r="J328" s="1">
        <v>153.69999999999999</v>
      </c>
      <c r="K328" s="1">
        <v>169.7</v>
      </c>
      <c r="L328" s="1">
        <v>163.69999999999999</v>
      </c>
      <c r="M328" s="1">
        <v>118.9</v>
      </c>
      <c r="N328" s="1">
        <v>174.3</v>
      </c>
      <c r="O328" s="1">
        <v>164.7</v>
      </c>
      <c r="P328" s="1">
        <v>178</v>
      </c>
      <c r="Q328" s="1">
        <v>166.2</v>
      </c>
      <c r="R328" s="1">
        <v>192.8</v>
      </c>
      <c r="S328" s="1">
        <v>170.8</v>
      </c>
      <c r="T328" s="1">
        <v>162.4</v>
      </c>
      <c r="U328" s="1">
        <v>169.6</v>
      </c>
      <c r="V328" s="1">
        <v>165.5</v>
      </c>
      <c r="W328" s="1">
        <v>165.7</v>
      </c>
      <c r="X328" s="1">
        <v>161.80000000000001</v>
      </c>
      <c r="Y328" s="1">
        <v>172.2</v>
      </c>
      <c r="Z328" s="1">
        <v>156.9</v>
      </c>
      <c r="AA328" s="1">
        <v>162.1</v>
      </c>
      <c r="AB328" s="1">
        <v>165.4</v>
      </c>
      <c r="AC328" s="1">
        <v>164.4</v>
      </c>
      <c r="AD328" s="1">
        <v>163.5</v>
      </c>
      <c r="AE328" s="1">
        <v>166.1</v>
      </c>
    </row>
    <row r="329" spans="1:31" x14ac:dyDescent="0.25">
      <c r="A329" s="1" t="s">
        <v>36</v>
      </c>
      <c r="B329" s="1">
        <v>2022</v>
      </c>
      <c r="C329" s="1">
        <v>2023</v>
      </c>
      <c r="D329" s="1" t="s">
        <v>44</v>
      </c>
      <c r="E329" s="1">
        <v>150.19999999999999</v>
      </c>
      <c r="F329" s="1">
        <v>208</v>
      </c>
      <c r="G329" s="1">
        <v>167.9</v>
      </c>
      <c r="H329" s="1">
        <v>162</v>
      </c>
      <c r="I329" s="1">
        <v>203.1</v>
      </c>
      <c r="J329" s="1">
        <v>155.9</v>
      </c>
      <c r="K329" s="1">
        <v>155.80000000000001</v>
      </c>
      <c r="L329" s="1">
        <v>164.2</v>
      </c>
      <c r="M329" s="1">
        <v>118.1</v>
      </c>
      <c r="N329" s="1">
        <v>178.7</v>
      </c>
      <c r="O329" s="1">
        <v>171.2</v>
      </c>
      <c r="P329" s="1">
        <v>177.4</v>
      </c>
      <c r="Q329" s="1">
        <v>166.6</v>
      </c>
      <c r="R329" s="1">
        <v>192.3</v>
      </c>
      <c r="S329" s="1">
        <v>175.4</v>
      </c>
      <c r="T329" s="1">
        <v>173.2</v>
      </c>
      <c r="U329" s="1">
        <v>175.1</v>
      </c>
      <c r="V329" s="1">
        <v>0</v>
      </c>
      <c r="W329" s="1">
        <v>168.9</v>
      </c>
      <c r="X329" s="1">
        <v>166.5</v>
      </c>
      <c r="Y329" s="1">
        <v>176</v>
      </c>
      <c r="Z329" s="1">
        <v>162</v>
      </c>
      <c r="AA329" s="1">
        <v>166.6</v>
      </c>
      <c r="AB329" s="1">
        <v>170.6</v>
      </c>
      <c r="AC329" s="1">
        <v>167.4</v>
      </c>
      <c r="AD329" s="1">
        <v>168.3</v>
      </c>
      <c r="AE329" s="1">
        <v>168.7</v>
      </c>
    </row>
    <row r="330" spans="1:31" x14ac:dyDescent="0.25">
      <c r="A330" s="1" t="s">
        <v>37</v>
      </c>
      <c r="B330" s="1">
        <v>2022</v>
      </c>
      <c r="C330" s="1">
        <v>2023</v>
      </c>
      <c r="D330" s="1" t="s">
        <v>44</v>
      </c>
      <c r="E330" s="1">
        <v>153.69999999999999</v>
      </c>
      <c r="F330" s="1">
        <v>215.8</v>
      </c>
      <c r="G330" s="1">
        <v>167.7</v>
      </c>
      <c r="H330" s="1">
        <v>162.6</v>
      </c>
      <c r="I330" s="1">
        <v>180</v>
      </c>
      <c r="J330" s="1">
        <v>159.6</v>
      </c>
      <c r="K330" s="1">
        <v>188.4</v>
      </c>
      <c r="L330" s="1">
        <v>163.4</v>
      </c>
      <c r="M330" s="1">
        <v>120.3</v>
      </c>
      <c r="N330" s="1">
        <v>174.7</v>
      </c>
      <c r="O330" s="1">
        <v>157.1</v>
      </c>
      <c r="P330" s="1">
        <v>181.5</v>
      </c>
      <c r="Q330" s="1">
        <v>171.5</v>
      </c>
      <c r="R330" s="1">
        <v>197.5</v>
      </c>
      <c r="S330" s="1">
        <v>167.1</v>
      </c>
      <c r="T330" s="1">
        <v>152.6</v>
      </c>
      <c r="U330" s="1">
        <v>164.9</v>
      </c>
      <c r="V330" s="1">
        <v>165.3</v>
      </c>
      <c r="W330" s="1">
        <v>164.5</v>
      </c>
      <c r="X330" s="1">
        <v>158.6</v>
      </c>
      <c r="Y330" s="1">
        <v>168.2</v>
      </c>
      <c r="Z330" s="1">
        <v>154.19999999999999</v>
      </c>
      <c r="AA330" s="1">
        <v>160.80000000000001</v>
      </c>
      <c r="AB330" s="1">
        <v>162.69999999999999</v>
      </c>
      <c r="AC330" s="1">
        <v>166.8</v>
      </c>
      <c r="AD330" s="1">
        <v>160.6</v>
      </c>
      <c r="AE330" s="1">
        <v>166.5</v>
      </c>
    </row>
    <row r="331" spans="1:31" x14ac:dyDescent="0.25">
      <c r="A331" s="1" t="s">
        <v>38</v>
      </c>
      <c r="B331" s="1">
        <v>2022</v>
      </c>
      <c r="C331" s="1">
        <v>2023</v>
      </c>
      <c r="D331" s="1" t="s">
        <v>44</v>
      </c>
      <c r="E331" s="1">
        <v>151.30000000000001</v>
      </c>
      <c r="F331" s="1">
        <v>210.7</v>
      </c>
      <c r="G331" s="1">
        <v>167.8</v>
      </c>
      <c r="H331" s="1">
        <v>162.19999999999999</v>
      </c>
      <c r="I331" s="1">
        <v>194.6</v>
      </c>
      <c r="J331" s="1">
        <v>157.6</v>
      </c>
      <c r="K331" s="1">
        <v>166.9</v>
      </c>
      <c r="L331" s="1">
        <v>163.9</v>
      </c>
      <c r="M331" s="1">
        <v>118.8</v>
      </c>
      <c r="N331" s="1">
        <v>177.4</v>
      </c>
      <c r="O331" s="1">
        <v>165.3</v>
      </c>
      <c r="P331" s="1">
        <v>179.3</v>
      </c>
      <c r="Q331" s="1">
        <v>168.4</v>
      </c>
      <c r="R331" s="1">
        <v>193.7</v>
      </c>
      <c r="S331" s="1">
        <v>172.1</v>
      </c>
      <c r="T331" s="1">
        <v>164.6</v>
      </c>
      <c r="U331" s="1">
        <v>171.1</v>
      </c>
      <c r="V331" s="1">
        <v>165.3</v>
      </c>
      <c r="W331" s="1">
        <v>167.2</v>
      </c>
      <c r="X331" s="1">
        <v>162.80000000000001</v>
      </c>
      <c r="Y331" s="1">
        <v>173</v>
      </c>
      <c r="Z331" s="1">
        <v>157.9</v>
      </c>
      <c r="AA331" s="1">
        <v>163.30000000000001</v>
      </c>
      <c r="AB331" s="1">
        <v>166</v>
      </c>
      <c r="AC331" s="1">
        <v>167.2</v>
      </c>
      <c r="AD331" s="1">
        <v>164.6</v>
      </c>
      <c r="AE331" s="1">
        <v>167.7</v>
      </c>
    </row>
    <row r="332" spans="1:31" x14ac:dyDescent="0.25">
      <c r="A332" s="1" t="s">
        <v>36</v>
      </c>
      <c r="B332" s="1">
        <v>2022</v>
      </c>
      <c r="C332" s="1">
        <v>2023</v>
      </c>
      <c r="D332" s="1" t="s">
        <v>45</v>
      </c>
      <c r="E332" s="1">
        <v>151.80000000000001</v>
      </c>
      <c r="F332" s="1">
        <v>209.7</v>
      </c>
      <c r="G332" s="1">
        <v>164.5</v>
      </c>
      <c r="H332" s="1">
        <v>163.80000000000001</v>
      </c>
      <c r="I332" s="1">
        <v>207.4</v>
      </c>
      <c r="J332" s="1">
        <v>169.7</v>
      </c>
      <c r="K332" s="1">
        <v>153.6</v>
      </c>
      <c r="L332" s="1">
        <v>165.1</v>
      </c>
      <c r="M332" s="1">
        <v>118.2</v>
      </c>
      <c r="N332" s="1">
        <v>182.9</v>
      </c>
      <c r="O332" s="1">
        <v>172.4</v>
      </c>
      <c r="P332" s="1">
        <v>178.9</v>
      </c>
      <c r="Q332" s="1">
        <v>168.6</v>
      </c>
      <c r="R332" s="1">
        <v>192.8</v>
      </c>
      <c r="S332" s="1">
        <v>177.5</v>
      </c>
      <c r="T332" s="1">
        <v>175.1</v>
      </c>
      <c r="U332" s="1">
        <v>177.1</v>
      </c>
      <c r="V332" s="1">
        <v>0</v>
      </c>
      <c r="W332" s="1">
        <v>173.3</v>
      </c>
      <c r="X332" s="1">
        <v>167.7</v>
      </c>
      <c r="Y332" s="1">
        <v>177</v>
      </c>
      <c r="Z332" s="1">
        <v>166.2</v>
      </c>
      <c r="AA332" s="1">
        <v>167.2</v>
      </c>
      <c r="AB332" s="1">
        <v>170.9</v>
      </c>
      <c r="AC332" s="1">
        <v>169</v>
      </c>
      <c r="AD332" s="1">
        <v>170.2</v>
      </c>
      <c r="AE332" s="1">
        <v>170.8</v>
      </c>
    </row>
    <row r="333" spans="1:31" x14ac:dyDescent="0.25">
      <c r="A333" s="1" t="s">
        <v>37</v>
      </c>
      <c r="B333" s="1">
        <v>2022</v>
      </c>
      <c r="C333" s="1">
        <v>2023</v>
      </c>
      <c r="D333" s="1" t="s">
        <v>45</v>
      </c>
      <c r="E333" s="1">
        <v>155.4</v>
      </c>
      <c r="F333" s="1">
        <v>215.8</v>
      </c>
      <c r="G333" s="1">
        <v>164.6</v>
      </c>
      <c r="H333" s="1">
        <v>164.2</v>
      </c>
      <c r="I333" s="1">
        <v>186</v>
      </c>
      <c r="J333" s="1">
        <v>175.9</v>
      </c>
      <c r="K333" s="1">
        <v>190.7</v>
      </c>
      <c r="L333" s="1">
        <v>164</v>
      </c>
      <c r="M333" s="1">
        <v>120.5</v>
      </c>
      <c r="N333" s="1">
        <v>178</v>
      </c>
      <c r="O333" s="1">
        <v>157.5</v>
      </c>
      <c r="P333" s="1">
        <v>183.3</v>
      </c>
      <c r="Q333" s="1">
        <v>174.5</v>
      </c>
      <c r="R333" s="1">
        <v>197.1</v>
      </c>
      <c r="S333" s="1">
        <v>168.4</v>
      </c>
      <c r="T333" s="1">
        <v>154.5</v>
      </c>
      <c r="U333" s="1">
        <v>166.3</v>
      </c>
      <c r="V333" s="1">
        <v>167</v>
      </c>
      <c r="W333" s="1">
        <v>170.5</v>
      </c>
      <c r="X333" s="1">
        <v>159.80000000000001</v>
      </c>
      <c r="Y333" s="1">
        <v>169</v>
      </c>
      <c r="Z333" s="1">
        <v>159.30000000000001</v>
      </c>
      <c r="AA333" s="1">
        <v>162.19999999999999</v>
      </c>
      <c r="AB333" s="1">
        <v>164</v>
      </c>
      <c r="AC333" s="1">
        <v>168.4</v>
      </c>
      <c r="AD333" s="1">
        <v>163.1</v>
      </c>
      <c r="AE333" s="1">
        <v>169.2</v>
      </c>
    </row>
    <row r="334" spans="1:31" x14ac:dyDescent="0.25">
      <c r="A334" s="1" t="s">
        <v>38</v>
      </c>
      <c r="B334" s="1">
        <v>2022</v>
      </c>
      <c r="C334" s="1">
        <v>2023</v>
      </c>
      <c r="D334" s="1" t="s">
        <v>45</v>
      </c>
      <c r="E334" s="1">
        <v>152.9</v>
      </c>
      <c r="F334" s="1">
        <v>211.8</v>
      </c>
      <c r="G334" s="1">
        <v>164.5</v>
      </c>
      <c r="H334" s="1">
        <v>163.9</v>
      </c>
      <c r="I334" s="1">
        <v>199.5</v>
      </c>
      <c r="J334" s="1">
        <v>172.6</v>
      </c>
      <c r="K334" s="1">
        <v>166.2</v>
      </c>
      <c r="L334" s="1">
        <v>164.7</v>
      </c>
      <c r="M334" s="1">
        <v>119</v>
      </c>
      <c r="N334" s="1">
        <v>181.3</v>
      </c>
      <c r="O334" s="1">
        <v>166.2</v>
      </c>
      <c r="P334" s="1">
        <v>180.9</v>
      </c>
      <c r="Q334" s="1">
        <v>170.8</v>
      </c>
      <c r="R334" s="1">
        <v>193.9</v>
      </c>
      <c r="S334" s="1">
        <v>173.9</v>
      </c>
      <c r="T334" s="1">
        <v>166.5</v>
      </c>
      <c r="U334" s="1">
        <v>172.8</v>
      </c>
      <c r="V334" s="1">
        <v>167</v>
      </c>
      <c r="W334" s="1">
        <v>172.2</v>
      </c>
      <c r="X334" s="1">
        <v>164</v>
      </c>
      <c r="Y334" s="1">
        <v>174</v>
      </c>
      <c r="Z334" s="1">
        <v>162.6</v>
      </c>
      <c r="AA334" s="1">
        <v>164.4</v>
      </c>
      <c r="AB334" s="1">
        <v>166.9</v>
      </c>
      <c r="AC334" s="1">
        <v>168.8</v>
      </c>
      <c r="AD334" s="1">
        <v>166.8</v>
      </c>
      <c r="AE334" s="1">
        <v>170.1</v>
      </c>
    </row>
    <row r="335" spans="1:31" x14ac:dyDescent="0.25">
      <c r="A335" s="1" t="s">
        <v>36</v>
      </c>
      <c r="B335" s="1">
        <v>2022</v>
      </c>
      <c r="C335" s="1">
        <v>2023</v>
      </c>
      <c r="D335" s="1" t="s">
        <v>46</v>
      </c>
      <c r="E335" s="1">
        <v>152.9</v>
      </c>
      <c r="F335" s="1">
        <v>214.7</v>
      </c>
      <c r="G335" s="1">
        <v>161.4</v>
      </c>
      <c r="H335" s="1">
        <v>164.6</v>
      </c>
      <c r="I335" s="1">
        <v>209.9</v>
      </c>
      <c r="J335" s="1">
        <v>168</v>
      </c>
      <c r="K335" s="1">
        <v>160.4</v>
      </c>
      <c r="L335" s="1">
        <v>165</v>
      </c>
      <c r="M335" s="1">
        <v>118.9</v>
      </c>
      <c r="N335" s="1">
        <v>186.6</v>
      </c>
      <c r="O335" s="1">
        <v>173.2</v>
      </c>
      <c r="P335" s="1">
        <v>180.4</v>
      </c>
      <c r="Q335" s="1">
        <v>170.8</v>
      </c>
      <c r="R335" s="1">
        <v>192.9</v>
      </c>
      <c r="S335" s="1">
        <v>179.3</v>
      </c>
      <c r="T335" s="1">
        <v>177.2</v>
      </c>
      <c r="U335" s="1">
        <v>179</v>
      </c>
      <c r="V335" s="1">
        <v>0</v>
      </c>
      <c r="W335" s="1">
        <v>175.3</v>
      </c>
      <c r="X335" s="1">
        <v>168.9</v>
      </c>
      <c r="Y335" s="1">
        <v>177.7</v>
      </c>
      <c r="Z335" s="1">
        <v>167.1</v>
      </c>
      <c r="AA335" s="1">
        <v>167.6</v>
      </c>
      <c r="AB335" s="1">
        <v>171.8</v>
      </c>
      <c r="AC335" s="1">
        <v>168.5</v>
      </c>
      <c r="AD335" s="1">
        <v>170.9</v>
      </c>
      <c r="AE335" s="1">
        <v>172.5</v>
      </c>
    </row>
    <row r="336" spans="1:31" x14ac:dyDescent="0.25">
      <c r="A336" s="1" t="s">
        <v>37</v>
      </c>
      <c r="B336" s="1">
        <v>2022</v>
      </c>
      <c r="C336" s="1">
        <v>2023</v>
      </c>
      <c r="D336" s="1" t="s">
        <v>46</v>
      </c>
      <c r="E336" s="1">
        <v>156.69999999999999</v>
      </c>
      <c r="F336" s="1">
        <v>221.2</v>
      </c>
      <c r="G336" s="1">
        <v>164.1</v>
      </c>
      <c r="H336" s="1">
        <v>165.4</v>
      </c>
      <c r="I336" s="1">
        <v>189.5</v>
      </c>
      <c r="J336" s="1">
        <v>174.5</v>
      </c>
      <c r="K336" s="1">
        <v>203.2</v>
      </c>
      <c r="L336" s="1">
        <v>164.1</v>
      </c>
      <c r="M336" s="1">
        <v>121.2</v>
      </c>
      <c r="N336" s="1">
        <v>181.4</v>
      </c>
      <c r="O336" s="1">
        <v>158.5</v>
      </c>
      <c r="P336" s="1">
        <v>184.9</v>
      </c>
      <c r="Q336" s="1">
        <v>177.5</v>
      </c>
      <c r="R336" s="1">
        <v>197.5</v>
      </c>
      <c r="S336" s="1">
        <v>170</v>
      </c>
      <c r="T336" s="1">
        <v>155.9</v>
      </c>
      <c r="U336" s="1">
        <v>167.8</v>
      </c>
      <c r="V336" s="1">
        <v>167.5</v>
      </c>
      <c r="W336" s="1">
        <v>173.5</v>
      </c>
      <c r="X336" s="1">
        <v>161.1</v>
      </c>
      <c r="Y336" s="1">
        <v>170.1</v>
      </c>
      <c r="Z336" s="1">
        <v>159.4</v>
      </c>
      <c r="AA336" s="1">
        <v>163.19999999999999</v>
      </c>
      <c r="AB336" s="1">
        <v>165.2</v>
      </c>
      <c r="AC336" s="1">
        <v>168.2</v>
      </c>
      <c r="AD336" s="1">
        <v>163.80000000000001</v>
      </c>
      <c r="AE336" s="1">
        <v>170.8</v>
      </c>
    </row>
    <row r="337" spans="1:31" x14ac:dyDescent="0.25">
      <c r="A337" s="1" t="s">
        <v>38</v>
      </c>
      <c r="B337" s="1">
        <v>2022</v>
      </c>
      <c r="C337" s="1">
        <v>2023</v>
      </c>
      <c r="D337" s="1" t="s">
        <v>46</v>
      </c>
      <c r="E337" s="1">
        <v>154.1</v>
      </c>
      <c r="F337" s="1">
        <v>217</v>
      </c>
      <c r="G337" s="1">
        <v>162.4</v>
      </c>
      <c r="H337" s="1">
        <v>164.9</v>
      </c>
      <c r="I337" s="1">
        <v>202.4</v>
      </c>
      <c r="J337" s="1">
        <v>171</v>
      </c>
      <c r="K337" s="1">
        <v>174.9</v>
      </c>
      <c r="L337" s="1">
        <v>164.7</v>
      </c>
      <c r="M337" s="1">
        <v>119.7</v>
      </c>
      <c r="N337" s="1">
        <v>184.9</v>
      </c>
      <c r="O337" s="1">
        <v>167.1</v>
      </c>
      <c r="P337" s="1">
        <v>182.5</v>
      </c>
      <c r="Q337" s="1">
        <v>173.3</v>
      </c>
      <c r="R337" s="1">
        <v>194.1</v>
      </c>
      <c r="S337" s="1">
        <v>175.6</v>
      </c>
      <c r="T337" s="1">
        <v>168.4</v>
      </c>
      <c r="U337" s="1">
        <v>174.6</v>
      </c>
      <c r="V337" s="1">
        <v>167.5</v>
      </c>
      <c r="W337" s="1">
        <v>174.6</v>
      </c>
      <c r="X337" s="1">
        <v>165.2</v>
      </c>
      <c r="Y337" s="1">
        <v>174.8</v>
      </c>
      <c r="Z337" s="1">
        <v>163</v>
      </c>
      <c r="AA337" s="1">
        <v>165.1</v>
      </c>
      <c r="AB337" s="1">
        <v>167.9</v>
      </c>
      <c r="AC337" s="1">
        <v>168.4</v>
      </c>
      <c r="AD337" s="1">
        <v>167.5</v>
      </c>
      <c r="AE337" s="1">
        <v>171.7</v>
      </c>
    </row>
    <row r="338" spans="1:31" x14ac:dyDescent="0.25">
      <c r="A338" s="1" t="s">
        <v>36</v>
      </c>
      <c r="B338" s="1">
        <v>2022</v>
      </c>
      <c r="C338" s="1">
        <v>2023</v>
      </c>
      <c r="D338" s="1" t="s">
        <v>47</v>
      </c>
      <c r="E338" s="1">
        <v>153.80000000000001</v>
      </c>
      <c r="F338" s="1">
        <v>217.2</v>
      </c>
      <c r="G338" s="1">
        <v>169.6</v>
      </c>
      <c r="H338" s="1">
        <v>165.4</v>
      </c>
      <c r="I338" s="1">
        <v>208.1</v>
      </c>
      <c r="J338" s="1">
        <v>165.8</v>
      </c>
      <c r="K338" s="1">
        <v>167.3</v>
      </c>
      <c r="L338" s="1">
        <v>164.6</v>
      </c>
      <c r="M338" s="1">
        <v>119.1</v>
      </c>
      <c r="N338" s="1">
        <v>188.9</v>
      </c>
      <c r="O338" s="1">
        <v>174.2</v>
      </c>
      <c r="P338" s="1">
        <v>181.9</v>
      </c>
      <c r="Q338" s="1">
        <v>172.4</v>
      </c>
      <c r="R338" s="1">
        <v>192.9</v>
      </c>
      <c r="S338" s="1">
        <v>180.7</v>
      </c>
      <c r="T338" s="1">
        <v>178.7</v>
      </c>
      <c r="U338" s="1">
        <v>180.4</v>
      </c>
      <c r="V338" s="1">
        <v>0</v>
      </c>
      <c r="W338" s="1">
        <v>176.7</v>
      </c>
      <c r="X338" s="1">
        <v>170.3</v>
      </c>
      <c r="Y338" s="1">
        <v>178.2</v>
      </c>
      <c r="Z338" s="1">
        <v>165.5</v>
      </c>
      <c r="AA338" s="1">
        <v>168</v>
      </c>
      <c r="AB338" s="1">
        <v>172.6</v>
      </c>
      <c r="AC338" s="1">
        <v>169.5</v>
      </c>
      <c r="AD338" s="1">
        <v>171</v>
      </c>
      <c r="AE338" s="1">
        <v>173.6</v>
      </c>
    </row>
    <row r="339" spans="1:31" x14ac:dyDescent="0.25">
      <c r="A339" s="1" t="s">
        <v>37</v>
      </c>
      <c r="B339" s="1">
        <v>2022</v>
      </c>
      <c r="C339" s="1">
        <v>2023</v>
      </c>
      <c r="D339" s="1" t="s">
        <v>47</v>
      </c>
      <c r="E339" s="1">
        <v>157.5</v>
      </c>
      <c r="F339" s="1">
        <v>223.4</v>
      </c>
      <c r="G339" s="1">
        <v>172.8</v>
      </c>
      <c r="H339" s="1">
        <v>166.4</v>
      </c>
      <c r="I339" s="1">
        <v>188.6</v>
      </c>
      <c r="J339" s="1">
        <v>174.1</v>
      </c>
      <c r="K339" s="1">
        <v>211.5</v>
      </c>
      <c r="L339" s="1">
        <v>163.6</v>
      </c>
      <c r="M339" s="1">
        <v>121.4</v>
      </c>
      <c r="N339" s="1">
        <v>183.5</v>
      </c>
      <c r="O339" s="1">
        <v>159.1</v>
      </c>
      <c r="P339" s="1">
        <v>186.3</v>
      </c>
      <c r="Q339" s="1">
        <v>179.3</v>
      </c>
      <c r="R339" s="1">
        <v>198.3</v>
      </c>
      <c r="S339" s="1">
        <v>171.6</v>
      </c>
      <c r="T339" s="1">
        <v>157.4</v>
      </c>
      <c r="U339" s="1">
        <v>169.4</v>
      </c>
      <c r="V339" s="1">
        <v>166.8</v>
      </c>
      <c r="W339" s="1">
        <v>174.9</v>
      </c>
      <c r="X339" s="1">
        <v>162.1</v>
      </c>
      <c r="Y339" s="1">
        <v>170.9</v>
      </c>
      <c r="Z339" s="1">
        <v>157.19999999999999</v>
      </c>
      <c r="AA339" s="1">
        <v>164.1</v>
      </c>
      <c r="AB339" s="1">
        <v>166.5</v>
      </c>
      <c r="AC339" s="1">
        <v>169.2</v>
      </c>
      <c r="AD339" s="1">
        <v>163.80000000000001</v>
      </c>
      <c r="AE339" s="1">
        <v>171.4</v>
      </c>
    </row>
    <row r="340" spans="1:31" x14ac:dyDescent="0.25">
      <c r="A340" s="1" t="s">
        <v>38</v>
      </c>
      <c r="B340" s="1">
        <v>2022</v>
      </c>
      <c r="C340" s="1">
        <v>2023</v>
      </c>
      <c r="D340" s="1" t="s">
        <v>47</v>
      </c>
      <c r="E340" s="1">
        <v>155</v>
      </c>
      <c r="F340" s="1">
        <v>219.4</v>
      </c>
      <c r="G340" s="1">
        <v>170.8</v>
      </c>
      <c r="H340" s="1">
        <v>165.8</v>
      </c>
      <c r="I340" s="1">
        <v>200.9</v>
      </c>
      <c r="J340" s="1">
        <v>169.7</v>
      </c>
      <c r="K340" s="1">
        <v>182.3</v>
      </c>
      <c r="L340" s="1">
        <v>164.3</v>
      </c>
      <c r="M340" s="1">
        <v>119.9</v>
      </c>
      <c r="N340" s="1">
        <v>187.1</v>
      </c>
      <c r="O340" s="1">
        <v>167.9</v>
      </c>
      <c r="P340" s="1">
        <v>183.9</v>
      </c>
      <c r="Q340" s="1">
        <v>174.9</v>
      </c>
      <c r="R340" s="1">
        <v>194.3</v>
      </c>
      <c r="S340" s="1">
        <v>177.1</v>
      </c>
      <c r="T340" s="1">
        <v>169.9</v>
      </c>
      <c r="U340" s="1">
        <v>176</v>
      </c>
      <c r="V340" s="1">
        <v>166.8</v>
      </c>
      <c r="W340" s="1">
        <v>176</v>
      </c>
      <c r="X340" s="1">
        <v>166.4</v>
      </c>
      <c r="Y340" s="1">
        <v>175.4</v>
      </c>
      <c r="Z340" s="1">
        <v>161.1</v>
      </c>
      <c r="AA340" s="1">
        <v>165.8</v>
      </c>
      <c r="AB340" s="1">
        <v>169</v>
      </c>
      <c r="AC340" s="1">
        <v>169.4</v>
      </c>
      <c r="AD340" s="1">
        <v>167.5</v>
      </c>
      <c r="AE340" s="1">
        <v>172.6</v>
      </c>
    </row>
    <row r="341" spans="1:31" x14ac:dyDescent="0.25">
      <c r="A341" s="1" t="s">
        <v>36</v>
      </c>
      <c r="B341" s="1">
        <v>2022</v>
      </c>
      <c r="C341" s="1">
        <v>2023</v>
      </c>
      <c r="D341" s="1" t="s">
        <v>48</v>
      </c>
      <c r="E341" s="1">
        <v>155.19999999999999</v>
      </c>
      <c r="F341" s="1">
        <v>210.8</v>
      </c>
      <c r="G341" s="1">
        <v>174.3</v>
      </c>
      <c r="H341" s="1">
        <v>166.3</v>
      </c>
      <c r="I341" s="1">
        <v>202.2</v>
      </c>
      <c r="J341" s="1">
        <v>169.6</v>
      </c>
      <c r="K341" s="1">
        <v>168.6</v>
      </c>
      <c r="L341" s="1">
        <v>164.4</v>
      </c>
      <c r="M341" s="1">
        <v>119.2</v>
      </c>
      <c r="N341" s="1">
        <v>191.8</v>
      </c>
      <c r="O341" s="1">
        <v>174.5</v>
      </c>
      <c r="P341" s="1">
        <v>183.1</v>
      </c>
      <c r="Q341" s="1">
        <v>172.5</v>
      </c>
      <c r="R341" s="1">
        <v>193.2</v>
      </c>
      <c r="S341" s="1">
        <v>182</v>
      </c>
      <c r="T341" s="1">
        <v>180.3</v>
      </c>
      <c r="U341" s="1">
        <v>181.7</v>
      </c>
      <c r="V341" s="1">
        <v>0</v>
      </c>
      <c r="W341" s="1">
        <v>179.6</v>
      </c>
      <c r="X341" s="1">
        <v>171.3</v>
      </c>
      <c r="Y341" s="1">
        <v>178.8</v>
      </c>
      <c r="Z341" s="1">
        <v>166.3</v>
      </c>
      <c r="AA341" s="1">
        <v>168.6</v>
      </c>
      <c r="AB341" s="1">
        <v>174.7</v>
      </c>
      <c r="AC341" s="1">
        <v>169.7</v>
      </c>
      <c r="AD341" s="1">
        <v>171.8</v>
      </c>
      <c r="AE341" s="1">
        <v>174.3</v>
      </c>
    </row>
    <row r="342" spans="1:31" x14ac:dyDescent="0.25">
      <c r="A342" s="1" t="s">
        <v>37</v>
      </c>
      <c r="B342" s="1">
        <v>2022</v>
      </c>
      <c r="C342" s="1">
        <v>2023</v>
      </c>
      <c r="D342" s="1" t="s">
        <v>48</v>
      </c>
      <c r="E342" s="1">
        <v>159.30000000000001</v>
      </c>
      <c r="F342" s="1">
        <v>217.1</v>
      </c>
      <c r="G342" s="1">
        <v>176.6</v>
      </c>
      <c r="H342" s="1">
        <v>167.1</v>
      </c>
      <c r="I342" s="1">
        <v>184.8</v>
      </c>
      <c r="J342" s="1">
        <v>179.5</v>
      </c>
      <c r="K342" s="1">
        <v>208.5</v>
      </c>
      <c r="L342" s="1">
        <v>164</v>
      </c>
      <c r="M342" s="1">
        <v>121.5</v>
      </c>
      <c r="N342" s="1">
        <v>186.3</v>
      </c>
      <c r="O342" s="1">
        <v>159.80000000000001</v>
      </c>
      <c r="P342" s="1">
        <v>187.7</v>
      </c>
      <c r="Q342" s="1">
        <v>179.4</v>
      </c>
      <c r="R342" s="1">
        <v>198.6</v>
      </c>
      <c r="S342" s="1">
        <v>172.7</v>
      </c>
      <c r="T342" s="1">
        <v>158.69999999999999</v>
      </c>
      <c r="U342" s="1">
        <v>170.6</v>
      </c>
      <c r="V342" s="1">
        <v>167.8</v>
      </c>
      <c r="W342" s="1">
        <v>179.5</v>
      </c>
      <c r="X342" s="1">
        <v>163.1</v>
      </c>
      <c r="Y342" s="1">
        <v>171.7</v>
      </c>
      <c r="Z342" s="1">
        <v>157.4</v>
      </c>
      <c r="AA342" s="1">
        <v>164.6</v>
      </c>
      <c r="AB342" s="1">
        <v>169.1</v>
      </c>
      <c r="AC342" s="1">
        <v>169.8</v>
      </c>
      <c r="AD342" s="1">
        <v>164.7</v>
      </c>
      <c r="AE342" s="1">
        <v>172.3</v>
      </c>
    </row>
    <row r="343" spans="1:31" x14ac:dyDescent="0.25">
      <c r="A343" s="1" t="s">
        <v>38</v>
      </c>
      <c r="B343" s="1">
        <v>2022</v>
      </c>
      <c r="C343" s="1">
        <v>2023</v>
      </c>
      <c r="D343" s="1" t="s">
        <v>48</v>
      </c>
      <c r="E343" s="1">
        <v>156.5</v>
      </c>
      <c r="F343" s="1">
        <v>213</v>
      </c>
      <c r="G343" s="1">
        <v>175.2</v>
      </c>
      <c r="H343" s="1">
        <v>166.6</v>
      </c>
      <c r="I343" s="1">
        <v>195.8</v>
      </c>
      <c r="J343" s="1">
        <v>174.2</v>
      </c>
      <c r="K343" s="1">
        <v>182.1</v>
      </c>
      <c r="L343" s="1">
        <v>164.3</v>
      </c>
      <c r="M343" s="1">
        <v>120</v>
      </c>
      <c r="N343" s="1">
        <v>190</v>
      </c>
      <c r="O343" s="1">
        <v>168.4</v>
      </c>
      <c r="P343" s="1">
        <v>185.2</v>
      </c>
      <c r="Q343" s="1">
        <v>175</v>
      </c>
      <c r="R343" s="1">
        <v>194.6</v>
      </c>
      <c r="S343" s="1">
        <v>178.3</v>
      </c>
      <c r="T343" s="1">
        <v>171.3</v>
      </c>
      <c r="U343" s="1">
        <v>177.3</v>
      </c>
      <c r="V343" s="1">
        <v>167.8</v>
      </c>
      <c r="W343" s="1">
        <v>179.6</v>
      </c>
      <c r="X343" s="1">
        <v>167.4</v>
      </c>
      <c r="Y343" s="1">
        <v>176.1</v>
      </c>
      <c r="Z343" s="1">
        <v>161.6</v>
      </c>
      <c r="AA343" s="1">
        <v>166.3</v>
      </c>
      <c r="AB343" s="1">
        <v>171.4</v>
      </c>
      <c r="AC343" s="1">
        <v>169.7</v>
      </c>
      <c r="AD343" s="1">
        <v>168.4</v>
      </c>
      <c r="AE343" s="1">
        <v>173.4</v>
      </c>
    </row>
    <row r="344" spans="1:31" x14ac:dyDescent="0.25">
      <c r="A344" s="1" t="s">
        <v>36</v>
      </c>
      <c r="B344" s="1">
        <v>2022</v>
      </c>
      <c r="C344" s="1">
        <v>2023</v>
      </c>
      <c r="D344" s="1" t="s">
        <v>49</v>
      </c>
      <c r="E344" s="1">
        <v>159.5</v>
      </c>
      <c r="F344" s="1">
        <v>204.1</v>
      </c>
      <c r="G344" s="1">
        <v>168.3</v>
      </c>
      <c r="H344" s="1">
        <v>167.9</v>
      </c>
      <c r="I344" s="1">
        <v>198.1</v>
      </c>
      <c r="J344" s="1">
        <v>169.2</v>
      </c>
      <c r="K344" s="1">
        <v>173.1</v>
      </c>
      <c r="L344" s="1">
        <v>167.1</v>
      </c>
      <c r="M344" s="1">
        <v>120.2</v>
      </c>
      <c r="N344" s="1">
        <v>195.6</v>
      </c>
      <c r="O344" s="1">
        <v>174.8</v>
      </c>
      <c r="P344" s="1">
        <v>184</v>
      </c>
      <c r="Q344" s="1">
        <v>173.9</v>
      </c>
      <c r="R344" s="1">
        <v>193.7</v>
      </c>
      <c r="S344" s="1">
        <v>183.2</v>
      </c>
      <c r="T344" s="1">
        <v>181.7</v>
      </c>
      <c r="U344" s="1">
        <v>183</v>
      </c>
      <c r="V344" s="1">
        <v>0</v>
      </c>
      <c r="W344" s="1">
        <v>179.1</v>
      </c>
      <c r="X344" s="1">
        <v>172.3</v>
      </c>
      <c r="Y344" s="1">
        <v>179.4</v>
      </c>
      <c r="Z344" s="1">
        <v>166.6</v>
      </c>
      <c r="AA344" s="1">
        <v>169.3</v>
      </c>
      <c r="AB344" s="1">
        <v>175.7</v>
      </c>
      <c r="AC344" s="1">
        <v>171.1</v>
      </c>
      <c r="AD344" s="1">
        <v>172.6</v>
      </c>
      <c r="AE344" s="1">
        <v>175.3</v>
      </c>
    </row>
    <row r="345" spans="1:31" x14ac:dyDescent="0.25">
      <c r="A345" s="1" t="s">
        <v>37</v>
      </c>
      <c r="B345" s="1">
        <v>2022</v>
      </c>
      <c r="C345" s="1">
        <v>2023</v>
      </c>
      <c r="D345" s="1" t="s">
        <v>49</v>
      </c>
      <c r="E345" s="1">
        <v>162.1</v>
      </c>
      <c r="F345" s="1">
        <v>210.9</v>
      </c>
      <c r="G345" s="1">
        <v>170.6</v>
      </c>
      <c r="H345" s="1">
        <v>168.4</v>
      </c>
      <c r="I345" s="1">
        <v>182.5</v>
      </c>
      <c r="J345" s="1">
        <v>177.1</v>
      </c>
      <c r="K345" s="1">
        <v>213.1</v>
      </c>
      <c r="L345" s="1">
        <v>167.3</v>
      </c>
      <c r="M345" s="1">
        <v>122.2</v>
      </c>
      <c r="N345" s="1">
        <v>189.7</v>
      </c>
      <c r="O345" s="1">
        <v>160.5</v>
      </c>
      <c r="P345" s="1">
        <v>188.9</v>
      </c>
      <c r="Q345" s="1">
        <v>180.4</v>
      </c>
      <c r="R345" s="1">
        <v>198.7</v>
      </c>
      <c r="S345" s="1">
        <v>173.7</v>
      </c>
      <c r="T345" s="1">
        <v>160</v>
      </c>
      <c r="U345" s="1">
        <v>171.6</v>
      </c>
      <c r="V345" s="1">
        <v>169</v>
      </c>
      <c r="W345" s="1">
        <v>178.4</v>
      </c>
      <c r="X345" s="1">
        <v>164.2</v>
      </c>
      <c r="Y345" s="1">
        <v>172.6</v>
      </c>
      <c r="Z345" s="1">
        <v>157.69999999999999</v>
      </c>
      <c r="AA345" s="1">
        <v>165.1</v>
      </c>
      <c r="AB345" s="1">
        <v>169.9</v>
      </c>
      <c r="AC345" s="1">
        <v>171.4</v>
      </c>
      <c r="AD345" s="1">
        <v>165.4</v>
      </c>
      <c r="AE345" s="1">
        <v>173.1</v>
      </c>
    </row>
    <row r="346" spans="1:31" x14ac:dyDescent="0.25">
      <c r="A346" s="1" t="s">
        <v>38</v>
      </c>
      <c r="B346" s="1">
        <v>2022</v>
      </c>
      <c r="C346" s="1">
        <v>2023</v>
      </c>
      <c r="D346" s="1" t="s">
        <v>49</v>
      </c>
      <c r="E346" s="1">
        <v>160.30000000000001</v>
      </c>
      <c r="F346" s="1">
        <v>206.5</v>
      </c>
      <c r="G346" s="1">
        <v>169.2</v>
      </c>
      <c r="H346" s="1">
        <v>168.1</v>
      </c>
      <c r="I346" s="1">
        <v>192.4</v>
      </c>
      <c r="J346" s="1">
        <v>172.9</v>
      </c>
      <c r="K346" s="1">
        <v>186.7</v>
      </c>
      <c r="L346" s="1">
        <v>167.2</v>
      </c>
      <c r="M346" s="1">
        <v>120.9</v>
      </c>
      <c r="N346" s="1">
        <v>193.6</v>
      </c>
      <c r="O346" s="1">
        <v>168.8</v>
      </c>
      <c r="P346" s="1">
        <v>186.3</v>
      </c>
      <c r="Q346" s="1">
        <v>176.3</v>
      </c>
      <c r="R346" s="1">
        <v>195</v>
      </c>
      <c r="S346" s="1">
        <v>179.5</v>
      </c>
      <c r="T346" s="1">
        <v>172.7</v>
      </c>
      <c r="U346" s="1">
        <v>178.5</v>
      </c>
      <c r="V346" s="1">
        <v>169</v>
      </c>
      <c r="W346" s="1">
        <v>178.8</v>
      </c>
      <c r="X346" s="1">
        <v>168.5</v>
      </c>
      <c r="Y346" s="1">
        <v>176.8</v>
      </c>
      <c r="Z346" s="1">
        <v>161.9</v>
      </c>
      <c r="AA346" s="1">
        <v>166.9</v>
      </c>
      <c r="AB346" s="1">
        <v>172.3</v>
      </c>
      <c r="AC346" s="1">
        <v>171.2</v>
      </c>
      <c r="AD346" s="1">
        <v>169.1</v>
      </c>
      <c r="AE346" s="1">
        <v>174.3</v>
      </c>
    </row>
    <row r="347" spans="1:31" x14ac:dyDescent="0.25">
      <c r="A347" s="1" t="s">
        <v>36</v>
      </c>
      <c r="B347" s="1">
        <v>2022</v>
      </c>
      <c r="C347" s="1">
        <v>2023</v>
      </c>
      <c r="D347" s="1" t="s">
        <v>50</v>
      </c>
      <c r="E347" s="1">
        <v>162.9</v>
      </c>
      <c r="F347" s="1">
        <v>206.7</v>
      </c>
      <c r="G347" s="1">
        <v>169</v>
      </c>
      <c r="H347" s="1">
        <v>169.5</v>
      </c>
      <c r="I347" s="1">
        <v>194.1</v>
      </c>
      <c r="J347" s="1">
        <v>164.1</v>
      </c>
      <c r="K347" s="1">
        <v>176.9</v>
      </c>
      <c r="L347" s="1">
        <v>169</v>
      </c>
      <c r="M347" s="1">
        <v>120.8</v>
      </c>
      <c r="N347" s="1">
        <v>199.1</v>
      </c>
      <c r="O347" s="1">
        <v>175.4</v>
      </c>
      <c r="P347" s="1">
        <v>184.8</v>
      </c>
      <c r="Q347" s="1">
        <v>175.5</v>
      </c>
      <c r="R347" s="1">
        <v>194.5</v>
      </c>
      <c r="S347" s="1">
        <v>184.7</v>
      </c>
      <c r="T347" s="1">
        <v>183.3</v>
      </c>
      <c r="U347" s="1">
        <v>184.5</v>
      </c>
      <c r="V347" s="1">
        <v>0</v>
      </c>
      <c r="W347" s="1">
        <v>179.7</v>
      </c>
      <c r="X347" s="1">
        <v>173.6</v>
      </c>
      <c r="Y347" s="1">
        <v>180.2</v>
      </c>
      <c r="Z347" s="1">
        <v>166.9</v>
      </c>
      <c r="AA347" s="1">
        <v>170</v>
      </c>
      <c r="AB347" s="1">
        <v>176.2</v>
      </c>
      <c r="AC347" s="1">
        <v>170.8</v>
      </c>
      <c r="AD347" s="1">
        <v>173.1</v>
      </c>
      <c r="AE347" s="1">
        <v>176.4</v>
      </c>
    </row>
    <row r="348" spans="1:31" x14ac:dyDescent="0.25">
      <c r="A348" s="1" t="s">
        <v>37</v>
      </c>
      <c r="B348" s="1">
        <v>2022</v>
      </c>
      <c r="C348" s="1">
        <v>2023</v>
      </c>
      <c r="D348" s="1" t="s">
        <v>50</v>
      </c>
      <c r="E348" s="1">
        <v>164.9</v>
      </c>
      <c r="F348" s="1">
        <v>213.7</v>
      </c>
      <c r="G348" s="1">
        <v>170.9</v>
      </c>
      <c r="H348" s="1">
        <v>170.1</v>
      </c>
      <c r="I348" s="1">
        <v>179.3</v>
      </c>
      <c r="J348" s="1">
        <v>167.5</v>
      </c>
      <c r="K348" s="1">
        <v>220.8</v>
      </c>
      <c r="L348" s="1">
        <v>169.2</v>
      </c>
      <c r="M348" s="1">
        <v>123.1</v>
      </c>
      <c r="N348" s="1">
        <v>193.6</v>
      </c>
      <c r="O348" s="1">
        <v>161.1</v>
      </c>
      <c r="P348" s="1">
        <v>190.4</v>
      </c>
      <c r="Q348" s="1">
        <v>181.8</v>
      </c>
      <c r="R348" s="1">
        <v>199.7</v>
      </c>
      <c r="S348" s="1">
        <v>175</v>
      </c>
      <c r="T348" s="1">
        <v>161.69999999999999</v>
      </c>
      <c r="U348" s="1">
        <v>173</v>
      </c>
      <c r="V348" s="1">
        <v>169.5</v>
      </c>
      <c r="W348" s="1">
        <v>179.2</v>
      </c>
      <c r="X348" s="1">
        <v>165</v>
      </c>
      <c r="Y348" s="1">
        <v>173.8</v>
      </c>
      <c r="Z348" s="1">
        <v>158.19999999999999</v>
      </c>
      <c r="AA348" s="1">
        <v>165.8</v>
      </c>
      <c r="AB348" s="1">
        <v>170.9</v>
      </c>
      <c r="AC348" s="1">
        <v>171.1</v>
      </c>
      <c r="AD348" s="1">
        <v>166.1</v>
      </c>
      <c r="AE348" s="1">
        <v>174.1</v>
      </c>
    </row>
    <row r="349" spans="1:31" x14ac:dyDescent="0.25">
      <c r="A349" s="1" t="s">
        <v>38</v>
      </c>
      <c r="B349" s="1">
        <v>2022</v>
      </c>
      <c r="C349" s="1">
        <v>2023</v>
      </c>
      <c r="D349" s="1" t="s">
        <v>50</v>
      </c>
      <c r="E349" s="1">
        <v>163.5</v>
      </c>
      <c r="F349" s="1">
        <v>209.2</v>
      </c>
      <c r="G349" s="1">
        <v>169.7</v>
      </c>
      <c r="H349" s="1">
        <v>169.7</v>
      </c>
      <c r="I349" s="1">
        <v>188.7</v>
      </c>
      <c r="J349" s="1">
        <v>165.7</v>
      </c>
      <c r="K349" s="1">
        <v>191.8</v>
      </c>
      <c r="L349" s="1">
        <v>169.1</v>
      </c>
      <c r="M349" s="1">
        <v>121.6</v>
      </c>
      <c r="N349" s="1">
        <v>197.3</v>
      </c>
      <c r="O349" s="1">
        <v>169.4</v>
      </c>
      <c r="P349" s="1">
        <v>187.4</v>
      </c>
      <c r="Q349" s="1">
        <v>177.8</v>
      </c>
      <c r="R349" s="1">
        <v>195.9</v>
      </c>
      <c r="S349" s="1">
        <v>180.9</v>
      </c>
      <c r="T349" s="1">
        <v>174.3</v>
      </c>
      <c r="U349" s="1">
        <v>179.9</v>
      </c>
      <c r="V349" s="1">
        <v>169.5</v>
      </c>
      <c r="W349" s="1">
        <v>179.5</v>
      </c>
      <c r="X349" s="1">
        <v>169.5</v>
      </c>
      <c r="Y349" s="1">
        <v>177.8</v>
      </c>
      <c r="Z349" s="1">
        <v>162.30000000000001</v>
      </c>
      <c r="AA349" s="1">
        <v>167.6</v>
      </c>
      <c r="AB349" s="1">
        <v>173.1</v>
      </c>
      <c r="AC349" s="1">
        <v>170.9</v>
      </c>
      <c r="AD349" s="1">
        <v>169.7</v>
      </c>
      <c r="AE349" s="1">
        <v>175.3</v>
      </c>
    </row>
    <row r="350" spans="1:31" x14ac:dyDescent="0.25">
      <c r="A350" s="1" t="s">
        <v>36</v>
      </c>
      <c r="B350" s="1">
        <v>2022</v>
      </c>
      <c r="C350" s="1">
        <v>2023</v>
      </c>
      <c r="D350" s="1" t="s">
        <v>51</v>
      </c>
      <c r="E350" s="1">
        <v>164.7</v>
      </c>
      <c r="F350" s="1">
        <v>208.8</v>
      </c>
      <c r="G350" s="1">
        <v>170.3</v>
      </c>
      <c r="H350" s="1">
        <v>170.9</v>
      </c>
      <c r="I350" s="1">
        <v>191.6</v>
      </c>
      <c r="J350" s="1">
        <v>162.19999999999999</v>
      </c>
      <c r="K350" s="1">
        <v>184.8</v>
      </c>
      <c r="L350" s="1">
        <v>169.7</v>
      </c>
      <c r="M350" s="1">
        <v>121.1</v>
      </c>
      <c r="N350" s="1">
        <v>201.6</v>
      </c>
      <c r="O350" s="1">
        <v>175.8</v>
      </c>
      <c r="P350" s="1">
        <v>185.6</v>
      </c>
      <c r="Q350" s="1">
        <v>177.4</v>
      </c>
      <c r="R350" s="1">
        <v>194.9</v>
      </c>
      <c r="S350" s="1">
        <v>186.1</v>
      </c>
      <c r="T350" s="1">
        <v>184.4</v>
      </c>
      <c r="U350" s="1">
        <v>185.9</v>
      </c>
      <c r="V350" s="1">
        <v>0</v>
      </c>
      <c r="W350" s="1">
        <v>180.8</v>
      </c>
      <c r="X350" s="1">
        <v>174.4</v>
      </c>
      <c r="Y350" s="1">
        <v>181.2</v>
      </c>
      <c r="Z350" s="1">
        <v>167.4</v>
      </c>
      <c r="AA350" s="1">
        <v>170.6</v>
      </c>
      <c r="AB350" s="1">
        <v>176.5</v>
      </c>
      <c r="AC350" s="1">
        <v>172</v>
      </c>
      <c r="AD350" s="1">
        <v>173.9</v>
      </c>
      <c r="AE350" s="1">
        <v>177.9</v>
      </c>
    </row>
    <row r="351" spans="1:31" x14ac:dyDescent="0.25">
      <c r="A351" s="1" t="s">
        <v>37</v>
      </c>
      <c r="B351" s="1">
        <v>2022</v>
      </c>
      <c r="C351" s="1">
        <v>2023</v>
      </c>
      <c r="D351" s="1" t="s">
        <v>51</v>
      </c>
      <c r="E351" s="1">
        <v>166.4</v>
      </c>
      <c r="F351" s="1">
        <v>214.9</v>
      </c>
      <c r="G351" s="1">
        <v>171.9</v>
      </c>
      <c r="H351" s="1">
        <v>171</v>
      </c>
      <c r="I351" s="1">
        <v>177.7</v>
      </c>
      <c r="J351" s="1">
        <v>165.7</v>
      </c>
      <c r="K351" s="1">
        <v>228.6</v>
      </c>
      <c r="L351" s="1">
        <v>169.9</v>
      </c>
      <c r="M351" s="1">
        <v>123.4</v>
      </c>
      <c r="N351" s="1">
        <v>196.4</v>
      </c>
      <c r="O351" s="1">
        <v>161.6</v>
      </c>
      <c r="P351" s="1">
        <v>191.5</v>
      </c>
      <c r="Q351" s="1">
        <v>183.3</v>
      </c>
      <c r="R351" s="1">
        <v>200.1</v>
      </c>
      <c r="S351" s="1">
        <v>175.5</v>
      </c>
      <c r="T351" s="1">
        <v>162.6</v>
      </c>
      <c r="U351" s="1">
        <v>173.6</v>
      </c>
      <c r="V351" s="1">
        <v>171.2</v>
      </c>
      <c r="W351" s="1">
        <v>180</v>
      </c>
      <c r="X351" s="1">
        <v>166</v>
      </c>
      <c r="Y351" s="1">
        <v>174.7</v>
      </c>
      <c r="Z351" s="1">
        <v>158.80000000000001</v>
      </c>
      <c r="AA351" s="1">
        <v>166.3</v>
      </c>
      <c r="AB351" s="1">
        <v>171.2</v>
      </c>
      <c r="AC351" s="1">
        <v>172.3</v>
      </c>
      <c r="AD351" s="1">
        <v>166.8</v>
      </c>
      <c r="AE351" s="1">
        <v>175.3</v>
      </c>
    </row>
    <row r="352" spans="1:31" x14ac:dyDescent="0.25">
      <c r="A352" s="1" t="s">
        <v>38</v>
      </c>
      <c r="B352" s="1">
        <v>2022</v>
      </c>
      <c r="C352" s="1">
        <v>2023</v>
      </c>
      <c r="D352" s="1" t="s">
        <v>51</v>
      </c>
      <c r="E352" s="1">
        <v>165.2</v>
      </c>
      <c r="F352" s="1">
        <v>210.9</v>
      </c>
      <c r="G352" s="1">
        <v>170.9</v>
      </c>
      <c r="H352" s="1">
        <v>170.9</v>
      </c>
      <c r="I352" s="1">
        <v>186.5</v>
      </c>
      <c r="J352" s="1">
        <v>163.80000000000001</v>
      </c>
      <c r="K352" s="1">
        <v>199.7</v>
      </c>
      <c r="L352" s="1">
        <v>169.8</v>
      </c>
      <c r="M352" s="1">
        <v>121.9</v>
      </c>
      <c r="N352" s="1">
        <v>199.9</v>
      </c>
      <c r="O352" s="1">
        <v>169.9</v>
      </c>
      <c r="P352" s="1">
        <v>188.3</v>
      </c>
      <c r="Q352" s="1">
        <v>179.6</v>
      </c>
      <c r="R352" s="1">
        <v>196.3</v>
      </c>
      <c r="S352" s="1">
        <v>181.9</v>
      </c>
      <c r="T352" s="1">
        <v>175.3</v>
      </c>
      <c r="U352" s="1">
        <v>181</v>
      </c>
      <c r="V352" s="1">
        <v>171.2</v>
      </c>
      <c r="W352" s="1">
        <v>180.5</v>
      </c>
      <c r="X352" s="1">
        <v>170.4</v>
      </c>
      <c r="Y352" s="1">
        <v>178.7</v>
      </c>
      <c r="Z352" s="1">
        <v>162.9</v>
      </c>
      <c r="AA352" s="1">
        <v>168.2</v>
      </c>
      <c r="AB352" s="1">
        <v>173.4</v>
      </c>
      <c r="AC352" s="1">
        <v>172.1</v>
      </c>
      <c r="AD352" s="1">
        <v>170.5</v>
      </c>
      <c r="AE352" s="1">
        <v>176.7</v>
      </c>
    </row>
    <row r="353" spans="1:31" x14ac:dyDescent="0.25">
      <c r="A353" s="1" t="s">
        <v>36</v>
      </c>
      <c r="B353" s="1">
        <v>2022</v>
      </c>
      <c r="C353" s="1">
        <v>2023</v>
      </c>
      <c r="D353" s="1" t="s">
        <v>52</v>
      </c>
      <c r="E353" s="1">
        <v>166.9</v>
      </c>
      <c r="F353" s="1">
        <v>207.2</v>
      </c>
      <c r="G353" s="1">
        <v>180.2</v>
      </c>
      <c r="H353" s="1">
        <v>172.3</v>
      </c>
      <c r="I353" s="1">
        <v>194</v>
      </c>
      <c r="J353" s="1">
        <v>159.1</v>
      </c>
      <c r="K353" s="1">
        <v>171.6</v>
      </c>
      <c r="L353" s="1">
        <v>170.2</v>
      </c>
      <c r="M353" s="1">
        <v>121.5</v>
      </c>
      <c r="N353" s="1">
        <v>204.8</v>
      </c>
      <c r="O353" s="1">
        <v>176.4</v>
      </c>
      <c r="P353" s="1">
        <v>186.9</v>
      </c>
      <c r="Q353" s="1">
        <v>176.6</v>
      </c>
      <c r="R353" s="1">
        <v>195.5</v>
      </c>
      <c r="S353" s="1">
        <v>187.2</v>
      </c>
      <c r="T353" s="1">
        <v>185.2</v>
      </c>
      <c r="U353" s="1">
        <v>186.9</v>
      </c>
      <c r="V353" s="1">
        <v>0</v>
      </c>
      <c r="W353" s="1">
        <v>181.9</v>
      </c>
      <c r="X353" s="1">
        <v>175.5</v>
      </c>
      <c r="Y353" s="1">
        <v>182.3</v>
      </c>
      <c r="Z353" s="1">
        <v>167.5</v>
      </c>
      <c r="AA353" s="1">
        <v>170.8</v>
      </c>
      <c r="AB353" s="1">
        <v>176.9</v>
      </c>
      <c r="AC353" s="1">
        <v>173.4</v>
      </c>
      <c r="AD353" s="1">
        <v>174.6</v>
      </c>
      <c r="AE353" s="1">
        <v>177.8</v>
      </c>
    </row>
    <row r="354" spans="1:31" x14ac:dyDescent="0.25">
      <c r="A354" s="1" t="s">
        <v>37</v>
      </c>
      <c r="B354" s="1">
        <v>2022</v>
      </c>
      <c r="C354" s="1">
        <v>2023</v>
      </c>
      <c r="D354" s="1" t="s">
        <v>52</v>
      </c>
      <c r="E354" s="1">
        <v>168.4</v>
      </c>
      <c r="F354" s="1">
        <v>213.4</v>
      </c>
      <c r="G354" s="1">
        <v>183.2</v>
      </c>
      <c r="H354" s="1">
        <v>172.3</v>
      </c>
      <c r="I354" s="1">
        <v>180</v>
      </c>
      <c r="J354" s="1">
        <v>162.6</v>
      </c>
      <c r="K354" s="1">
        <v>205.5</v>
      </c>
      <c r="L354" s="1">
        <v>171</v>
      </c>
      <c r="M354" s="1">
        <v>123.4</v>
      </c>
      <c r="N354" s="1">
        <v>198.8</v>
      </c>
      <c r="O354" s="1">
        <v>162.1</v>
      </c>
      <c r="P354" s="1">
        <v>192.4</v>
      </c>
      <c r="Q354" s="1">
        <v>181.3</v>
      </c>
      <c r="R354" s="1">
        <v>200.6</v>
      </c>
      <c r="S354" s="1">
        <v>176.7</v>
      </c>
      <c r="T354" s="1">
        <v>163.5</v>
      </c>
      <c r="U354" s="1">
        <v>174.7</v>
      </c>
      <c r="V354" s="1">
        <v>171.8</v>
      </c>
      <c r="W354" s="1">
        <v>180.3</v>
      </c>
      <c r="X354" s="1">
        <v>166.9</v>
      </c>
      <c r="Y354" s="1">
        <v>175.8</v>
      </c>
      <c r="Z354" s="1">
        <v>158.9</v>
      </c>
      <c r="AA354" s="1">
        <v>166.7</v>
      </c>
      <c r="AB354" s="1">
        <v>171.5</v>
      </c>
      <c r="AC354" s="1">
        <v>173.8</v>
      </c>
      <c r="AD354" s="1">
        <v>167.4</v>
      </c>
      <c r="AE354" s="1">
        <v>174.1</v>
      </c>
    </row>
    <row r="355" spans="1:31" x14ac:dyDescent="0.25">
      <c r="A355" s="1" t="s">
        <v>38</v>
      </c>
      <c r="B355" s="1">
        <v>2022</v>
      </c>
      <c r="C355" s="1">
        <v>2023</v>
      </c>
      <c r="D355" s="1" t="s">
        <v>52</v>
      </c>
      <c r="E355" s="1">
        <v>167.4</v>
      </c>
      <c r="F355" s="1">
        <v>209.4</v>
      </c>
      <c r="G355" s="1">
        <v>181.4</v>
      </c>
      <c r="H355" s="1">
        <v>172.3</v>
      </c>
      <c r="I355" s="1">
        <v>188.9</v>
      </c>
      <c r="J355" s="1">
        <v>160.69999999999999</v>
      </c>
      <c r="K355" s="1">
        <v>183.1</v>
      </c>
      <c r="L355" s="1">
        <v>170.5</v>
      </c>
      <c r="M355" s="1">
        <v>122.1</v>
      </c>
      <c r="N355" s="1">
        <v>202.8</v>
      </c>
      <c r="O355" s="1">
        <v>170.4</v>
      </c>
      <c r="P355" s="1">
        <v>189.5</v>
      </c>
      <c r="Q355" s="1">
        <v>178.3</v>
      </c>
      <c r="R355" s="1">
        <v>196.9</v>
      </c>
      <c r="S355" s="1">
        <v>183.1</v>
      </c>
      <c r="T355" s="1">
        <v>176.2</v>
      </c>
      <c r="U355" s="1">
        <v>182.1</v>
      </c>
      <c r="V355" s="1">
        <v>171.8</v>
      </c>
      <c r="W355" s="1">
        <v>181.3</v>
      </c>
      <c r="X355" s="1">
        <v>171.4</v>
      </c>
      <c r="Y355" s="1">
        <v>179.8</v>
      </c>
      <c r="Z355" s="1">
        <v>163</v>
      </c>
      <c r="AA355" s="1">
        <v>168.5</v>
      </c>
      <c r="AB355" s="1">
        <v>173.7</v>
      </c>
      <c r="AC355" s="1">
        <v>173.6</v>
      </c>
      <c r="AD355" s="1">
        <v>171.1</v>
      </c>
      <c r="AE355" s="1">
        <v>176.5</v>
      </c>
    </row>
    <row r="356" spans="1:31" x14ac:dyDescent="0.25">
      <c r="A356" s="1" t="s">
        <v>36</v>
      </c>
      <c r="B356" s="1">
        <v>2022</v>
      </c>
      <c r="C356" s="1">
        <v>2023</v>
      </c>
      <c r="D356" s="1" t="s">
        <v>53</v>
      </c>
      <c r="E356" s="1">
        <v>168.8</v>
      </c>
      <c r="F356" s="1">
        <v>206.9</v>
      </c>
      <c r="G356" s="1">
        <v>189.1</v>
      </c>
      <c r="H356" s="1">
        <v>173.4</v>
      </c>
      <c r="I356" s="1">
        <v>193.9</v>
      </c>
      <c r="J356" s="1">
        <v>156.69999999999999</v>
      </c>
      <c r="K356" s="1">
        <v>150.19999999999999</v>
      </c>
      <c r="L356" s="1">
        <v>170.5</v>
      </c>
      <c r="M356" s="1">
        <v>121.2</v>
      </c>
      <c r="N356" s="1">
        <v>207.5</v>
      </c>
      <c r="O356" s="1">
        <v>176.8</v>
      </c>
      <c r="P356" s="1">
        <v>187.7</v>
      </c>
      <c r="Q356" s="1">
        <v>174.4</v>
      </c>
      <c r="R356" s="1">
        <v>195.9</v>
      </c>
      <c r="S356" s="1">
        <v>188.1</v>
      </c>
      <c r="T356" s="1">
        <v>185.9</v>
      </c>
      <c r="U356" s="1">
        <v>187.8</v>
      </c>
      <c r="V356" s="1">
        <v>0</v>
      </c>
      <c r="W356" s="1">
        <v>182.8</v>
      </c>
      <c r="X356" s="1">
        <v>176.4</v>
      </c>
      <c r="Y356" s="1">
        <v>183.5</v>
      </c>
      <c r="Z356" s="1">
        <v>167.8</v>
      </c>
      <c r="AA356" s="1">
        <v>171.2</v>
      </c>
      <c r="AB356" s="1">
        <v>177.3</v>
      </c>
      <c r="AC356" s="1">
        <v>175.7</v>
      </c>
      <c r="AD356" s="1">
        <v>175.5</v>
      </c>
      <c r="AE356" s="1">
        <v>177.1</v>
      </c>
    </row>
    <row r="357" spans="1:31" x14ac:dyDescent="0.25">
      <c r="A357" s="1" t="s">
        <v>37</v>
      </c>
      <c r="B357" s="1">
        <v>2022</v>
      </c>
      <c r="C357" s="1">
        <v>2023</v>
      </c>
      <c r="D357" s="1" t="s">
        <v>53</v>
      </c>
      <c r="E357" s="1">
        <v>170.2</v>
      </c>
      <c r="F357" s="1">
        <v>212.9</v>
      </c>
      <c r="G357" s="1">
        <v>191.9</v>
      </c>
      <c r="H357" s="1">
        <v>173.9</v>
      </c>
      <c r="I357" s="1">
        <v>179.1</v>
      </c>
      <c r="J357" s="1">
        <v>159.5</v>
      </c>
      <c r="K357" s="1">
        <v>178.7</v>
      </c>
      <c r="L357" s="1">
        <v>171.3</v>
      </c>
      <c r="M357" s="1">
        <v>123.1</v>
      </c>
      <c r="N357" s="1">
        <v>200.5</v>
      </c>
      <c r="O357" s="1">
        <v>162.80000000000001</v>
      </c>
      <c r="P357" s="1">
        <v>193.3</v>
      </c>
      <c r="Q357" s="1">
        <v>178.6</v>
      </c>
      <c r="R357" s="1">
        <v>201.1</v>
      </c>
      <c r="S357" s="1">
        <v>177.7</v>
      </c>
      <c r="T357" s="1">
        <v>164.5</v>
      </c>
      <c r="U357" s="1">
        <v>175.7</v>
      </c>
      <c r="V357" s="1">
        <v>170.7</v>
      </c>
      <c r="W357" s="1">
        <v>180.6</v>
      </c>
      <c r="X357" s="1">
        <v>167.3</v>
      </c>
      <c r="Y357" s="1">
        <v>177.2</v>
      </c>
      <c r="Z357" s="1">
        <v>159.4</v>
      </c>
      <c r="AA357" s="1">
        <v>167.1</v>
      </c>
      <c r="AB357" s="1">
        <v>171.8</v>
      </c>
      <c r="AC357" s="1">
        <v>176</v>
      </c>
      <c r="AD357" s="1">
        <v>168.2</v>
      </c>
      <c r="AE357" s="1">
        <v>174.1</v>
      </c>
    </row>
    <row r="358" spans="1:31" x14ac:dyDescent="0.25">
      <c r="A358" s="1" t="s">
        <v>38</v>
      </c>
      <c r="B358" s="1">
        <v>2022</v>
      </c>
      <c r="C358" s="1">
        <v>2023</v>
      </c>
      <c r="D358" s="1" t="s">
        <v>53</v>
      </c>
      <c r="E358" s="1">
        <v>169.2</v>
      </c>
      <c r="F358" s="1">
        <v>209</v>
      </c>
      <c r="G358" s="1">
        <v>190.2</v>
      </c>
      <c r="H358" s="1">
        <v>173.6</v>
      </c>
      <c r="I358" s="1">
        <v>188.5</v>
      </c>
      <c r="J358" s="1">
        <v>158</v>
      </c>
      <c r="K358" s="1">
        <v>159.9</v>
      </c>
      <c r="L358" s="1">
        <v>170.8</v>
      </c>
      <c r="M358" s="1">
        <v>121.8</v>
      </c>
      <c r="N358" s="1">
        <v>205.2</v>
      </c>
      <c r="O358" s="1">
        <v>171</v>
      </c>
      <c r="P358" s="1">
        <v>190.3</v>
      </c>
      <c r="Q358" s="1">
        <v>175.9</v>
      </c>
      <c r="R358" s="1">
        <v>197.3</v>
      </c>
      <c r="S358" s="1">
        <v>184</v>
      </c>
      <c r="T358" s="1">
        <v>177</v>
      </c>
      <c r="U358" s="1">
        <v>183</v>
      </c>
      <c r="V358" s="1">
        <v>170.7</v>
      </c>
      <c r="W358" s="1">
        <v>182</v>
      </c>
      <c r="X358" s="1">
        <v>172.1</v>
      </c>
      <c r="Y358" s="1">
        <v>181.1</v>
      </c>
      <c r="Z358" s="1">
        <v>163.4</v>
      </c>
      <c r="AA358" s="1">
        <v>168.9</v>
      </c>
      <c r="AB358" s="1">
        <v>174.1</v>
      </c>
      <c r="AC358" s="1">
        <v>175.8</v>
      </c>
      <c r="AD358" s="1">
        <v>172</v>
      </c>
      <c r="AE358" s="1">
        <v>175.7</v>
      </c>
    </row>
    <row r="359" spans="1:31" x14ac:dyDescent="0.25">
      <c r="A359" s="1" t="s">
        <v>36</v>
      </c>
      <c r="B359" s="1">
        <v>2023</v>
      </c>
      <c r="C359" s="1">
        <v>2024</v>
      </c>
      <c r="D359" s="1" t="s">
        <v>42</v>
      </c>
      <c r="E359" s="1">
        <v>174</v>
      </c>
      <c r="F359" s="1">
        <v>208.3</v>
      </c>
      <c r="G359" s="1">
        <v>192.9</v>
      </c>
      <c r="H359" s="1">
        <v>174.3</v>
      </c>
      <c r="I359" s="1">
        <v>192.6</v>
      </c>
      <c r="J359" s="1">
        <v>156.30000000000001</v>
      </c>
      <c r="K359" s="1">
        <v>142.9</v>
      </c>
      <c r="L359" s="1">
        <v>170.7</v>
      </c>
      <c r="M359" s="1">
        <v>120.3</v>
      </c>
      <c r="N359" s="1">
        <v>210.5</v>
      </c>
      <c r="O359" s="1">
        <v>176.9</v>
      </c>
      <c r="P359" s="1">
        <v>188.5</v>
      </c>
      <c r="Q359" s="1">
        <v>175</v>
      </c>
      <c r="R359" s="1">
        <v>196.9</v>
      </c>
      <c r="S359" s="1">
        <v>189</v>
      </c>
      <c r="T359" s="1">
        <v>186.3</v>
      </c>
      <c r="U359" s="1">
        <v>188.6</v>
      </c>
      <c r="V359" s="1">
        <v>0</v>
      </c>
      <c r="W359" s="1">
        <v>183.2</v>
      </c>
      <c r="X359" s="1">
        <v>177.2</v>
      </c>
      <c r="Y359" s="1">
        <v>184.7</v>
      </c>
      <c r="Z359" s="1">
        <v>168.2</v>
      </c>
      <c r="AA359" s="1">
        <v>171.8</v>
      </c>
      <c r="AB359" s="1">
        <v>177.8</v>
      </c>
      <c r="AC359" s="1">
        <v>178.4</v>
      </c>
      <c r="AD359" s="1">
        <v>176.5</v>
      </c>
      <c r="AE359" s="1">
        <v>177.8</v>
      </c>
    </row>
    <row r="360" spans="1:31" x14ac:dyDescent="0.25">
      <c r="A360" s="1" t="s">
        <v>37</v>
      </c>
      <c r="B360" s="1">
        <v>2023</v>
      </c>
      <c r="C360" s="1">
        <v>2024</v>
      </c>
      <c r="D360" s="1" t="s">
        <v>42</v>
      </c>
      <c r="E360" s="1">
        <v>173.3</v>
      </c>
      <c r="F360" s="1">
        <v>215.2</v>
      </c>
      <c r="G360" s="1">
        <v>197</v>
      </c>
      <c r="H360" s="1">
        <v>175.2</v>
      </c>
      <c r="I360" s="1">
        <v>178</v>
      </c>
      <c r="J360" s="1">
        <v>160.5</v>
      </c>
      <c r="K360" s="1">
        <v>175.3</v>
      </c>
      <c r="L360" s="1">
        <v>171.2</v>
      </c>
      <c r="M360" s="1">
        <v>122.7</v>
      </c>
      <c r="N360" s="1">
        <v>204.3</v>
      </c>
      <c r="O360" s="1">
        <v>163.69999999999999</v>
      </c>
      <c r="P360" s="1">
        <v>194.3</v>
      </c>
      <c r="Q360" s="1">
        <v>179.5</v>
      </c>
      <c r="R360" s="1">
        <v>201.6</v>
      </c>
      <c r="S360" s="1">
        <v>178.7</v>
      </c>
      <c r="T360" s="1">
        <v>165.3</v>
      </c>
      <c r="U360" s="1">
        <v>176.6</v>
      </c>
      <c r="V360" s="1">
        <v>172.1</v>
      </c>
      <c r="W360" s="1">
        <v>180.1</v>
      </c>
      <c r="X360" s="1">
        <v>168</v>
      </c>
      <c r="Y360" s="1">
        <v>178.5</v>
      </c>
      <c r="Z360" s="1">
        <v>159.5</v>
      </c>
      <c r="AA360" s="1">
        <v>167.8</v>
      </c>
      <c r="AB360" s="1">
        <v>171.8</v>
      </c>
      <c r="AC360" s="1">
        <v>178.8</v>
      </c>
      <c r="AD360" s="1">
        <v>168.9</v>
      </c>
      <c r="AE360" s="1">
        <v>174.9</v>
      </c>
    </row>
    <row r="361" spans="1:31" x14ac:dyDescent="0.25">
      <c r="A361" s="1" t="s">
        <v>38</v>
      </c>
      <c r="B361" s="1">
        <v>2023</v>
      </c>
      <c r="C361" s="1">
        <v>2024</v>
      </c>
      <c r="D361" s="1" t="s">
        <v>42</v>
      </c>
      <c r="E361" s="1">
        <v>173.8</v>
      </c>
      <c r="F361" s="1">
        <v>210.7</v>
      </c>
      <c r="G361" s="1">
        <v>194.5</v>
      </c>
      <c r="H361" s="1">
        <v>174.6</v>
      </c>
      <c r="I361" s="1">
        <v>187.2</v>
      </c>
      <c r="J361" s="1">
        <v>158.30000000000001</v>
      </c>
      <c r="K361" s="1">
        <v>153.9</v>
      </c>
      <c r="L361" s="1">
        <v>170.9</v>
      </c>
      <c r="M361" s="1">
        <v>121.1</v>
      </c>
      <c r="N361" s="1">
        <v>208.4</v>
      </c>
      <c r="O361" s="1">
        <v>171.4</v>
      </c>
      <c r="P361" s="1">
        <v>191.2</v>
      </c>
      <c r="Q361" s="1">
        <v>176.7</v>
      </c>
      <c r="R361" s="1">
        <v>198.2</v>
      </c>
      <c r="S361" s="1">
        <v>184.9</v>
      </c>
      <c r="T361" s="1">
        <v>177.6</v>
      </c>
      <c r="U361" s="1">
        <v>183.8</v>
      </c>
      <c r="V361" s="1">
        <v>172.1</v>
      </c>
      <c r="W361" s="1">
        <v>182</v>
      </c>
      <c r="X361" s="1">
        <v>172.9</v>
      </c>
      <c r="Y361" s="1">
        <v>182.3</v>
      </c>
      <c r="Z361" s="1">
        <v>163.6</v>
      </c>
      <c r="AA361" s="1">
        <v>169.5</v>
      </c>
      <c r="AB361" s="1">
        <v>174.3</v>
      </c>
      <c r="AC361" s="1">
        <v>178.6</v>
      </c>
      <c r="AD361" s="1">
        <v>172.8</v>
      </c>
      <c r="AE361" s="1">
        <v>176.5</v>
      </c>
    </row>
    <row r="362" spans="1:31" x14ac:dyDescent="0.25">
      <c r="A362" s="1" t="s">
        <v>36</v>
      </c>
      <c r="B362" s="1">
        <v>2023</v>
      </c>
      <c r="C362" s="1">
        <v>2024</v>
      </c>
      <c r="D362" s="1" t="s">
        <v>43</v>
      </c>
      <c r="E362" s="1">
        <v>174.2</v>
      </c>
      <c r="F362" s="1">
        <v>205.2</v>
      </c>
      <c r="G362" s="1">
        <v>173.9</v>
      </c>
      <c r="H362" s="1">
        <v>177</v>
      </c>
      <c r="I362" s="1">
        <v>183.4</v>
      </c>
      <c r="J362" s="1">
        <v>167.2</v>
      </c>
      <c r="K362" s="1">
        <v>140.9</v>
      </c>
      <c r="L362" s="1">
        <v>170.4</v>
      </c>
      <c r="M362" s="1">
        <v>119.1</v>
      </c>
      <c r="N362" s="1">
        <v>212.1</v>
      </c>
      <c r="O362" s="1">
        <v>177.6</v>
      </c>
      <c r="P362" s="1">
        <v>189.9</v>
      </c>
      <c r="Q362" s="1">
        <v>174.8</v>
      </c>
      <c r="R362" s="1">
        <v>198.3</v>
      </c>
      <c r="S362" s="1">
        <v>190</v>
      </c>
      <c r="T362" s="1">
        <v>187</v>
      </c>
      <c r="U362" s="1">
        <v>189.6</v>
      </c>
      <c r="V362" s="1">
        <v>0</v>
      </c>
      <c r="W362" s="1">
        <v>181.6</v>
      </c>
      <c r="X362" s="1">
        <v>178.6</v>
      </c>
      <c r="Y362" s="1">
        <v>186.6</v>
      </c>
      <c r="Z362" s="1">
        <v>169</v>
      </c>
      <c r="AA362" s="1">
        <v>172.8</v>
      </c>
      <c r="AB362" s="1">
        <v>178.5</v>
      </c>
      <c r="AC362" s="1">
        <v>180.7</v>
      </c>
      <c r="AD362" s="1">
        <v>177.9</v>
      </c>
      <c r="AE362" s="1">
        <v>178</v>
      </c>
    </row>
    <row r="363" spans="1:31" x14ac:dyDescent="0.25">
      <c r="A363" s="1" t="s">
        <v>37</v>
      </c>
      <c r="B363" s="1">
        <v>2023</v>
      </c>
      <c r="C363" s="1">
        <v>2024</v>
      </c>
      <c r="D363" s="1" t="s">
        <v>43</v>
      </c>
      <c r="E363" s="1">
        <v>174.7</v>
      </c>
      <c r="F363" s="1">
        <v>212.2</v>
      </c>
      <c r="G363" s="1">
        <v>177.2</v>
      </c>
      <c r="H363" s="1">
        <v>177.9</v>
      </c>
      <c r="I363" s="1">
        <v>172.2</v>
      </c>
      <c r="J363" s="1">
        <v>172.1</v>
      </c>
      <c r="K363" s="1">
        <v>175.8</v>
      </c>
      <c r="L363" s="1">
        <v>172.2</v>
      </c>
      <c r="M363" s="1">
        <v>121.9</v>
      </c>
      <c r="N363" s="1">
        <v>204.8</v>
      </c>
      <c r="O363" s="1">
        <v>164.9</v>
      </c>
      <c r="P363" s="1">
        <v>196.6</v>
      </c>
      <c r="Q363" s="1">
        <v>180.7</v>
      </c>
      <c r="R363" s="1">
        <v>202.7</v>
      </c>
      <c r="S363" s="1">
        <v>180.3</v>
      </c>
      <c r="T363" s="1">
        <v>167</v>
      </c>
      <c r="U363" s="1">
        <v>178.2</v>
      </c>
      <c r="V363" s="1">
        <v>173.5</v>
      </c>
      <c r="W363" s="1">
        <v>182.8</v>
      </c>
      <c r="X363" s="1">
        <v>169.2</v>
      </c>
      <c r="Y363" s="1">
        <v>180.8</v>
      </c>
      <c r="Z363" s="1">
        <v>159.80000000000001</v>
      </c>
      <c r="AA363" s="1">
        <v>168.4</v>
      </c>
      <c r="AB363" s="1">
        <v>172.5</v>
      </c>
      <c r="AC363" s="1">
        <v>181.4</v>
      </c>
      <c r="AD363" s="1">
        <v>170</v>
      </c>
      <c r="AE363" s="1">
        <v>176.3</v>
      </c>
    </row>
    <row r="364" spans="1:31" x14ac:dyDescent="0.25">
      <c r="A364" s="1" t="s">
        <v>38</v>
      </c>
      <c r="B364" s="1">
        <v>2023</v>
      </c>
      <c r="C364" s="1">
        <v>2024</v>
      </c>
      <c r="D364" s="1" t="s">
        <v>43</v>
      </c>
      <c r="E364" s="1">
        <v>174.4</v>
      </c>
      <c r="F364" s="1">
        <v>207.7</v>
      </c>
      <c r="G364" s="1">
        <v>175.2</v>
      </c>
      <c r="H364" s="1">
        <v>177.3</v>
      </c>
      <c r="I364" s="1">
        <v>179.3</v>
      </c>
      <c r="J364" s="1">
        <v>169.5</v>
      </c>
      <c r="K364" s="1">
        <v>152.69999999999999</v>
      </c>
      <c r="L364" s="1">
        <v>171</v>
      </c>
      <c r="M364" s="1">
        <v>120</v>
      </c>
      <c r="N364" s="1">
        <v>209.7</v>
      </c>
      <c r="O364" s="1">
        <v>172.3</v>
      </c>
      <c r="P364" s="1">
        <v>193</v>
      </c>
      <c r="Q364" s="1">
        <v>177</v>
      </c>
      <c r="R364" s="1">
        <v>199.5</v>
      </c>
      <c r="S364" s="1">
        <v>186.2</v>
      </c>
      <c r="T364" s="1">
        <v>178.7</v>
      </c>
      <c r="U364" s="1">
        <v>185.1</v>
      </c>
      <c r="V364" s="1">
        <v>173.5</v>
      </c>
      <c r="W364" s="1">
        <v>182.1</v>
      </c>
      <c r="X364" s="1">
        <v>174.2</v>
      </c>
      <c r="Y364" s="1">
        <v>184.4</v>
      </c>
      <c r="Z364" s="1">
        <v>164.2</v>
      </c>
      <c r="AA364" s="1">
        <v>170.3</v>
      </c>
      <c r="AB364" s="1">
        <v>175</v>
      </c>
      <c r="AC364" s="1">
        <v>181</v>
      </c>
      <c r="AD364" s="1">
        <v>174.1</v>
      </c>
      <c r="AE364" s="1">
        <v>177.2</v>
      </c>
    </row>
    <row r="365" spans="1:31" x14ac:dyDescent="0.25">
      <c r="A365" s="1" t="s">
        <v>36</v>
      </c>
      <c r="B365" s="1">
        <v>2023</v>
      </c>
      <c r="C365" s="1">
        <v>2024</v>
      </c>
      <c r="D365" s="1" t="s">
        <v>44</v>
      </c>
      <c r="E365" s="1">
        <v>174.3</v>
      </c>
      <c r="F365" s="1">
        <v>205.2</v>
      </c>
      <c r="G365" s="1">
        <v>173.9</v>
      </c>
      <c r="H365" s="1">
        <v>177</v>
      </c>
      <c r="I365" s="1">
        <v>183.3</v>
      </c>
      <c r="J365" s="1">
        <v>167.2</v>
      </c>
      <c r="K365" s="1">
        <v>140.9</v>
      </c>
      <c r="L365" s="1">
        <v>170.5</v>
      </c>
      <c r="M365" s="1">
        <v>119.1</v>
      </c>
      <c r="N365" s="1">
        <v>212.1</v>
      </c>
      <c r="O365" s="1">
        <v>177.6</v>
      </c>
      <c r="P365" s="1">
        <v>189.9</v>
      </c>
      <c r="Q365" s="1">
        <v>174.8</v>
      </c>
      <c r="R365" s="1">
        <v>198.4</v>
      </c>
      <c r="S365" s="1">
        <v>190</v>
      </c>
      <c r="T365" s="1">
        <v>187</v>
      </c>
      <c r="U365" s="1">
        <v>189.6</v>
      </c>
      <c r="V365" s="1">
        <v>0</v>
      </c>
      <c r="W365" s="1">
        <v>181.4</v>
      </c>
      <c r="X365" s="1">
        <v>178.6</v>
      </c>
      <c r="Y365" s="1">
        <v>186.6</v>
      </c>
      <c r="Z365" s="1">
        <v>169</v>
      </c>
      <c r="AA365" s="1">
        <v>172.8</v>
      </c>
      <c r="AB365" s="1">
        <v>178.5</v>
      </c>
      <c r="AC365" s="1">
        <v>180.7</v>
      </c>
      <c r="AD365" s="1">
        <v>177.9</v>
      </c>
      <c r="AE365" s="1">
        <v>178</v>
      </c>
    </row>
    <row r="366" spans="1:31" x14ac:dyDescent="0.25">
      <c r="A366" s="1" t="s">
        <v>37</v>
      </c>
      <c r="B366" s="1">
        <v>2023</v>
      </c>
      <c r="C366" s="1">
        <v>2024</v>
      </c>
      <c r="D366" s="1" t="s">
        <v>44</v>
      </c>
      <c r="E366" s="1">
        <v>174.7</v>
      </c>
      <c r="F366" s="1">
        <v>212.2</v>
      </c>
      <c r="G366" s="1">
        <v>177.2</v>
      </c>
      <c r="H366" s="1">
        <v>177.9</v>
      </c>
      <c r="I366" s="1">
        <v>172.2</v>
      </c>
      <c r="J366" s="1">
        <v>172.1</v>
      </c>
      <c r="K366" s="1">
        <v>175.9</v>
      </c>
      <c r="L366" s="1">
        <v>172.2</v>
      </c>
      <c r="M366" s="1">
        <v>121.9</v>
      </c>
      <c r="N366" s="1">
        <v>204.8</v>
      </c>
      <c r="O366" s="1">
        <v>164.9</v>
      </c>
      <c r="P366" s="1">
        <v>196.6</v>
      </c>
      <c r="Q366" s="1">
        <v>180.8</v>
      </c>
      <c r="R366" s="1">
        <v>202.7</v>
      </c>
      <c r="S366" s="1">
        <v>180.2</v>
      </c>
      <c r="T366" s="1">
        <v>167</v>
      </c>
      <c r="U366" s="1">
        <v>178.2</v>
      </c>
      <c r="V366" s="1">
        <v>173.5</v>
      </c>
      <c r="W366" s="1">
        <v>182.6</v>
      </c>
      <c r="X366" s="1">
        <v>169.2</v>
      </c>
      <c r="Y366" s="1">
        <v>180.8</v>
      </c>
      <c r="Z366" s="1">
        <v>159.80000000000001</v>
      </c>
      <c r="AA366" s="1">
        <v>168.4</v>
      </c>
      <c r="AB366" s="1">
        <v>172.5</v>
      </c>
      <c r="AC366" s="1">
        <v>181.5</v>
      </c>
      <c r="AD366" s="1">
        <v>170</v>
      </c>
      <c r="AE366" s="1">
        <v>176.3</v>
      </c>
    </row>
    <row r="367" spans="1:31" x14ac:dyDescent="0.25">
      <c r="A367" s="1" t="s">
        <v>38</v>
      </c>
      <c r="B367" s="1">
        <v>2023</v>
      </c>
      <c r="C367" s="1">
        <v>2024</v>
      </c>
      <c r="D367" s="1" t="s">
        <v>44</v>
      </c>
      <c r="E367" s="1">
        <v>174.4</v>
      </c>
      <c r="F367" s="1">
        <v>207.7</v>
      </c>
      <c r="G367" s="1">
        <v>175.2</v>
      </c>
      <c r="H367" s="1">
        <v>177.3</v>
      </c>
      <c r="I367" s="1">
        <v>179.2</v>
      </c>
      <c r="J367" s="1">
        <v>169.5</v>
      </c>
      <c r="K367" s="1">
        <v>152.80000000000001</v>
      </c>
      <c r="L367" s="1">
        <v>171.1</v>
      </c>
      <c r="M367" s="1">
        <v>120</v>
      </c>
      <c r="N367" s="1">
        <v>209.7</v>
      </c>
      <c r="O367" s="1">
        <v>172.3</v>
      </c>
      <c r="P367" s="1">
        <v>193</v>
      </c>
      <c r="Q367" s="1">
        <v>177</v>
      </c>
      <c r="R367" s="1">
        <v>199.5</v>
      </c>
      <c r="S367" s="1">
        <v>186.1</v>
      </c>
      <c r="T367" s="1">
        <v>178.7</v>
      </c>
      <c r="U367" s="1">
        <v>185.1</v>
      </c>
      <c r="V367" s="1">
        <v>173.5</v>
      </c>
      <c r="W367" s="1">
        <v>181.9</v>
      </c>
      <c r="X367" s="1">
        <v>174.2</v>
      </c>
      <c r="Y367" s="1">
        <v>184.4</v>
      </c>
      <c r="Z367" s="1">
        <v>164.2</v>
      </c>
      <c r="AA367" s="1">
        <v>170.3</v>
      </c>
      <c r="AB367" s="1">
        <v>175</v>
      </c>
      <c r="AC367" s="1">
        <v>181</v>
      </c>
      <c r="AD367" s="1">
        <v>174.1</v>
      </c>
      <c r="AE367" s="1">
        <v>177.2</v>
      </c>
    </row>
    <row r="368" spans="1:31" x14ac:dyDescent="0.25">
      <c r="A368" s="1" t="s">
        <v>36</v>
      </c>
      <c r="B368" s="1">
        <v>2023</v>
      </c>
      <c r="C368" s="1">
        <v>2024</v>
      </c>
      <c r="D368" s="1" t="s">
        <v>45</v>
      </c>
      <c r="E368" s="1">
        <v>173.3</v>
      </c>
      <c r="F368" s="1">
        <v>206.9</v>
      </c>
      <c r="G368" s="1">
        <v>167.9</v>
      </c>
      <c r="H368" s="1">
        <v>178.2</v>
      </c>
      <c r="I368" s="1">
        <v>178.5</v>
      </c>
      <c r="J368" s="1">
        <v>173.7</v>
      </c>
      <c r="K368" s="1">
        <v>142.80000000000001</v>
      </c>
      <c r="L368" s="1">
        <v>172.8</v>
      </c>
      <c r="M368" s="1">
        <v>120.4</v>
      </c>
      <c r="N368" s="1">
        <v>215.5</v>
      </c>
      <c r="O368" s="1">
        <v>178.2</v>
      </c>
      <c r="P368" s="1">
        <v>190.5</v>
      </c>
      <c r="Q368" s="1">
        <v>175.5</v>
      </c>
      <c r="R368" s="1">
        <v>199.5</v>
      </c>
      <c r="S368" s="1">
        <v>190.7</v>
      </c>
      <c r="T368" s="1">
        <v>187.3</v>
      </c>
      <c r="U368" s="1">
        <v>190.2</v>
      </c>
      <c r="V368" s="1">
        <v>0</v>
      </c>
      <c r="W368" s="1">
        <v>181.5</v>
      </c>
      <c r="X368" s="1">
        <v>179.1</v>
      </c>
      <c r="Y368" s="1">
        <v>187.2</v>
      </c>
      <c r="Z368" s="1">
        <v>169.4</v>
      </c>
      <c r="AA368" s="1">
        <v>173.2</v>
      </c>
      <c r="AB368" s="1">
        <v>179.4</v>
      </c>
      <c r="AC368" s="1">
        <v>183.8</v>
      </c>
      <c r="AD368" s="1">
        <v>178.9</v>
      </c>
      <c r="AE368" s="1">
        <v>178.8</v>
      </c>
    </row>
    <row r="369" spans="1:31" x14ac:dyDescent="0.25">
      <c r="A369" s="1" t="s">
        <v>37</v>
      </c>
      <c r="B369" s="1">
        <v>2023</v>
      </c>
      <c r="C369" s="1">
        <v>2024</v>
      </c>
      <c r="D369" s="1" t="s">
        <v>45</v>
      </c>
      <c r="E369" s="1">
        <v>174.8</v>
      </c>
      <c r="F369" s="1">
        <v>213.7</v>
      </c>
      <c r="G369" s="1">
        <v>172.4</v>
      </c>
      <c r="H369" s="1">
        <v>178.8</v>
      </c>
      <c r="I369" s="1">
        <v>168.7</v>
      </c>
      <c r="J369" s="1">
        <v>179.2</v>
      </c>
      <c r="K369" s="1">
        <v>179.9</v>
      </c>
      <c r="L369" s="1">
        <v>174.7</v>
      </c>
      <c r="M369" s="1">
        <v>123.1</v>
      </c>
      <c r="N369" s="1">
        <v>207.8</v>
      </c>
      <c r="O369" s="1">
        <v>165.5</v>
      </c>
      <c r="P369" s="1">
        <v>197</v>
      </c>
      <c r="Q369" s="1">
        <v>182.1</v>
      </c>
      <c r="R369" s="1">
        <v>203.5</v>
      </c>
      <c r="S369" s="1">
        <v>181</v>
      </c>
      <c r="T369" s="1">
        <v>167.7</v>
      </c>
      <c r="U369" s="1">
        <v>178.9</v>
      </c>
      <c r="V369" s="1">
        <v>175.2</v>
      </c>
      <c r="W369" s="1">
        <v>182.1</v>
      </c>
      <c r="X369" s="1">
        <v>169.6</v>
      </c>
      <c r="Y369" s="1">
        <v>181.5</v>
      </c>
      <c r="Z369" s="1">
        <v>160.1</v>
      </c>
      <c r="AA369" s="1">
        <v>168.8</v>
      </c>
      <c r="AB369" s="1">
        <v>174.2</v>
      </c>
      <c r="AC369" s="1">
        <v>184.4</v>
      </c>
      <c r="AD369" s="1">
        <v>170.9</v>
      </c>
      <c r="AE369" s="1">
        <v>177.4</v>
      </c>
    </row>
    <row r="370" spans="1:31" x14ac:dyDescent="0.25">
      <c r="A370" s="1" t="s">
        <v>38</v>
      </c>
      <c r="B370" s="1">
        <v>2023</v>
      </c>
      <c r="C370" s="1">
        <v>2024</v>
      </c>
      <c r="D370" s="1" t="s">
        <v>45</v>
      </c>
      <c r="E370" s="1">
        <v>173.8</v>
      </c>
      <c r="F370" s="1">
        <v>209.3</v>
      </c>
      <c r="G370" s="1">
        <v>169.6</v>
      </c>
      <c r="H370" s="1">
        <v>178.4</v>
      </c>
      <c r="I370" s="1">
        <v>174.9</v>
      </c>
      <c r="J370" s="1">
        <v>176.3</v>
      </c>
      <c r="K370" s="1">
        <v>155.4</v>
      </c>
      <c r="L370" s="1">
        <v>173.4</v>
      </c>
      <c r="M370" s="1">
        <v>121.3</v>
      </c>
      <c r="N370" s="1">
        <v>212.9</v>
      </c>
      <c r="O370" s="1">
        <v>172.9</v>
      </c>
      <c r="P370" s="1">
        <v>193.5</v>
      </c>
      <c r="Q370" s="1">
        <v>177.9</v>
      </c>
      <c r="R370" s="1">
        <v>200.6</v>
      </c>
      <c r="S370" s="1">
        <v>186.9</v>
      </c>
      <c r="T370" s="1">
        <v>179.2</v>
      </c>
      <c r="U370" s="1">
        <v>185.7</v>
      </c>
      <c r="V370" s="1">
        <v>175.2</v>
      </c>
      <c r="W370" s="1">
        <v>181.7</v>
      </c>
      <c r="X370" s="1">
        <v>174.6</v>
      </c>
      <c r="Y370" s="1">
        <v>185</v>
      </c>
      <c r="Z370" s="1">
        <v>164.5</v>
      </c>
      <c r="AA370" s="1">
        <v>170.7</v>
      </c>
      <c r="AB370" s="1">
        <v>176.4</v>
      </c>
      <c r="AC370" s="1">
        <v>184</v>
      </c>
      <c r="AD370" s="1">
        <v>175</v>
      </c>
      <c r="AE370" s="1">
        <v>178.1</v>
      </c>
    </row>
    <row r="371" spans="1:31" x14ac:dyDescent="0.25">
      <c r="A371" s="1" t="s">
        <v>36</v>
      </c>
      <c r="B371" s="1">
        <v>2023</v>
      </c>
      <c r="C371" s="1">
        <v>2024</v>
      </c>
      <c r="D371" s="1" t="s">
        <v>46</v>
      </c>
      <c r="E371" s="1">
        <v>173.2</v>
      </c>
      <c r="F371" s="1">
        <v>211.5</v>
      </c>
      <c r="G371" s="1">
        <v>171</v>
      </c>
      <c r="H371" s="1">
        <v>179.6</v>
      </c>
      <c r="I371" s="1">
        <v>173.3</v>
      </c>
      <c r="J371" s="1">
        <v>169</v>
      </c>
      <c r="K371" s="1">
        <v>148.69999999999999</v>
      </c>
      <c r="L371" s="1">
        <v>174.9</v>
      </c>
      <c r="M371" s="1">
        <v>121.9</v>
      </c>
      <c r="N371" s="1">
        <v>221</v>
      </c>
      <c r="O371" s="1">
        <v>178.7</v>
      </c>
      <c r="P371" s="1">
        <v>191.1</v>
      </c>
      <c r="Q371" s="1">
        <v>176.8</v>
      </c>
      <c r="R371" s="1">
        <v>199.9</v>
      </c>
      <c r="S371" s="1">
        <v>191.2</v>
      </c>
      <c r="T371" s="1">
        <v>187.9</v>
      </c>
      <c r="U371" s="1">
        <v>190.8</v>
      </c>
      <c r="V371" s="1">
        <v>0</v>
      </c>
      <c r="W371" s="1">
        <v>182.5</v>
      </c>
      <c r="X371" s="1">
        <v>179.8</v>
      </c>
      <c r="Y371" s="1">
        <v>187.8</v>
      </c>
      <c r="Z371" s="1">
        <v>169.7</v>
      </c>
      <c r="AA371" s="1">
        <v>173.8</v>
      </c>
      <c r="AB371" s="1">
        <v>180.3</v>
      </c>
      <c r="AC371" s="1">
        <v>184.9</v>
      </c>
      <c r="AD371" s="1">
        <v>179.5</v>
      </c>
      <c r="AE371" s="1">
        <v>179.8</v>
      </c>
    </row>
    <row r="372" spans="1:31" x14ac:dyDescent="0.25">
      <c r="A372" s="1" t="s">
        <v>37</v>
      </c>
      <c r="B372" s="1">
        <v>2023</v>
      </c>
      <c r="C372" s="1">
        <v>2024</v>
      </c>
      <c r="D372" s="1" t="s">
        <v>46</v>
      </c>
      <c r="E372" s="1">
        <v>174.7</v>
      </c>
      <c r="F372" s="1">
        <v>219.4</v>
      </c>
      <c r="G372" s="1">
        <v>176.7</v>
      </c>
      <c r="H372" s="1">
        <v>179.4</v>
      </c>
      <c r="I372" s="1">
        <v>164.4</v>
      </c>
      <c r="J372" s="1">
        <v>175.8</v>
      </c>
      <c r="K372" s="1">
        <v>185</v>
      </c>
      <c r="L372" s="1">
        <v>176.9</v>
      </c>
      <c r="M372" s="1">
        <v>124.2</v>
      </c>
      <c r="N372" s="1">
        <v>211.9</v>
      </c>
      <c r="O372" s="1">
        <v>165.9</v>
      </c>
      <c r="P372" s="1">
        <v>197.7</v>
      </c>
      <c r="Q372" s="1">
        <v>183.1</v>
      </c>
      <c r="R372" s="1">
        <v>204.2</v>
      </c>
      <c r="S372" s="1">
        <v>181.3</v>
      </c>
      <c r="T372" s="1">
        <v>168.1</v>
      </c>
      <c r="U372" s="1">
        <v>179.3</v>
      </c>
      <c r="V372" s="1">
        <v>175.6</v>
      </c>
      <c r="W372" s="1">
        <v>183.4</v>
      </c>
      <c r="X372" s="1">
        <v>170.1</v>
      </c>
      <c r="Y372" s="1">
        <v>182.2</v>
      </c>
      <c r="Z372" s="1">
        <v>160.4</v>
      </c>
      <c r="AA372" s="1">
        <v>169.2</v>
      </c>
      <c r="AB372" s="1">
        <v>174.8</v>
      </c>
      <c r="AC372" s="1">
        <v>185.6</v>
      </c>
      <c r="AD372" s="1">
        <v>171.6</v>
      </c>
      <c r="AE372" s="1">
        <v>178.2</v>
      </c>
    </row>
    <row r="373" spans="1:31" x14ac:dyDescent="0.25">
      <c r="A373" s="1" t="s">
        <v>38</v>
      </c>
      <c r="B373" s="1">
        <v>2023</v>
      </c>
      <c r="C373" s="1">
        <v>2024</v>
      </c>
      <c r="D373" s="1" t="s">
        <v>46</v>
      </c>
      <c r="E373" s="1">
        <v>173.7</v>
      </c>
      <c r="F373" s="1">
        <v>214.3</v>
      </c>
      <c r="G373" s="1">
        <v>173.2</v>
      </c>
      <c r="H373" s="1">
        <v>179.5</v>
      </c>
      <c r="I373" s="1">
        <v>170</v>
      </c>
      <c r="J373" s="1">
        <v>172.2</v>
      </c>
      <c r="K373" s="1">
        <v>161</v>
      </c>
      <c r="L373" s="1">
        <v>175.6</v>
      </c>
      <c r="M373" s="1">
        <v>122.7</v>
      </c>
      <c r="N373" s="1">
        <v>218</v>
      </c>
      <c r="O373" s="1">
        <v>173.4</v>
      </c>
      <c r="P373" s="1">
        <v>194.2</v>
      </c>
      <c r="Q373" s="1">
        <v>179.1</v>
      </c>
      <c r="R373" s="1">
        <v>201</v>
      </c>
      <c r="S373" s="1">
        <v>187.3</v>
      </c>
      <c r="T373" s="1">
        <v>179.7</v>
      </c>
      <c r="U373" s="1">
        <v>186.2</v>
      </c>
      <c r="V373" s="1">
        <v>175.6</v>
      </c>
      <c r="W373" s="1">
        <v>182.8</v>
      </c>
      <c r="X373" s="1">
        <v>175.2</v>
      </c>
      <c r="Y373" s="1">
        <v>185.7</v>
      </c>
      <c r="Z373" s="1">
        <v>164.8</v>
      </c>
      <c r="AA373" s="1">
        <v>171.2</v>
      </c>
      <c r="AB373" s="1">
        <v>177.1</v>
      </c>
      <c r="AC373" s="1">
        <v>185.2</v>
      </c>
      <c r="AD373" s="1">
        <v>175.7</v>
      </c>
      <c r="AE373" s="1">
        <v>179.1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2EEBA-02CE-4D97-8A15-0233295D92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DASHBOARDMoM</vt:lpstr>
      <vt:lpstr>DASHBOARDYoY</vt:lpstr>
      <vt:lpstr>PIVOT GENERAL</vt:lpstr>
      <vt:lpstr>cpiassignment</vt:lpstr>
      <vt:lpstr>1Bucket Details</vt:lpstr>
      <vt:lpstr>CRUIDdata</vt:lpstr>
      <vt:lpstr>2.YOY FOR GENERAL INDEX</vt:lpstr>
      <vt:lpstr> 3.1.1Months Ending May 2023</vt:lpstr>
      <vt:lpstr>3.1.2 Same for Food Bucket </vt:lpstr>
      <vt:lpstr>4.Covid Trend</vt:lpstr>
      <vt:lpstr>5.oiland Gas</vt:lpstr>
      <vt:lpstr>CPIPREVIOUSDATA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2025-12-05T04:22:05Z</dcterms:modified>
</cp:coreProperties>
</file>