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AWS/"/>
    </mc:Choice>
  </mc:AlternateContent>
  <xr:revisionPtr revIDLastSave="0" documentId="13_ncr:1_{0695B3E1-938D-B448-819C-4F8EA9BA57FC}" xr6:coauthVersionLast="47" xr6:coauthVersionMax="47" xr10:uidLastSave="{00000000-0000-0000-0000-000000000000}"/>
  <bookViews>
    <workbookView xWindow="12640" yWindow="1080" windowWidth="2314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F10" i="1" s="1"/>
  <c r="C9" i="1"/>
  <c r="D9" i="1"/>
  <c r="E9" i="1"/>
  <c r="B9" i="1"/>
  <c r="F9" i="1" s="1"/>
  <c r="P16" i="1"/>
  <c r="N16" i="1"/>
  <c r="N15" i="1"/>
  <c r="P15" i="1"/>
  <c r="E3" i="1"/>
  <c r="E4" i="1"/>
  <c r="E5" i="1"/>
  <c r="E6" i="1"/>
  <c r="E7" i="1"/>
  <c r="E8" i="1"/>
  <c r="E2" i="1"/>
  <c r="Q8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F4" i="1" s="1"/>
  <c r="B5" i="1"/>
  <c r="F5" i="1" s="1"/>
  <c r="B6" i="1"/>
  <c r="F6" i="1" s="1"/>
  <c r="B7" i="1"/>
  <c r="F7" i="1" s="1"/>
  <c r="B8" i="1"/>
  <c r="F8" i="1" s="1"/>
  <c r="B2" i="1"/>
  <c r="F2" i="1" s="1"/>
  <c r="F3" i="1"/>
</calcChain>
</file>

<file path=xl/sharedStrings.xml><?xml version="1.0" encoding="utf-8"?>
<sst xmlns="http://schemas.openxmlformats.org/spreadsheetml/2006/main" count="18" uniqueCount="10">
  <si>
    <t>Thread</t>
  </si>
  <si>
    <t>TPS</t>
  </si>
  <si>
    <t>QPS</t>
  </si>
  <si>
    <t>CPU %</t>
  </si>
  <si>
    <t>P95 latency (ms)</t>
  </si>
  <si>
    <t>monthly</t>
  </si>
  <si>
    <t>TPS/m$</t>
  </si>
  <si>
    <t>run0:</t>
  </si>
  <si>
    <t>run1:</t>
  </si>
  <si>
    <t>run2: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</si>
</sst>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AWS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0.32616742786381003</c:v>
                </c:pt>
                <c:pt idx="1">
                  <c:v>0.59282832452297574</c:v>
                </c:pt>
                <c:pt idx="2">
                  <c:v>0.98532642707820139</c:v>
                </c:pt>
                <c:pt idx="3">
                  <c:v>0.88078720656183007</c:v>
                </c:pt>
                <c:pt idx="4">
                  <c:v>1.0985406319489754</c:v>
                </c:pt>
                <c:pt idx="5">
                  <c:v>1.2766075018974448</c:v>
                </c:pt>
                <c:pt idx="6">
                  <c:v>1.8591763092368943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244.95499999999998</c:v>
                </c:pt>
                <c:pt idx="1">
                  <c:v>445.22</c:v>
                </c:pt>
                <c:pt idx="2">
                  <c:v>739.99</c:v>
                </c:pt>
                <c:pt idx="3">
                  <c:v>661.48</c:v>
                </c:pt>
                <c:pt idx="4">
                  <c:v>825.0150000000001</c:v>
                </c:pt>
                <c:pt idx="5">
                  <c:v>958.745</c:v>
                </c:pt>
                <c:pt idx="6">
                  <c:v>1396.26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AWS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0.00</c:formatCode>
                <c:ptCount val="7"/>
                <c:pt idx="0">
                  <c:v>11.96</c:v>
                </c:pt>
                <c:pt idx="1">
                  <c:v>14.215</c:v>
                </c:pt>
                <c:pt idx="2">
                  <c:v>19</c:v>
                </c:pt>
                <c:pt idx="3">
                  <c:v>68.155000000000001</c:v>
                </c:pt>
                <c:pt idx="4">
                  <c:v>79.414999999999992</c:v>
                </c:pt>
                <c:pt idx="5">
                  <c:v>102.15</c:v>
                </c:pt>
                <c:pt idx="6">
                  <c:v>136.17000000000002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0.0%</c:formatCode>
                <c:ptCount val="7"/>
                <c:pt idx="0">
                  <c:v>0.1</c:v>
                </c:pt>
                <c:pt idx="1">
                  <c:v>0.19500000000000001</c:v>
                </c:pt>
                <c:pt idx="2">
                  <c:v>0.33</c:v>
                </c:pt>
                <c:pt idx="3">
                  <c:v>0.26</c:v>
                </c:pt>
                <c:pt idx="4">
                  <c:v>0.32</c:v>
                </c:pt>
                <c:pt idx="5">
                  <c:v>0.45</c:v>
                </c:pt>
                <c:pt idx="6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8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8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Q16"/>
  <sheetViews>
    <sheetView tabSelected="1" workbookViewId="0">
      <selection activeCell="K27" sqref="K27"/>
    </sheetView>
  </sheetViews>
  <sheetFormatPr baseColWidth="10" defaultRowHeight="16" x14ac:dyDescent="0.2"/>
  <cols>
    <col min="4" max="4" width="15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H1" t="s">
        <v>7</v>
      </c>
      <c r="I1" t="s">
        <v>1</v>
      </c>
      <c r="J1" t="s">
        <v>2</v>
      </c>
      <c r="K1" t="s">
        <v>4</v>
      </c>
      <c r="L1" t="s">
        <v>3</v>
      </c>
      <c r="M1" t="s">
        <v>8</v>
      </c>
      <c r="N1" t="s">
        <v>1</v>
      </c>
      <c r="O1" t="s">
        <v>2</v>
      </c>
      <c r="P1" t="s">
        <v>4</v>
      </c>
      <c r="Q1" t="s">
        <v>3</v>
      </c>
    </row>
    <row r="2" spans="1:17" x14ac:dyDescent="0.2">
      <c r="A2">
        <v>2</v>
      </c>
      <c r="B2" s="2">
        <f>(I2+N2)/2</f>
        <v>244.95499999999998</v>
      </c>
      <c r="C2" s="2">
        <f>(J2+O2)/2</f>
        <v>4899.1200000000008</v>
      </c>
      <c r="D2" s="2">
        <f>(K2+P2)/2</f>
        <v>11.96</v>
      </c>
      <c r="E2" s="3">
        <f>Q2</f>
        <v>0.1</v>
      </c>
      <c r="F2" s="1">
        <f>B2/$B$13</f>
        <v>0.32616742786381003</v>
      </c>
      <c r="G2" s="1"/>
      <c r="I2" s="2">
        <v>229.7</v>
      </c>
      <c r="J2">
        <v>4594.0200000000004</v>
      </c>
      <c r="K2">
        <v>13.46</v>
      </c>
      <c r="L2" s="3"/>
      <c r="N2">
        <v>260.20999999999998</v>
      </c>
      <c r="O2">
        <v>5204.22</v>
      </c>
      <c r="P2">
        <v>10.46</v>
      </c>
      <c r="Q2" s="4">
        <v>0.1</v>
      </c>
    </row>
    <row r="3" spans="1:17" x14ac:dyDescent="0.2">
      <c r="A3">
        <v>4</v>
      </c>
      <c r="B3" s="2">
        <f t="shared" ref="B3:B8" si="0">(I3+N3)/2</f>
        <v>445.22</v>
      </c>
      <c r="C3" s="2">
        <f t="shared" ref="C3:C8" si="1">(J3+O3)/2</f>
        <v>8904.41</v>
      </c>
      <c r="D3" s="2">
        <f t="shared" ref="D3:D8" si="2">(K3+P3)/2</f>
        <v>14.215</v>
      </c>
      <c r="E3" s="3">
        <f t="shared" ref="E3:E10" si="3">Q3</f>
        <v>0.19500000000000001</v>
      </c>
      <c r="F3" s="1">
        <f t="shared" ref="F3:F10" si="4">B3/$B$13</f>
        <v>0.59282832452297574</v>
      </c>
      <c r="G3" s="1"/>
      <c r="I3" s="2">
        <v>449.68</v>
      </c>
      <c r="J3">
        <v>8993.5300000000007</v>
      </c>
      <c r="K3">
        <v>13.7</v>
      </c>
      <c r="L3" s="3"/>
      <c r="N3">
        <v>440.76</v>
      </c>
      <c r="O3">
        <v>8815.2900000000009</v>
      </c>
      <c r="P3">
        <v>14.73</v>
      </c>
      <c r="Q3" s="5">
        <v>0.19500000000000001</v>
      </c>
    </row>
    <row r="4" spans="1:17" x14ac:dyDescent="0.2">
      <c r="A4">
        <v>8</v>
      </c>
      <c r="B4" s="2">
        <f t="shared" si="0"/>
        <v>739.99</v>
      </c>
      <c r="C4" s="2">
        <f t="shared" si="1"/>
        <v>14799.779999999999</v>
      </c>
      <c r="D4" s="2">
        <f t="shared" si="2"/>
        <v>19</v>
      </c>
      <c r="E4" s="3">
        <f t="shared" si="3"/>
        <v>0.33</v>
      </c>
      <c r="F4" s="1">
        <f t="shared" si="4"/>
        <v>0.98532642707820139</v>
      </c>
      <c r="G4" s="1"/>
      <c r="I4" s="2">
        <v>755.2</v>
      </c>
      <c r="J4">
        <v>15103.98</v>
      </c>
      <c r="K4">
        <v>17.63</v>
      </c>
      <c r="L4" s="3"/>
      <c r="N4">
        <v>724.78</v>
      </c>
      <c r="O4">
        <v>14495.58</v>
      </c>
      <c r="P4">
        <v>20.37</v>
      </c>
      <c r="Q4" s="4">
        <v>0.33</v>
      </c>
    </row>
    <row r="5" spans="1:17" x14ac:dyDescent="0.2">
      <c r="A5">
        <v>16</v>
      </c>
      <c r="B5" s="2">
        <f t="shared" si="0"/>
        <v>661.48</v>
      </c>
      <c r="C5" s="2">
        <f t="shared" si="1"/>
        <v>13229.63</v>
      </c>
      <c r="D5" s="2">
        <f t="shared" si="2"/>
        <v>68.155000000000001</v>
      </c>
      <c r="E5" s="3">
        <f t="shared" si="3"/>
        <v>0.26</v>
      </c>
      <c r="F5" s="1">
        <f t="shared" si="4"/>
        <v>0.88078720656183007</v>
      </c>
      <c r="G5" s="1"/>
      <c r="I5" s="2">
        <v>915.43</v>
      </c>
      <c r="J5">
        <v>18308.599999999999</v>
      </c>
      <c r="K5">
        <v>54.83</v>
      </c>
      <c r="L5" s="3"/>
      <c r="N5">
        <v>407.53</v>
      </c>
      <c r="O5">
        <v>8150.66</v>
      </c>
      <c r="P5">
        <v>81.48</v>
      </c>
      <c r="Q5" s="4">
        <v>0.26</v>
      </c>
    </row>
    <row r="6" spans="1:17" x14ac:dyDescent="0.2">
      <c r="A6">
        <v>32</v>
      </c>
      <c r="B6" s="2">
        <f t="shared" si="0"/>
        <v>825.0150000000001</v>
      </c>
      <c r="C6" s="2">
        <f t="shared" si="1"/>
        <v>16500.364999999998</v>
      </c>
      <c r="D6" s="2">
        <f t="shared" si="2"/>
        <v>79.414999999999992</v>
      </c>
      <c r="E6" s="3">
        <f t="shared" si="3"/>
        <v>0.32</v>
      </c>
      <c r="F6" s="1">
        <f t="shared" si="4"/>
        <v>1.0985406319489754</v>
      </c>
      <c r="G6" s="1"/>
      <c r="I6" s="2">
        <v>1061.68</v>
      </c>
      <c r="J6">
        <v>21233.62</v>
      </c>
      <c r="K6">
        <v>68.05</v>
      </c>
      <c r="L6" s="3"/>
      <c r="N6">
        <v>588.35</v>
      </c>
      <c r="O6">
        <v>11767.11</v>
      </c>
      <c r="P6">
        <v>90.78</v>
      </c>
      <c r="Q6" s="4">
        <v>0.32</v>
      </c>
    </row>
    <row r="7" spans="1:17" x14ac:dyDescent="0.2">
      <c r="A7">
        <v>64</v>
      </c>
      <c r="B7" s="2">
        <f t="shared" si="0"/>
        <v>958.745</v>
      </c>
      <c r="C7" s="2">
        <f t="shared" si="1"/>
        <v>19175.53</v>
      </c>
      <c r="D7" s="2">
        <f t="shared" si="2"/>
        <v>102.15</v>
      </c>
      <c r="E7" s="3">
        <f t="shared" si="3"/>
        <v>0.45</v>
      </c>
      <c r="F7" s="1">
        <f t="shared" si="4"/>
        <v>1.2766075018974448</v>
      </c>
      <c r="G7" s="1"/>
      <c r="I7" s="2">
        <v>1026.96</v>
      </c>
      <c r="J7">
        <v>20539.919999999998</v>
      </c>
      <c r="K7">
        <v>97.55</v>
      </c>
      <c r="L7" s="3"/>
      <c r="N7">
        <v>890.53</v>
      </c>
      <c r="O7">
        <v>17811.14</v>
      </c>
      <c r="P7">
        <v>106.75</v>
      </c>
      <c r="Q7" s="4">
        <v>0.45</v>
      </c>
    </row>
    <row r="8" spans="1:17" x14ac:dyDescent="0.2">
      <c r="A8">
        <v>128</v>
      </c>
      <c r="B8" s="2">
        <f t="shared" si="0"/>
        <v>1396.26</v>
      </c>
      <c r="C8" s="2">
        <f t="shared" si="1"/>
        <v>27926.190000000002</v>
      </c>
      <c r="D8" s="2">
        <f t="shared" si="2"/>
        <v>136.17000000000002</v>
      </c>
      <c r="E8" s="3">
        <f t="shared" si="3"/>
        <v>0.62</v>
      </c>
      <c r="F8" s="1">
        <f t="shared" si="4"/>
        <v>1.8591763092368943</v>
      </c>
      <c r="G8" s="1"/>
      <c r="I8" s="2">
        <v>1461.5</v>
      </c>
      <c r="J8">
        <v>29231.06</v>
      </c>
      <c r="K8">
        <v>132.49</v>
      </c>
      <c r="L8" s="3"/>
      <c r="N8">
        <v>1331.02</v>
      </c>
      <c r="O8">
        <v>26621.32</v>
      </c>
      <c r="P8">
        <v>139.85</v>
      </c>
      <c r="Q8" s="4">
        <f>(64%+60%)/2</f>
        <v>0.62</v>
      </c>
    </row>
    <row r="9" spans="1:17" x14ac:dyDescent="0.2">
      <c r="A9">
        <v>256</v>
      </c>
      <c r="B9" s="2">
        <f>N9</f>
        <v>1543.42</v>
      </c>
      <c r="C9" s="2">
        <f t="shared" ref="C9:D10" si="5">O9</f>
        <v>30871.73</v>
      </c>
      <c r="D9" s="2">
        <f t="shared" si="5"/>
        <v>248.83</v>
      </c>
      <c r="E9" s="6">
        <f t="shared" si="3"/>
        <v>0.8</v>
      </c>
      <c r="F9" s="1">
        <f t="shared" si="4"/>
        <v>2.0551257639711857</v>
      </c>
      <c r="M9" t="s">
        <v>9</v>
      </c>
      <c r="N9">
        <v>1543.42</v>
      </c>
      <c r="O9">
        <v>30871.73</v>
      </c>
      <c r="P9">
        <v>248.83</v>
      </c>
      <c r="Q9" s="4">
        <v>0.8</v>
      </c>
    </row>
    <row r="10" spans="1:17" x14ac:dyDescent="0.2">
      <c r="A10">
        <v>512</v>
      </c>
      <c r="B10" s="2">
        <f>N10</f>
        <v>1325.27</v>
      </c>
      <c r="C10" s="2">
        <f t="shared" si="5"/>
        <v>26507.87</v>
      </c>
      <c r="D10" s="2">
        <f t="shared" si="5"/>
        <v>746.32</v>
      </c>
      <c r="E10" s="6">
        <f t="shared" si="3"/>
        <v>0.7</v>
      </c>
      <c r="F10" s="1">
        <f t="shared" si="4"/>
        <v>1.7646502709684291</v>
      </c>
      <c r="M10">
        <v>512</v>
      </c>
      <c r="N10">
        <v>1325.27</v>
      </c>
      <c r="O10">
        <v>26507.87</v>
      </c>
      <c r="P10">
        <v>746.32</v>
      </c>
      <c r="Q10" s="4">
        <v>0.7</v>
      </c>
    </row>
    <row r="13" spans="1:17" x14ac:dyDescent="0.2">
      <c r="A13" t="s">
        <v>5</v>
      </c>
      <c r="B13">
        <v>751.01</v>
      </c>
    </row>
    <row r="15" spans="1:17" x14ac:dyDescent="0.2">
      <c r="N15">
        <f>N9/N8</f>
        <v>1.1595768658622712</v>
      </c>
      <c r="P15">
        <f>P9/P8</f>
        <v>1.7792634966035039</v>
      </c>
    </row>
    <row r="16" spans="1:17" x14ac:dyDescent="0.2">
      <c r="N16">
        <f>N10/N8</f>
        <v>0.99568000480834251</v>
      </c>
      <c r="P16">
        <f>P10/P8</f>
        <v>5.3365749016803727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2024-01-25T20:20:29Z</dcterms:modified>
</cp:coreProperties>
</file>