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<sst xmlns="http://schemas.openxmlformats.org/spreadsheetml/2006/main" count="36" uniqueCount="34">
  <si>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 xml:space="preserve">Temporal / Spatial Measurement of Gas Flux</t>
  </si>
  <si>
    <t xml:space="preserve">Cells you can enter the value of your experimental design</t>
  </si>
  <si>
    <t xml:space="preserve">Cells that provide an error measure for experimental design</t>
  </si>
  <si>
    <t xml:space="preserve">Assumptions for the experimental design</t>
  </si>
  <si>
    <t xml:space="preserve">Measurements of Gas Flux in stochastically independent in non overlapping time spans</t>
  </si>
  <si>
    <t xml:space="preserve">Measurements of Gas Flux in stochastically independent in non overlapping spatial areas </t>
  </si>
  <si>
    <t xml:space="preserve">Description</t>
  </si>
  <si>
    <t xml:space="preserve">Value</t>
  </si>
  <si>
    <t xml:space="preserve">Unit</t>
  </si>
  <si>
    <t xml:space="preserve">Comment</t>
  </si>
  <si>
    <t xml:space="preserve">Unit for the weight of gas</t>
  </si>
  <si>
    <t xml:space="preserve">mg</t>
  </si>
  <si>
    <t xml:space="preserve">Unit for the area</t>
  </si>
  <si>
    <t xml:space="preserve">Unit for Gas Flux</t>
  </si>
  <si>
    <t xml:space="preserve">Total area of the experiment U</t>
  </si>
  <si>
    <t xml:space="preserve">Variable U</t>
  </si>
  <si>
    <t xml:space="preserve">Area covered by a single Gas Flux measurement device</t>
  </si>
  <si>
    <t xml:space="preserve">Spatial variance of the expermental design per hour of non-overlapping gas flux units</t>
  </si>
  <si>
    <t xml:space="preserve">Spatial variance</t>
  </si>
  <si>
    <t xml:space="preserve">Temporal variance for a single measurement unit per hour </t>
  </si>
  <si>
    <t xml:space="preserve">Temporal variance</t>
  </si>
  <si>
    <t xml:space="preserve">Average duration of a single measurement per measurement unit</t>
  </si>
  <si>
    <t xml:space="preserve">h</t>
  </si>
  <si>
    <t xml:space="preserve">Total duration in days of the experiment with measurement </t>
  </si>
  <si>
    <t xml:space="preserve">d</t>
  </si>
  <si>
    <t xml:space="preserve">Total duration in hours of the experiment with measurement </t>
  </si>
  <si>
    <t xml:space="preserve">Total number of sampling units in the area</t>
  </si>
  <si>
    <t xml:space="preserve">Total number of points in timespan where measurement is performed</t>
  </si>
  <si>
    <t xml:space="preserve">Total area under surveillance with the sampling units</t>
  </si>
  <si>
    <t xml:space="preserve">Number of Sampling Unit * covered area with units</t>
  </si>
  <si>
    <t xml:space="preserve">Area that is not covered by sampling units for measurement of Gas Flux</t>
  </si>
  <si>
    <t xml:space="preserve">Temporal variance for a single measurement unit for the duration of the measurement</t>
  </si>
  <si>
    <t xml:space="preserve">Spatial variance for singel measurement per hour for the total area of the experiment U</t>
  </si>
  <si>
    <t xml:space="preserve">FM: Errormeasure: spatial&amp;temporal Deviation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</si>
</sst>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0"/>
    <numFmt numFmtId="168" formatCode="#,##0.00"/>
    <numFmt numFmtId="169" formatCode="#,##0.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b val="true"/>
      <sz val="14"/>
      <name val="Arial"/>
      <family val="2"/>
    </font>
    <font>
      <sz val="8"/>
      <color rgb="FF000000"/>
      <name val="Arial"/>
      <family val="2"/>
    </font>
    <font>
      <sz val="8"/>
      <color rgb="FF989107"/>
      <name val="Arial"/>
      <family val="2"/>
    </font>
    <font>
      <b val="true"/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89107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2.28"/>
    <col collapsed="false" customWidth="true" hidden="false" outlineLevel="0" max="2" min="2" style="0" width="9.78"/>
    <col collapsed="false" customWidth="true" hidden="false" outlineLevel="0" max="3" min="3" style="0" width="11.11"/>
    <col collapsed="false" customWidth="true" hidden="false" outlineLevel="0" max="4" min="4" style="0" width="35.2"/>
    <col collapsed="false" customWidth="false" hidden="false" outlineLevel="0" max="1025" min="5" style="0" width="11.52"/>
  </cols>
  <sheetData>
    <row r="1" customFormat="false" ht="22.7" hidden="false" customHeight="true" outlineLevel="0" collapsed="false">
      <c r="A1" s="1" t="s">
        <v>0</v>
      </c>
    </row>
    <row r="2" customFormat="false" ht="12.8" hidden="false" customHeight="true" outlineLevel="0" collapsed="false">
      <c r="A2" s="2" t="s">
        <v>1</v>
      </c>
    </row>
    <row r="3" customFormat="false" ht="12.8" hidden="false" customHeight="true" outlineLevel="0" collapsed="false">
      <c r="A3" s="3" t="s">
        <v>2</v>
      </c>
    </row>
    <row r="4" customFormat="false" ht="12.8" hidden="false" customHeight="true" outlineLevel="0" collapsed="false">
      <c r="A4" s="4"/>
    </row>
    <row r="5" customFormat="false" ht="12.8" hidden="false" customHeight="true" outlineLevel="0" collapsed="false">
      <c r="A5" s="5" t="s">
        <v>3</v>
      </c>
    </row>
    <row r="6" customFormat="false" ht="12.8" hidden="false" customHeight="true" outlineLevel="0" collapsed="false">
      <c r="A6" s="6" t="s">
        <v>4</v>
      </c>
    </row>
    <row r="7" customFormat="false" ht="12.8" hidden="false" customHeight="true" outlineLevel="0" collapsed="false">
      <c r="A7" s="6" t="s">
        <v>5</v>
      </c>
    </row>
    <row r="8" customFormat="false" ht="12.8" hidden="false" customHeight="true" outlineLevel="0" collapsed="false">
      <c r="A8" s="6"/>
    </row>
    <row r="9" customFormat="false" ht="12.8" hidden="false" customHeight="true" outlineLevel="0" collapsed="false">
      <c r="A9" s="7" t="s">
        <v>6</v>
      </c>
      <c r="B9" s="7" t="s">
        <v>7</v>
      </c>
      <c r="C9" s="7" t="s">
        <v>8</v>
      </c>
      <c r="D9" s="7" t="s">
        <v>9</v>
      </c>
    </row>
    <row r="10" customFormat="false" ht="12.8" hidden="false" customHeight="true" outlineLevel="0" collapsed="false">
      <c r="A10" s="8" t="s">
        <v>10</v>
      </c>
      <c r="C10" s="9" t="s">
        <v>11</v>
      </c>
      <c r="D10" s="10"/>
    </row>
    <row r="11" customFormat="false" ht="12.8" hidden="false" customHeight="true" outlineLevel="0" collapsed="false">
      <c r="A11" s="8" t="s">
        <v>12</v>
      </c>
      <c r="C11" s="9" t="str">
        <f aca="false">"m^2"</f>
        <v>m^2</v>
      </c>
      <c r="D11" s="10"/>
    </row>
    <row r="12" customFormat="false" ht="12.8" hidden="false" customHeight="true" outlineLevel="0" collapsed="false">
      <c r="A12" s="8" t="s">
        <v>13</v>
      </c>
      <c r="C12" s="11" t="str">
        <f aca="false">CONCATENATE(C10,"/(",C11,"*h)")</f>
        <v>mg/(m^2*h)</v>
      </c>
      <c r="D12" s="10"/>
    </row>
    <row r="13" customFormat="false" ht="12.8" hidden="false" customHeight="true" outlineLevel="0" collapsed="false">
      <c r="A13" s="8" t="s">
        <v>14</v>
      </c>
      <c r="B13" s="12" t="n">
        <v>10000</v>
      </c>
      <c r="C13" s="11" t="str">
        <f aca="false">C11</f>
        <v>m^2</v>
      </c>
      <c r="D13" s="10" t="s">
        <v>15</v>
      </c>
    </row>
    <row r="14" customFormat="false" ht="12.8" hidden="false" customHeight="true" outlineLevel="0" collapsed="false">
      <c r="A14" s="8" t="s">
        <v>16</v>
      </c>
      <c r="B14" s="13" t="n">
        <v>0.25</v>
      </c>
      <c r="C14" s="14" t="str">
        <f aca="false">C13</f>
        <v>m^2</v>
      </c>
      <c r="D14" s="10"/>
    </row>
    <row r="15" customFormat="false" ht="12.8" hidden="false" customHeight="true" outlineLevel="0" collapsed="false">
      <c r="A15" s="8" t="s">
        <v>17</v>
      </c>
      <c r="B15" s="15" t="n">
        <v>30</v>
      </c>
      <c r="C15" s="16" t="str">
        <f aca="false">C12</f>
        <v>mg/(m^2*h)</v>
      </c>
      <c r="D15" s="10" t="s">
        <v>18</v>
      </c>
    </row>
    <row r="16" customFormat="false" ht="12.8" hidden="false" customHeight="true" outlineLevel="0" collapsed="false">
      <c r="A16" s="8" t="s">
        <v>19</v>
      </c>
      <c r="B16" s="15" t="n">
        <v>10</v>
      </c>
      <c r="C16" s="16" t="str">
        <f aca="false">C12</f>
        <v>mg/(m^2*h)</v>
      </c>
      <c r="D16" s="10" t="s">
        <v>20</v>
      </c>
    </row>
    <row r="17" customFormat="false" ht="12.8" hidden="false" customHeight="true" outlineLevel="0" collapsed="false">
      <c r="A17" s="8" t="s">
        <v>21</v>
      </c>
      <c r="B17" s="17" t="n">
        <v>3</v>
      </c>
      <c r="C17" s="16" t="s">
        <v>22</v>
      </c>
      <c r="D17" s="10"/>
    </row>
    <row r="18" customFormat="false" ht="12.8" hidden="false" customHeight="true" outlineLevel="0" collapsed="false">
      <c r="A18" s="8" t="s">
        <v>23</v>
      </c>
      <c r="B18" s="17" t="n">
        <v>365</v>
      </c>
      <c r="C18" s="16" t="s">
        <v>24</v>
      </c>
      <c r="D18" s="10"/>
    </row>
    <row r="19" customFormat="false" ht="12.8" hidden="false" customHeight="true" outlineLevel="0" collapsed="false">
      <c r="A19" s="8" t="s">
        <v>25</v>
      </c>
      <c r="B19" s="18" t="n">
        <f aca="false">B18*24</f>
        <v>8760</v>
      </c>
      <c r="C19" s="16" t="s">
        <v>22</v>
      </c>
      <c r="D19" s="10"/>
    </row>
    <row r="20" customFormat="false" ht="12.8" hidden="false" customHeight="true" outlineLevel="0" collapsed="false">
      <c r="A20" s="7" t="str">
        <f aca="false">A9</f>
        <v>Description</v>
      </c>
      <c r="B20" s="7" t="str">
        <f aca="false">B9</f>
        <v>Value</v>
      </c>
      <c r="C20" s="7" t="str">
        <f aca="false">C9</f>
        <v>Unit</v>
      </c>
      <c r="D20" s="7" t="str">
        <f aca="false">D9</f>
        <v>Comment</v>
      </c>
      <c r="E20" s="19"/>
    </row>
    <row r="21" customFormat="false" ht="12.8" hidden="false" customHeight="true" outlineLevel="0" collapsed="false">
      <c r="A21" s="8" t="s">
        <v>26</v>
      </c>
      <c r="B21" s="17" t="n">
        <v>16</v>
      </c>
      <c r="C21" s="14"/>
      <c r="D21" s="10"/>
    </row>
    <row r="22" customFormat="false" ht="12.8" hidden="false" customHeight="true" outlineLevel="0" collapsed="false">
      <c r="A22" s="8" t="s">
        <v>27</v>
      </c>
      <c r="B22" s="20" t="n">
        <v>2</v>
      </c>
      <c r="C22" s="14"/>
      <c r="D22" s="10"/>
    </row>
    <row r="23" customFormat="false" ht="12.8" hidden="false" customHeight="true" outlineLevel="0" collapsed="false">
      <c r="A23" s="8" t="s">
        <v>28</v>
      </c>
      <c r="B23" s="21" t="n">
        <f aca="false">B21*B$14</f>
        <v>4</v>
      </c>
      <c r="C23" s="14" t="str">
        <f aca="false">C$14</f>
        <v>m^2</v>
      </c>
      <c r="D23" s="10" t="s">
        <v>29</v>
      </c>
    </row>
    <row r="24" customFormat="false" ht="12.8" hidden="false" customHeight="true" outlineLevel="0" collapsed="false">
      <c r="A24" s="8" t="s">
        <v>30</v>
      </c>
      <c r="B24" s="21" t="n">
        <f aca="false">B$13-B23</f>
        <v>9996</v>
      </c>
      <c r="C24" s="14" t="str">
        <f aca="false">C$14</f>
        <v>m^2</v>
      </c>
      <c r="D24" s="10" t="str">
        <f aca="false">CONCATENATE("uncovered Area U=",B$13,"-",B23)</f>
        <v>uncovered Area U=10000-4</v>
      </c>
    </row>
    <row r="25" customFormat="false" ht="12.8" hidden="false" customHeight="true" outlineLevel="0" collapsed="false">
      <c r="A25" s="8" t="s">
        <v>19</v>
      </c>
      <c r="B25" s="22" t="n">
        <f aca="false">B$16/B22</f>
        <v>5</v>
      </c>
      <c r="C25" s="23" t="str">
        <f aca="false">C16</f>
        <v>mg/(m^2*h)</v>
      </c>
      <c r="D25" s="10" t="str">
        <f aca="false">CONCATENATE("For ",B22," Points in Time")</f>
        <v>For 2 Points in Time</v>
      </c>
    </row>
    <row r="26" customFormat="false" ht="12.8" hidden="false" customHeight="true" outlineLevel="0" collapsed="false">
      <c r="A26" s="8" t="s">
        <v>31</v>
      </c>
      <c r="B26" s="22" t="n">
        <f aca="false">B25*B$17</f>
        <v>15</v>
      </c>
      <c r="C26" s="14" t="str">
        <f aca="false">CONCATENATE(C10,"/",C11)</f>
        <v>mg/m^2</v>
      </c>
      <c r="D26" s="10" t="str">
        <f aca="false">CONCATENATE("Variance: ",B17,"h Duration of Measurement")</f>
        <v>Variance: 3h Duration of Measurement</v>
      </c>
    </row>
    <row r="27" customFormat="false" ht="12.8" hidden="false" customHeight="true" outlineLevel="0" collapsed="false">
      <c r="A27" s="8" t="s">
        <v>32</v>
      </c>
      <c r="B27" s="24" t="n">
        <f aca="false">B24 * (B$16+B$15)</f>
        <v>399840</v>
      </c>
      <c r="C27" s="14" t="str">
        <f aca="false">CONCATENATE(C$10,"/h")</f>
        <v>mg/h</v>
      </c>
      <c r="D27" s="10" t="s">
        <v>33</v>
      </c>
    </row>
    <row r="28" customFormat="false" ht="12.8" hidden="false" customHeight="true" outlineLevel="0" collapsed="false">
      <c r="A28" s="25" t="str">
        <f aca="false">CONCATENATE("Spatial variance for  ",B22," measurment  per unit  with the reference area  U")</f>
        <v>Spatial variance for  2 measurment  per unit  with the reference area  U</v>
      </c>
      <c r="B28" s="26" t="n">
        <f aca="false">B24 * (B25+B$15)</f>
        <v>349860</v>
      </c>
      <c r="C28" s="27" t="str">
        <f aca="false">CONCATENATE(C$10,"/h")</f>
        <v>mg/h</v>
      </c>
      <c r="D28" s="28" t="str">
        <f aca="false">CONCATENATE("FM: ",B21," Sampling Units and ",B22," Points in Time")</f>
        <v>FM: 16 Sampling Units and 2 Points in Time</v>
      </c>
    </row>
    <row r="29" customFormat="false" ht="12.8" hidden="false" customHeight="true" outlineLevel="0" collapsed="false">
      <c r="A29" s="7" t="str">
        <f aca="false">A20</f>
        <v>Description</v>
      </c>
      <c r="B29" s="7" t="str">
        <f aca="false">B20</f>
        <v>Value</v>
      </c>
      <c r="C29" s="7" t="str">
        <f aca="false">C20</f>
        <v>Unit</v>
      </c>
      <c r="D29" s="7" t="str">
        <f aca="false">D20</f>
        <v>Comment</v>
      </c>
    </row>
    <row r="30" customFormat="false" ht="12.8" hidden="false" customHeight="true" outlineLevel="0" collapsed="false">
      <c r="A30" s="8" t="str">
        <f aca="false">A21</f>
        <v>Total number of sampling units in the area</v>
      </c>
      <c r="B30" s="17" t="n">
        <v>8</v>
      </c>
      <c r="C30" s="14"/>
      <c r="D30" s="10"/>
    </row>
    <row r="31" customFormat="false" ht="12.8" hidden="false" customHeight="true" outlineLevel="0" collapsed="false">
      <c r="A31" s="8" t="str">
        <f aca="false">A22</f>
        <v>Total number of points in timespan where measurement is performed</v>
      </c>
      <c r="B31" s="17" t="n">
        <v>4</v>
      </c>
      <c r="C31" s="14"/>
      <c r="D31" s="10"/>
    </row>
    <row r="32" customFormat="false" ht="12.8" hidden="false" customHeight="true" outlineLevel="0" collapsed="false">
      <c r="A32" s="8" t="str">
        <f aca="false">A23</f>
        <v>Total area under surveillance with the sampling units</v>
      </c>
      <c r="B32" s="29" t="n">
        <f aca="false">B30*B$14</f>
        <v>2</v>
      </c>
      <c r="C32" s="14" t="str">
        <f aca="false">C$14</f>
        <v>m^2</v>
      </c>
      <c r="D32" s="10" t="str">
        <f aca="false">D23</f>
        <v>Number of Sampling Unit * covered area with units</v>
      </c>
    </row>
    <row r="33" customFormat="false" ht="12.8" hidden="false" customHeight="true" outlineLevel="0" collapsed="false">
      <c r="A33" s="8" t="str">
        <f aca="false">A24</f>
        <v>Area that is not covered by sampling units for measurement of Gas Flux</v>
      </c>
      <c r="B33" s="29" t="n">
        <f aca="false">B$13-B32</f>
        <v>9998</v>
      </c>
      <c r="C33" s="14" t="str">
        <f aca="false">C$14</f>
        <v>m^2</v>
      </c>
      <c r="D33" s="30" t="str">
        <f aca="false">CONCATENATE("unbeprobte Fläche U=",B$13,"-",B32)</f>
        <v>unbeprobte Fläche U=10000-2</v>
      </c>
    </row>
    <row r="34" customFormat="false" ht="12.8" hidden="false" customHeight="true" outlineLevel="0" collapsed="false">
      <c r="A34" s="8" t="str">
        <f aca="false">A25</f>
        <v>Temporal variance for a single measurement unit per hour </v>
      </c>
      <c r="B34" s="31" t="n">
        <f aca="false">B$16/B31</f>
        <v>2.5</v>
      </c>
      <c r="C34" s="14" t="str">
        <f aca="false">C25</f>
        <v>mg/(m^2*h)</v>
      </c>
      <c r="D34" s="10" t="str">
        <f aca="false">CONCATENATE("For ",B31," Points in Time")</f>
        <v>For 4 Points in Time</v>
      </c>
    </row>
    <row r="35" customFormat="false" ht="12.8" hidden="false" customHeight="true" outlineLevel="0" collapsed="false">
      <c r="A35" s="8" t="str">
        <f aca="false">A26</f>
        <v>Temporal variance for a single measurement unit for the duration of the measurement</v>
      </c>
      <c r="B35" s="22" t="n">
        <f aca="false">B34*B$17</f>
        <v>7.5</v>
      </c>
      <c r="C35" s="14" t="str">
        <f aca="false">C26</f>
        <v>mg/m^2</v>
      </c>
      <c r="D35" s="10" t="str">
        <f aca="false">D26</f>
        <v>Variance: 3h Duration of Measurement</v>
      </c>
    </row>
    <row r="36" customFormat="false" ht="12.8" hidden="false" customHeight="true" outlineLevel="0" collapsed="false">
      <c r="A36" s="8" t="str">
        <f aca="false">A27</f>
        <v>Spatial variance for singel measurement per hour for the total area of the experiment U</v>
      </c>
      <c r="B36" s="21" t="n">
        <f aca="false">B33* (B$16+B$15)</f>
        <v>399920</v>
      </c>
      <c r="C36" s="14" t="str">
        <f aca="false">CONCATENATE(C$10,"/h")</f>
        <v>mg/h</v>
      </c>
      <c r="D36" s="10" t="str">
        <f aca="false">D27</f>
        <v>FM: Errormeasure: spatial&amp;temporal Deviation </v>
      </c>
    </row>
    <row r="37" customFormat="false" ht="12.8" hidden="false" customHeight="true" outlineLevel="0" collapsed="false">
      <c r="A37" s="32" t="str">
        <f aca="false">CONCATENATE("Spatial variance for  ",B31," measurment  per unit  with the reference area  U")</f>
        <v>Spatial variance for  4 measurment  per unit  with the reference area  U</v>
      </c>
      <c r="B37" s="33" t="n">
        <f aca="false">B33* (B34+B$15)</f>
        <v>324935</v>
      </c>
      <c r="C37" s="27" t="str">
        <f aca="false">CONCATENATE(C$10,"/h")</f>
        <v>mg/h</v>
      </c>
      <c r="D37" s="28" t="str">
        <f aca="false">CONCATENATE("FM: ",B30," Sampling Units and ",B31," Points in Time")</f>
        <v>FM: 8 Sampling Units and 4 Points in Time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9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2819</TotalTime>
  <Application>LibreOffice/5.3.6.1$MacOSX_X86_64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2017-07-31T09:44:50Z</dcterms:created>
  <dc:creator>Engelbert Niehaus</dc:creator>
  <dc:description/>
  <dc:language>de-DE</dc:language>
  <cp:lastModifiedBy/>
  <dcterms:modified xsi:type="dcterms:W3CDTF">2017-12-20T15:36:12Z</dcterms:modified>
  <cp:revision>6</cp:revision>
  <dc:subject/>
  <dc:title/>
</cp:coreProperties>
</file>