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aphne\Documents\TI\Master\TI 2019-2020\Information Retrieval\Engine\information-retrieval-qwerty\"/>
    </mc:Choice>
  </mc:AlternateContent>
  <xr:revisionPtr revIDLastSave="0" documentId="13_ncr:1_{33ABBEFB-5F72-4051-94D3-E04C1B7BFF94}" xr6:coauthVersionLast="41" xr6:coauthVersionMax="41" xr10:uidLastSave="{00000000-0000-0000-0000-000000000000}"/>
  <bookViews>
    <workbookView xWindow="-108" yWindow="-108" windowWidth="23256" windowHeight="12576" activeTab="3" xr2:uid="{BD858D30-921A-4314-93BC-A80E60D99E83}"/>
  </bookViews>
  <sheets>
    <sheet name="Main table" sheetId="1" r:id="rId1"/>
    <sheet name="A_slow" sheetId="41" r:id="rId2"/>
    <sheet name="A_average" sheetId="39" r:id="rId3"/>
    <sheet name="Boxplot" sheetId="45" r:id="rId4"/>
    <sheet name="A_fast" sheetId="40" r:id="rId5"/>
    <sheet name="Niek" sheetId="44" r:id="rId6"/>
    <sheet name="Daphne" sheetId="7" r:id="rId7"/>
    <sheet name="Dieuwertje" sheetId="11" r:id="rId8"/>
    <sheet name="Frans" sheetId="14" r:id="rId9"/>
    <sheet name="Jacqueline" sheetId="20" r:id="rId10"/>
    <sheet name="Karim" sheetId="23" r:id="rId11"/>
    <sheet name="Jeroen" sheetId="21" r:id="rId12"/>
    <sheet name="Kasper" sheetId="25" r:id="rId13"/>
    <sheet name="Nick" sheetId="27" r:id="rId14"/>
    <sheet name="Sander" sheetId="32" r:id="rId15"/>
    <sheet name="Irene" sheetId="17" r:id="rId16"/>
    <sheet name="Sven" sheetId="34" r:id="rId17"/>
    <sheet name="Thomas" sheetId="36" r:id="rId18"/>
    <sheet name="Willemijn" sheetId="38" r:id="rId19"/>
    <sheet name="Ricardo" sheetId="30" r:id="rId20"/>
  </sheets>
  <definedNames>
    <definedName name="_xlnm._FilterDatabase" localSheetId="1" hidden="1">A_slow!$A$1:$H$54</definedName>
    <definedName name="_xlchart.v1.0" hidden="1">Boxplot!$A$2:$A$4</definedName>
    <definedName name="_xlchart.v1.1" hidden="1">Boxplot!$B$2:$B$4</definedName>
    <definedName name="_xlchart.v1.10" hidden="1">Boxplot!$K$2:$K$4</definedName>
    <definedName name="_xlchart.v1.11" hidden="1">Boxplot!$L$2:$L$4</definedName>
    <definedName name="_xlchart.v1.12" hidden="1">Boxplot!$M$2:$M$4</definedName>
    <definedName name="_xlchart.v1.13" hidden="1">Boxplot!$N$2:$N$4</definedName>
    <definedName name="_xlchart.v1.14" hidden="1">Boxplot!$O$2:$O$4</definedName>
    <definedName name="_xlchart.v1.2" hidden="1">Boxplot!$C$2:$C$4</definedName>
    <definedName name="_xlchart.v1.3" hidden="1">Boxplot!$D$2:$D$4</definedName>
    <definedName name="_xlchart.v1.4" hidden="1">Boxplot!$E$2:$E$4</definedName>
    <definedName name="_xlchart.v1.5" hidden="1">Boxplot!$F$2:$F$4</definedName>
    <definedName name="_xlchart.v1.6" hidden="1">Boxplot!$G$2:$G$4</definedName>
    <definedName name="_xlchart.v1.7" hidden="1">Boxplot!$H$2:$H$4</definedName>
    <definedName name="_xlchart.v1.8" hidden="1">Boxplot!$I$2:$I$4</definedName>
    <definedName name="_xlchart.v1.9" hidden="1">Boxplot!$J$2:$J$4</definedName>
    <definedName name="ExternalData_2" localSheetId="6" hidden="1">Daphne!$A$1:$C$33</definedName>
    <definedName name="ExternalData_2" localSheetId="7" hidden="1">Dieuwertje!$A$1:$C$33</definedName>
    <definedName name="ExternalData_2" localSheetId="8" hidden="1">Frans!$A$1:$C$33</definedName>
    <definedName name="ExternalData_2" localSheetId="15" hidden="1">Irene!$A$1:$C$31</definedName>
    <definedName name="ExternalData_2" localSheetId="19" hidden="1">Ricardo!$A$1:$C$31</definedName>
    <definedName name="ExternalData_2" localSheetId="17" hidden="1">Thomas!$A$1:$C$31</definedName>
    <definedName name="ExternalData_3" localSheetId="11" hidden="1">Jeroen!$A$1:$C$31</definedName>
    <definedName name="ExternalData_4" localSheetId="9" hidden="1">Jacqueline!$A$1:$C$31</definedName>
    <definedName name="ExternalData_4" localSheetId="12" hidden="1">Kasper!$A$1:$C$31</definedName>
    <definedName name="ExternalData_4" localSheetId="13" hidden="1">Nick!$A$1:$C$31</definedName>
    <definedName name="ExternalData_4" localSheetId="5" hidden="1">Niek!$A$1:$C$31</definedName>
    <definedName name="ExternalData_4" localSheetId="14" hidden="1">Sander!$A$1:$C$31</definedName>
    <definedName name="ExternalData_4" localSheetId="16" hidden="1">Sven!$A$1:$C$31</definedName>
    <definedName name="ExternalData_4" localSheetId="18" hidden="1">Willemijn!$A$1:$C$31</definedName>
    <definedName name="ExternalData_5" localSheetId="10" hidden="1">Karim!$A$1:$C$31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" i="45" l="1"/>
  <c r="R5" i="45"/>
  <c r="C5" i="45" l="1"/>
  <c r="J5" i="45"/>
  <c r="G5" i="45"/>
  <c r="E5" i="45"/>
  <c r="A5" i="45"/>
  <c r="H5" i="45"/>
  <c r="B5" i="45"/>
  <c r="D5" i="45"/>
  <c r="N5" i="45"/>
  <c r="K5" i="45"/>
  <c r="F5" i="45"/>
  <c r="I5" i="45"/>
  <c r="M5" i="45"/>
  <c r="O5" i="45"/>
  <c r="L5" i="45"/>
  <c r="G17" i="40" l="1"/>
  <c r="G11" i="40" a="1"/>
  <c r="G11" i="40" s="1"/>
  <c r="G10" i="40" a="1"/>
  <c r="G10" i="40" s="1"/>
  <c r="G4" i="40" a="1"/>
  <c r="G4" i="40" s="1"/>
  <c r="G5" i="40" a="1"/>
  <c r="G5" i="40" s="1"/>
  <c r="G6" i="40" a="1"/>
  <c r="G6" i="40"/>
  <c r="G7" i="40" a="1"/>
  <c r="G7" i="40" s="1"/>
  <c r="G8" i="40" a="1"/>
  <c r="G8" i="40" s="1"/>
  <c r="G9" i="40" a="1"/>
  <c r="G9" i="40" s="1"/>
  <c r="G12" i="40" a="1"/>
  <c r="G12" i="40" s="1"/>
  <c r="G13" i="40" a="1"/>
  <c r="G13" i="40" s="1"/>
  <c r="G14" i="40" a="1"/>
  <c r="G14" i="40" s="1"/>
  <c r="G3" i="40" a="1"/>
  <c r="G3" i="40" s="1"/>
  <c r="G3" i="39" a="1"/>
  <c r="G3" i="39" s="1"/>
  <c r="G17" i="39"/>
  <c r="G11" i="39" a="1"/>
  <c r="G11" i="39" s="1"/>
  <c r="G10" i="39" a="1"/>
  <c r="G10" i="39" s="1"/>
  <c r="G4" i="39" a="1"/>
  <c r="G4" i="39" s="1"/>
  <c r="G5" i="39" a="1"/>
  <c r="G5" i="39" s="1"/>
  <c r="G6" i="39" a="1"/>
  <c r="G6" i="39" s="1"/>
  <c r="G7" i="39" a="1"/>
  <c r="G7" i="39"/>
  <c r="G8" i="39" a="1"/>
  <c r="G8" i="39" s="1"/>
  <c r="G9" i="39" a="1"/>
  <c r="G9" i="39" s="1"/>
  <c r="G12" i="39" a="1"/>
  <c r="G12" i="39" s="1"/>
  <c r="G13" i="39" a="1"/>
  <c r="G13" i="39" s="1"/>
  <c r="G14" i="39" a="1"/>
  <c r="G14" i="39" s="1"/>
  <c r="H3" i="41" a="1"/>
  <c r="H3" i="41" s="1"/>
  <c r="H11" i="41" a="1"/>
  <c r="H11" i="41" s="1"/>
  <c r="H10" i="41" a="1"/>
  <c r="H10" i="41" s="1"/>
  <c r="B16" i="1"/>
  <c r="H18" i="41"/>
  <c r="H5" i="41" a="1"/>
  <c r="H5" i="41" s="1"/>
  <c r="H6" i="41" a="1"/>
  <c r="H6" i="41" s="1"/>
  <c r="H7" i="41" a="1"/>
  <c r="H7" i="41"/>
  <c r="H8" i="41" a="1"/>
  <c r="H8" i="41"/>
  <c r="H9" i="41" a="1"/>
  <c r="H9" i="41" s="1"/>
  <c r="H12" i="41" a="1"/>
  <c r="H12" i="41" s="1"/>
  <c r="H13" i="41" a="1"/>
  <c r="H13" i="41" s="1"/>
  <c r="H14" i="41" a="1"/>
  <c r="H14" i="41" s="1"/>
  <c r="H4" i="41" a="1"/>
  <c r="H4" i="41" s="1"/>
  <c r="L16" i="40"/>
  <c r="H42" i="40"/>
  <c r="H29" i="40"/>
  <c r="L17" i="39"/>
  <c r="L46" i="39"/>
  <c r="H46" i="39"/>
  <c r="H44" i="41"/>
  <c r="H35" i="41"/>
  <c r="H26" i="41"/>
  <c r="K16" i="40"/>
  <c r="K18" i="40"/>
  <c r="K19" i="40"/>
  <c r="K20" i="40"/>
  <c r="K21" i="40"/>
  <c r="K22" i="40"/>
  <c r="K23" i="40"/>
  <c r="K24" i="40"/>
  <c r="K25" i="40"/>
  <c r="K26" i="40"/>
  <c r="K27" i="40"/>
  <c r="K17" i="40"/>
  <c r="G42" i="40"/>
  <c r="G44" i="40"/>
  <c r="G45" i="40"/>
  <c r="G46" i="40"/>
  <c r="G47" i="40"/>
  <c r="G48" i="40"/>
  <c r="G49" i="40"/>
  <c r="G50" i="40"/>
  <c r="G51" i="40"/>
  <c r="G52" i="40"/>
  <c r="G53" i="40"/>
  <c r="G43" i="40"/>
  <c r="G29" i="40"/>
  <c r="G31" i="40"/>
  <c r="G32" i="40"/>
  <c r="G33" i="40"/>
  <c r="G34" i="40"/>
  <c r="G35" i="40"/>
  <c r="G36" i="40"/>
  <c r="G37" i="40"/>
  <c r="G38" i="40"/>
  <c r="G39" i="40"/>
  <c r="G40" i="40"/>
  <c r="G30" i="40"/>
  <c r="K17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18" i="39"/>
  <c r="K46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47" i="39"/>
  <c r="G46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47" i="39"/>
  <c r="G44" i="41"/>
  <c r="G46" i="41"/>
  <c r="G47" i="41"/>
  <c r="G48" i="41"/>
  <c r="G49" i="41"/>
  <c r="G50" i="41"/>
  <c r="G51" i="41"/>
  <c r="G45" i="41"/>
  <c r="G35" i="41"/>
  <c r="G37" i="41"/>
  <c r="G38" i="41"/>
  <c r="G39" i="41"/>
  <c r="G40" i="41"/>
  <c r="G41" i="41"/>
  <c r="G42" i="41"/>
  <c r="G36" i="41"/>
  <c r="G26" i="41"/>
  <c r="G28" i="41"/>
  <c r="G29" i="41"/>
  <c r="G30" i="41"/>
  <c r="G31" i="41"/>
  <c r="G32" i="41"/>
  <c r="G33" i="41"/>
  <c r="G27" i="41"/>
  <c r="F8" i="39"/>
  <c r="F5" i="39"/>
  <c r="F6" i="39"/>
  <c r="F5" i="41" l="1"/>
  <c r="F11" i="40"/>
  <c r="H11" i="40" s="1"/>
  <c r="D18" i="1" s="1"/>
  <c r="F10" i="40"/>
  <c r="H10" i="40" s="1"/>
  <c r="D16" i="1" s="1"/>
  <c r="D120" i="40"/>
  <c r="D119" i="40"/>
  <c r="D109" i="40"/>
  <c r="D108" i="40"/>
  <c r="D98" i="40"/>
  <c r="D97" i="40"/>
  <c r="D87" i="40"/>
  <c r="D86" i="40"/>
  <c r="D76" i="40"/>
  <c r="D75" i="40"/>
  <c r="D65" i="40"/>
  <c r="D64" i="40"/>
  <c r="D54" i="40"/>
  <c r="D53" i="40"/>
  <c r="D43" i="40"/>
  <c r="D42" i="40"/>
  <c r="D32" i="40"/>
  <c r="D31" i="40"/>
  <c r="D10" i="40"/>
  <c r="D9" i="40"/>
  <c r="D21" i="40"/>
  <c r="D20" i="40"/>
  <c r="F11" i="39"/>
  <c r="H11" i="39" s="1"/>
  <c r="C18" i="1" s="1"/>
  <c r="F10" i="39"/>
  <c r="H10" i="39" s="1"/>
  <c r="C16" i="1" s="1"/>
  <c r="D296" i="39"/>
  <c r="D295" i="39"/>
  <c r="D285" i="39"/>
  <c r="D284" i="39"/>
  <c r="D274" i="39"/>
  <c r="D273" i="39"/>
  <c r="D263" i="39"/>
  <c r="D262" i="39"/>
  <c r="D252" i="39"/>
  <c r="D251" i="39"/>
  <c r="D241" i="39"/>
  <c r="D240" i="39"/>
  <c r="D230" i="39"/>
  <c r="D229" i="39"/>
  <c r="D219" i="39"/>
  <c r="D218" i="39"/>
  <c r="D208" i="39"/>
  <c r="D207" i="39"/>
  <c r="D197" i="39"/>
  <c r="D196" i="39"/>
  <c r="D186" i="39"/>
  <c r="D185" i="39"/>
  <c r="D175" i="39"/>
  <c r="D174" i="39"/>
  <c r="D164" i="39"/>
  <c r="D163" i="39"/>
  <c r="D153" i="39"/>
  <c r="D152" i="39"/>
  <c r="D142" i="39"/>
  <c r="D141" i="39"/>
  <c r="D131" i="39"/>
  <c r="D130" i="39"/>
  <c r="D120" i="39"/>
  <c r="D119" i="39"/>
  <c r="D109" i="39"/>
  <c r="D108" i="39"/>
  <c r="D87" i="39"/>
  <c r="D86" i="39"/>
  <c r="D76" i="39"/>
  <c r="D75" i="39"/>
  <c r="D65" i="39"/>
  <c r="D64" i="39"/>
  <c r="D54" i="39"/>
  <c r="D53" i="39"/>
  <c r="D43" i="39"/>
  <c r="D42" i="39"/>
  <c r="D32" i="39"/>
  <c r="D31" i="39"/>
  <c r="D21" i="39"/>
  <c r="D20" i="39"/>
  <c r="D10" i="39"/>
  <c r="D9" i="39"/>
  <c r="D76" i="41"/>
  <c r="D75" i="41"/>
  <c r="D65" i="41"/>
  <c r="D64" i="41"/>
  <c r="F11" i="41"/>
  <c r="G11" i="41" s="1"/>
  <c r="B18" i="1" s="1"/>
  <c r="F10" i="41"/>
  <c r="G10" i="41" s="1"/>
  <c r="D54" i="41"/>
  <c r="D53" i="41"/>
  <c r="D43" i="41"/>
  <c r="D42" i="41"/>
  <c r="D32" i="41"/>
  <c r="D31" i="41"/>
  <c r="D21" i="41"/>
  <c r="D20" i="41"/>
  <c r="D10" i="41"/>
  <c r="D9" i="41"/>
  <c r="J16" i="40" l="1"/>
  <c r="L14" i="40" s="1"/>
  <c r="F42" i="40"/>
  <c r="H40" i="40" s="1"/>
  <c r="F29" i="40"/>
  <c r="H27" i="40" s="1"/>
  <c r="F16" i="40"/>
  <c r="H16" i="40" s="1"/>
  <c r="J17" i="39"/>
  <c r="M17" i="39" s="1"/>
  <c r="J46" i="39"/>
  <c r="M46" i="39" s="1"/>
  <c r="F46" i="39"/>
  <c r="H44" i="39" s="1"/>
  <c r="F17" i="39"/>
  <c r="H17" i="39" s="1"/>
  <c r="F44" i="41"/>
  <c r="F35" i="41"/>
  <c r="F17" i="41"/>
  <c r="G17" i="41" s="1"/>
  <c r="F14" i="40"/>
  <c r="F13" i="40"/>
  <c r="F12" i="40"/>
  <c r="F9" i="40"/>
  <c r="H9" i="40" s="1"/>
  <c r="F8" i="40"/>
  <c r="F7" i="40"/>
  <c r="F6" i="40"/>
  <c r="F5" i="40"/>
  <c r="F4" i="40"/>
  <c r="F3" i="40"/>
  <c r="F14" i="39"/>
  <c r="F13" i="39"/>
  <c r="F12" i="39"/>
  <c r="F9" i="39"/>
  <c r="H9" i="39" s="1"/>
  <c r="F7" i="39"/>
  <c r="F4" i="39"/>
  <c r="F3" i="39"/>
  <c r="H14" i="40" l="1"/>
  <c r="D25" i="1" s="1"/>
  <c r="H13" i="40"/>
  <c r="D23" i="1" s="1"/>
  <c r="H12" i="40"/>
  <c r="H8" i="40"/>
  <c r="H7" i="40"/>
  <c r="H6" i="40"/>
  <c r="H5" i="40"/>
  <c r="H4" i="40"/>
  <c r="H3" i="40"/>
  <c r="G5" i="41"/>
  <c r="F14" i="41"/>
  <c r="G14" i="41" s="1"/>
  <c r="B25" i="1" s="1"/>
  <c r="F13" i="41"/>
  <c r="G13" i="41" s="1"/>
  <c r="B23" i="1" s="1"/>
  <c r="F12" i="41"/>
  <c r="G12" i="41" s="1"/>
  <c r="F9" i="41"/>
  <c r="G9" i="41" s="1"/>
  <c r="F8" i="41"/>
  <c r="G8" i="41" s="1"/>
  <c r="F7" i="41"/>
  <c r="G7" i="41" s="1"/>
  <c r="F6" i="41"/>
  <c r="G6" i="41" s="1"/>
  <c r="F4" i="41"/>
  <c r="G4" i="41" s="1"/>
  <c r="F3" i="41"/>
  <c r="G3" i="41" s="1"/>
  <c r="H6" i="39"/>
  <c r="H14" i="39"/>
  <c r="C25" i="1" s="1"/>
  <c r="H13" i="39"/>
  <c r="C23" i="1" s="1"/>
  <c r="H12" i="39"/>
  <c r="H7" i="39"/>
  <c r="H8" i="39"/>
  <c r="H5" i="39"/>
  <c r="H4" i="39"/>
  <c r="H3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F670D-EB22-47BF-9A6F-3AB1EE0A850B}" keepAlive="1" name="Query - Analysis" description="Connection to the 'Analysis' query in the workbook." type="5" refreshedVersion="6" background="1" saveData="1">
    <dbPr connection="Provider=Microsoft.Mashup.OleDb.1;Data Source=$Workbook$;Location=Analysis;Extended Properties=&quot;&quot;" command="SELECT * FROM [Analysis]"/>
  </connection>
  <connection id="2" xr16:uid="{D12594CA-07F8-4280-80D4-E1919524E690}" keepAlive="1" name="Query - Analysis (10)" description="Connection to the 'Analysis (10)' query in the workbook." type="5" refreshedVersion="6" background="1" saveData="1">
    <dbPr connection="Provider=Microsoft.Mashup.OleDb.1;Data Source=$Workbook$;Location=Analysis (10);Extended Properties=&quot;&quot;" command="SELECT * FROM [Analysis (10)]"/>
  </connection>
  <connection id="3" xr16:uid="{41678CDA-F11D-4463-9553-A64BDF28EF96}" keepAlive="1" name="Query - Analysis (11)" description="Connection to the 'Analysis (11)' query in the workbook." type="5" refreshedVersion="6" background="1" saveData="1">
    <dbPr connection="Provider=Microsoft.Mashup.OleDb.1;Data Source=$Workbook$;Location=Analysis (11);Extended Properties=&quot;&quot;" command="SELECT * FROM [Analysis (11)]"/>
  </connection>
  <connection id="4" xr16:uid="{167028F5-9A7B-4F28-9C8F-32184791AF4B}" keepAlive="1" name="Query - Analysis (12)" description="Connection to the 'Analysis (12)' query in the workbook." type="5" refreshedVersion="6" background="1" saveData="1">
    <dbPr connection="Provider=Microsoft.Mashup.OleDb.1;Data Source=$Workbook$;Location=Analysis (12);Extended Properties=&quot;&quot;" command="SELECT * FROM [Analysis (12)]"/>
  </connection>
  <connection id="5" xr16:uid="{F3C43DF1-5A55-433A-B3B4-9D4389024A91}" keepAlive="1" name="Query - Analysis (13)" description="Connection to the 'Analysis (13)' query in the workbook." type="5" refreshedVersion="6" background="1" saveData="1">
    <dbPr connection="Provider=Microsoft.Mashup.OleDb.1;Data Source=$Workbook$;Location=Analysis (13);Extended Properties=&quot;&quot;" command="SELECT * FROM [Analysis (13)]"/>
  </connection>
  <connection id="6" xr16:uid="{DCA9A3C4-0321-4938-86C7-3BE12BF2F25C}" keepAlive="1" name="Query - Analysis (14)" description="Connection to the 'Analysis (14)' query in the workbook." type="5" refreshedVersion="6" background="1" saveData="1">
    <dbPr connection="Provider=Microsoft.Mashup.OleDb.1;Data Source=$Workbook$;Location=Analysis (14);Extended Properties=&quot;&quot;" command="SELECT * FROM [Analysis (14)]"/>
  </connection>
  <connection id="7" xr16:uid="{B49BE9C9-126C-4081-9935-E1BD32D07981}" keepAlive="1" name="Query - Analysis (15)" description="Connection to the 'Analysis (15)' query in the workbook." type="5" refreshedVersion="6" background="1" saveData="1">
    <dbPr connection="Provider=Microsoft.Mashup.OleDb.1;Data Source=$Workbook$;Location=Analysis (15);Extended Properties=&quot;&quot;" command="SELECT * FROM [Analysis (15)]"/>
  </connection>
  <connection id="8" xr16:uid="{FA4DABBD-9B9D-4022-8102-74B85CE4952D}" keepAlive="1" name="Query - Analysis (16)" description="Connection to the 'Analysis (16)' query in the workbook." type="5" refreshedVersion="6" background="1" saveData="1">
    <dbPr connection="Provider=Microsoft.Mashup.OleDb.1;Data Source=$Workbook$;Location=Analysis (16);Extended Properties=&quot;&quot;" command="SELECT * FROM [Analysis (16)]"/>
  </connection>
  <connection id="9" xr16:uid="{84680247-8307-4CEF-AAF7-D694A0328563}" keepAlive="1" name="Query - Analysis (17)" description="Connection to the 'Analysis (17)' query in the workbook." type="5" refreshedVersion="6" background="1">
    <dbPr connection="Provider=Microsoft.Mashup.OleDb.1;Data Source=$Workbook$;Location=Analysis (17);Extended Properties=&quot;&quot;" command="SELECT * FROM [Analysis (17)]"/>
  </connection>
  <connection id="10" xr16:uid="{01AB8122-F7FF-4A44-AF83-85BE895EBC0E}" keepAlive="1" name="Query - Analysis (2)" description="Connection to the 'Analysis (2)' query in the workbook." type="5" refreshedVersion="6" background="1">
    <dbPr connection="Provider=Microsoft.Mashup.OleDb.1;Data Source=$Workbook$;Location=Analysis (2);Extended Properties=&quot;&quot;" command="SELECT * FROM [Analysis (2)]"/>
  </connection>
  <connection id="11" xr16:uid="{BAC46DBB-F4E4-417D-9868-D544799F3B80}" keepAlive="1" name="Query - Analysis (3)" description="Connection to the 'Analysis (3)' query in the workbook." type="5" refreshedVersion="6" background="1" saveData="1">
    <dbPr connection="Provider=Microsoft.Mashup.OleDb.1;Data Source=$Workbook$;Location=Analysis (3);Extended Properties=&quot;&quot;" command="SELECT * FROM [Analysis (3)]"/>
  </connection>
  <connection id="12" xr16:uid="{3738B7F3-FF50-476A-B10E-AF3C8578DA2E}" keepAlive="1" name="Query - Analysis (4)" description="Connection to the 'Analysis (4)' query in the workbook." type="5" refreshedVersion="6" background="1" saveData="1">
    <dbPr connection="Provider=Microsoft.Mashup.OleDb.1;Data Source=$Workbook$;Location=Analysis (4);Extended Properties=&quot;&quot;" command="SELECT * FROM [Analysis (4)]"/>
  </connection>
  <connection id="13" xr16:uid="{4452F99B-DD18-48B9-AF8F-CE6EDFEAABAD}" keepAlive="1" name="Query - Analysis (5)" description="Connection to the 'Analysis (5)' query in the workbook." type="5" refreshedVersion="6" background="1" saveData="1">
    <dbPr connection="Provider=Microsoft.Mashup.OleDb.1;Data Source=$Workbook$;Location=Analysis (5);Extended Properties=&quot;&quot;" command="SELECT * FROM [Analysis (5)]"/>
  </connection>
  <connection id="14" xr16:uid="{8A7AA9B6-3D37-4F86-996F-1E42A787C448}" keepAlive="1" name="Query - Analysis (6)" description="Connection to the 'Analysis (6)' query in the workbook." type="5" refreshedVersion="6" background="1" saveData="1">
    <dbPr connection="Provider=Microsoft.Mashup.OleDb.1;Data Source=$Workbook$;Location=Analysis (6);Extended Properties=&quot;&quot;" command="SELECT * FROM [Analysis (6)]"/>
  </connection>
  <connection id="15" xr16:uid="{CBE6C223-79C9-4FCC-AB3E-7D6EB6D4F346}" keepAlive="1" name="Query - Analysis (7)" description="Connection to the 'Analysis (7)' query in the workbook." type="5" refreshedVersion="6" background="1" saveData="1">
    <dbPr connection="Provider=Microsoft.Mashup.OleDb.1;Data Source=$Workbook$;Location=Analysis (7);Extended Properties=&quot;&quot;" command="SELECT * FROM [Analysis (7)]"/>
  </connection>
  <connection id="16" xr16:uid="{943F2DD7-10EB-4D9F-BA7B-FECE4F12611D}" keepAlive="1" name="Query - Analysis (8)" description="Connection to the 'Analysis (8)' query in the workbook." type="5" refreshedVersion="6" background="1" saveData="1">
    <dbPr connection="Provider=Microsoft.Mashup.OleDb.1;Data Source=$Workbook$;Location=Analysis (8);Extended Properties=&quot;&quot;" command="SELECT * FROM [Analysis (8)]"/>
  </connection>
  <connection id="17" xr16:uid="{8F883EA3-7B7B-46C7-9256-9E1243176B96}" keepAlive="1" name="Query - Analysis (9)" description="Connection to the 'Analysis (9)' query in the workbook." type="5" refreshedVersion="6" background="1" saveData="1">
    <dbPr connection="Provider=Microsoft.Mashup.OleDb.1;Data Source=$Workbook$;Location=Analysis (9);Extended Properties=&quot;&quot;" command="SELECT * FROM [Analysis (9)]"/>
  </connection>
  <connection id="18" xr16:uid="{D3E4857D-29D4-48B0-A90C-1BE7F008A430}" keepAlive="1" name="Query - Daphne_black_bear_analysis" description="Connection to the 'Daphne_black_bear_analysis' query in the workbook." type="5" refreshedVersion="6" background="1">
    <dbPr connection="Provider=Microsoft.Mashup.OleDb.1;Data Source=$Workbook$;Location=Daphne_black_bear_analysis;Extended Properties=&quot;&quot;" command="SELECT * FROM [Daphne_black_bear_analysis]"/>
  </connection>
  <connection id="19" xr16:uid="{CD92282A-F106-463B-925B-C980B7FDCC6C}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  <connection id="20" xr16:uid="{E2D656D7-1DEE-4CAB-868A-608FBEF37B39}" keepAlive="1" name="Query - Query10" description="Connection to the 'Query10' query in the workbook." type="5" refreshedVersion="6" background="1">
    <dbPr connection="Provider=Microsoft.Mashup.OleDb.1;Data Source=$Workbook$;Location=Query10;Extended Properties=&quot;&quot;" command="SELECT * FROM [Query10]"/>
  </connection>
  <connection id="21" xr16:uid="{747B7709-CADC-4756-8B36-F6C97F074F66}" keepAlive="1" name="Query - Query11" description="Connection to the 'Query11' query in the workbook." type="5" refreshedVersion="6" background="1">
    <dbPr connection="Provider=Microsoft.Mashup.OleDb.1;Data Source=$Workbook$;Location=Query11;Extended Properties=&quot;&quot;" command="SELECT * FROM [Query11]"/>
  </connection>
  <connection id="22" xr16:uid="{BBC392AB-441A-436E-A142-E4797A46C639}" keepAlive="1" name="Query - Query12" description="Connection to the 'Query12' query in the workbook." type="5" refreshedVersion="6" background="1">
    <dbPr connection="Provider=Microsoft.Mashup.OleDb.1;Data Source=$Workbook$;Location=Query12;Extended Properties=&quot;&quot;" command="SELECT * FROM [Query12]"/>
  </connection>
  <connection id="23" xr16:uid="{0C830F79-8438-4F9E-80D6-24840F3CC868}" keepAlive="1" name="Query - Query13" description="Connection to the 'Query13' query in the workbook." type="5" refreshedVersion="6" background="1">
    <dbPr connection="Provider=Microsoft.Mashup.OleDb.1;Data Source=$Workbook$;Location=Query13;Extended Properties=&quot;&quot;" command="SELECT * FROM [Query13]"/>
  </connection>
  <connection id="24" xr16:uid="{DAE769FD-AB35-4CA8-9D5F-51B8770B5D26}" keepAlive="1" name="Query - Query14" description="Connection to the 'Query14' query in the workbook." type="5" refreshedVersion="6" background="1">
    <dbPr connection="Provider=Microsoft.Mashup.OleDb.1;Data Source=$Workbook$;Location=Query14;Extended Properties=&quot;&quot;" command="SELECT * FROM [Query14]"/>
  </connection>
  <connection id="25" xr16:uid="{537BDA37-38BE-4DF1-9DF7-24D5E47723A9}" keepAlive="1" name="Query - Query2" description="Connection to the 'Query2' query in the workbook." type="5" refreshedVersion="6" background="1">
    <dbPr connection="Provider=Microsoft.Mashup.OleDb.1;Data Source=$Workbook$;Location=Query2;Extended Properties=&quot;&quot;" command="SELECT * FROM [Query2]"/>
  </connection>
  <connection id="26" xr16:uid="{987486D8-4AEF-4E4D-875D-99CE0B2CEB14}" keepAlive="1" name="Query - Query3" description="Connection to the 'Query3' query in the workbook." type="5" refreshedVersion="6" background="1">
    <dbPr connection="Provider=Microsoft.Mashup.OleDb.1;Data Source=$Workbook$;Location=Query3;Extended Properties=&quot;&quot;" command="SELECT * FROM [Query3]"/>
  </connection>
  <connection id="27" xr16:uid="{AA31B76A-F54B-4AE9-A1AD-1753F6E4C990}" keepAlive="1" name="Query - Query4" description="Connection to the 'Query4' query in the workbook." type="5" refreshedVersion="6" background="1">
    <dbPr connection="Provider=Microsoft.Mashup.OleDb.1;Data Source=$Workbook$;Location=Query4;Extended Properties=&quot;&quot;" command="SELECT * FROM [Query4]"/>
  </connection>
  <connection id="28" xr16:uid="{C18F7F08-192D-4CF4-9D78-F6A8745C5F80}" keepAlive="1" name="Query - Query5" description="Connection to the 'Query5' query in the workbook." type="5" refreshedVersion="6" background="1">
    <dbPr connection="Provider=Microsoft.Mashup.OleDb.1;Data Source=$Workbook$;Location=Query5;Extended Properties=&quot;&quot;" command="SELECT * FROM [Query5]"/>
  </connection>
  <connection id="29" xr16:uid="{4CB4E185-83D2-45A8-8177-E7B754C14EE1}" keepAlive="1" name="Query - Query6" description="Connection to the 'Query6' query in the workbook." type="5" refreshedVersion="6" background="1">
    <dbPr connection="Provider=Microsoft.Mashup.OleDb.1;Data Source=$Workbook$;Location=Query6;Extended Properties=&quot;&quot;" command="SELECT * FROM [Query6]"/>
  </connection>
  <connection id="30" xr16:uid="{564156D1-16D5-4172-9903-53F8965FDA53}" keepAlive="1" name="Query - Query7" description="Connection to the 'Query7' query in the workbook." type="5" refreshedVersion="6" background="1">
    <dbPr connection="Provider=Microsoft.Mashup.OleDb.1;Data Source=$Workbook$;Location=Query7;Extended Properties=&quot;&quot;" command="SELECT * FROM [Query7]"/>
  </connection>
  <connection id="31" xr16:uid="{F7276C72-8744-445E-8812-FFF89FB51995}" keepAlive="1" name="Query - Query8" description="Connection to the 'Query8' query in the workbook." type="5" refreshedVersion="6" background="1">
    <dbPr connection="Provider=Microsoft.Mashup.OleDb.1;Data Source=$Workbook$;Location=Query8;Extended Properties=&quot;&quot;" command="SELECT * FROM [Query8]"/>
  </connection>
  <connection id="32" xr16:uid="{C58BD4A9-7BA8-4276-8C5C-0E1A63C793BE}" keepAlive="1" name="Query - Query9" description="Connection to the 'Query9' query in the workbook." type="5" refreshedVersion="6" background="1">
    <dbPr connection="Provider=Microsoft.Mashup.OleDb.1;Data Source=$Workbook$;Location=Query9;Extended Properties=&quot;&quot;" command="SELECT * FROM [Query9]"/>
  </connection>
  <connection id="33" xr16:uid="{F8195502-D17E-4CA0-BAF2-EA9A257A2C9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4" xr16:uid="{64A1D610-62EC-457D-9085-8A3D3223A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35" xr16:uid="{FEDF05C2-9C80-45F2-A191-82397E0CE886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36" xr16:uid="{83C63CEA-B5F1-4622-B6CD-24CC0425F170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37" xr16:uid="{4427943F-2447-4A89-BD85-ED39CE950DFD}" keepAlive="1" name="Query - Sample File (13)" description="Connection to the 'Sample File (13)' query in the workbook." type="5" refreshedVersion="0" background="1">
    <dbPr connection="Provider=Microsoft.Mashup.OleDb.1;Data Source=$Workbook$;Location=&quot;Sample File (13)&quot;;Extended Properties=&quot;&quot;" command="SELECT * FROM [Sample File (13)]"/>
  </connection>
  <connection id="38" xr16:uid="{6254E3F1-C593-47F7-BDA1-3D16181484DF}" keepAlive="1" name="Query - Sample File (14)" description="Connection to the 'Sample File (14)' query in the workbook." type="5" refreshedVersion="0" background="1">
    <dbPr connection="Provider=Microsoft.Mashup.OleDb.1;Data Source=$Workbook$;Location=&quot;Sample File (14)&quot;;Extended Properties=&quot;&quot;" command="SELECT * FROM [Sample File (14)]"/>
  </connection>
  <connection id="39" xr16:uid="{3420E716-D24C-4C80-9C00-94576C2DF9B8}" keepAlive="1" name="Query - Sample File (15)" description="Connection to the 'Sample File (15)' query in the workbook." type="5" refreshedVersion="0" background="1">
    <dbPr connection="Provider=Microsoft.Mashup.OleDb.1;Data Source=$Workbook$;Location=&quot;Sample File (15)&quot;;Extended Properties=&quot;&quot;" command="SELECT * FROM [Sample File (15)]"/>
  </connection>
  <connection id="40" xr16:uid="{989900F6-6DBE-4FE4-A996-C2CEE9C7BA5A}" keepAlive="1" name="Query - Sample File (16)" description="Connection to the 'Sample File (16)' query in the workbook." type="5" refreshedVersion="0" background="1">
    <dbPr connection="Provider=Microsoft.Mashup.OleDb.1;Data Source=$Workbook$;Location=&quot;Sample File (16)&quot;;Extended Properties=&quot;&quot;" command="SELECT * FROM [Sample File (16)]"/>
  </connection>
  <connection id="41" xr16:uid="{6BC55425-7127-49DC-8314-B2B37D4006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42" xr16:uid="{8A212C98-A357-401E-B38D-8E544B4775E6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43" xr16:uid="{DF70C042-72C8-49CF-955F-66BB20D3EB95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44" xr16:uid="{75F97CE3-997C-4542-9DF5-D08F07E581DD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45" xr16:uid="{9F3FB278-6341-497D-BDFD-2E06AA5D9B60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46" xr16:uid="{921EEDDA-15F8-4A3B-87AE-8E737527E9A4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47" xr16:uid="{64452D39-E93A-456B-8DFF-2B946F3CE77F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48" xr16:uid="{ADEA2056-220C-4B09-8E0F-978B273F00F2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49" xr16:uid="{5CAFC069-E6E1-4D13-AC26-B93D9C04E97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0" xr16:uid="{FEFFA4D9-4257-413C-AE11-156992C2C523}" keepAlive="1" name="Query - Sample File Parameter10" description="Connection to the 'Sample File Parameter10' query in the workbook." type="5" refreshedVersion="0" background="1">
    <dbPr connection="Provider=Microsoft.Mashup.OleDb.1;Data Source=$Workbook$;Location=&quot;Sample File Parameter10&quot;;Extended Properties=&quot;&quot;" command="SELECT * FROM [Sample File Parameter10]"/>
  </connection>
  <connection id="51" xr16:uid="{BCF6D15A-3E12-4335-A9FA-7CE846785E4A}" keepAlive="1" name="Query - Sample File Parameter11" description="Connection to the 'Sample File Parameter11' query in the workbook." type="5" refreshedVersion="0" background="1">
    <dbPr connection="Provider=Microsoft.Mashup.OleDb.1;Data Source=$Workbook$;Location=&quot;Sample File Parameter11&quot;;Extended Properties=&quot;&quot;" command="SELECT * FROM [Sample File Parameter11]"/>
  </connection>
  <connection id="52" xr16:uid="{8C6A0E70-AB61-4AFC-B094-EF94EF3086EE}" keepAlive="1" name="Query - Sample File Parameter12" description="Connection to the 'Sample File Parameter12' query in the workbook." type="5" refreshedVersion="0" background="1">
    <dbPr connection="Provider=Microsoft.Mashup.OleDb.1;Data Source=$Workbook$;Location=&quot;Sample File Parameter12&quot;;Extended Properties=&quot;&quot;" command="SELECT * FROM [Sample File Parameter12]"/>
  </connection>
  <connection id="53" xr16:uid="{E6AD8BF3-160D-442B-98FC-D2B36B72FE5F}" keepAlive="1" name="Query - Sample File Parameter13" description="Connection to the 'Sample File Parameter13' query in the workbook." type="5" refreshedVersion="0" background="1">
    <dbPr connection="Provider=Microsoft.Mashup.OleDb.1;Data Source=$Workbook$;Location=&quot;Sample File Parameter13&quot;;Extended Properties=&quot;&quot;" command="SELECT * FROM [Sample File Parameter13]"/>
  </connection>
  <connection id="54" xr16:uid="{F6DA9E34-AFCA-4DD0-ABAE-6E7691E6F6C3}" keepAlive="1" name="Query - Sample File Parameter14" description="Connection to the 'Sample File Parameter14' query in the workbook." type="5" refreshedVersion="0" background="1">
    <dbPr connection="Provider=Microsoft.Mashup.OleDb.1;Data Source=$Workbook$;Location=&quot;Sample File Parameter14&quot;;Extended Properties=&quot;&quot;" command="SELECT * FROM [Sample File Parameter14]"/>
  </connection>
  <connection id="55" xr16:uid="{FE0A1BAB-C122-415B-A478-8BBCC0BF57DF}" keepAlive="1" name="Query - Sample File Parameter15" description="Connection to the 'Sample File Parameter15' query in the workbook." type="5" refreshedVersion="0" background="1">
    <dbPr connection="Provider=Microsoft.Mashup.OleDb.1;Data Source=$Workbook$;Location=&quot;Sample File Parameter15&quot;;Extended Properties=&quot;&quot;" command="SELECT * FROM [Sample File Parameter15]"/>
  </connection>
  <connection id="56" xr16:uid="{D5394373-FC53-4F67-B9F8-5308666CDCA8}" keepAlive="1" name="Query - Sample File Parameter16" description="Connection to the 'Sample File Parameter16' query in the workbook." type="5" refreshedVersion="0" background="1">
    <dbPr connection="Provider=Microsoft.Mashup.OleDb.1;Data Source=$Workbook$;Location=&quot;Sample File Parameter16&quot;;Extended Properties=&quot;&quot;" command="SELECT * FROM [Sample File Parameter16]"/>
  </connection>
  <connection id="57" xr16:uid="{DF967BFA-1DD2-4A60-8AFE-3398BAF2E023}" keepAlive="1" name="Query - Sample File Parameter2" description="Connection to the 'Sample File Parameter2' query in the workbook." type="5" refreshedVersion="0" background="1">
    <dbPr connection="Provider=Microsoft.Mashup.OleDb.1;Data Source=$Workbook$;Location=&quot;Sample File Parameter2&quot;;Extended Properties=&quot;&quot;" command="SELECT * FROM [Sample File Parameter2]"/>
  </connection>
  <connection id="58" xr16:uid="{60E3467A-1A30-4335-8CC7-028869355C52}" keepAlive="1" name="Query - Sample File Parameter3" description="Connection to the 'Sample File Parameter3' query in the workbook." type="5" refreshedVersion="0" background="1">
    <dbPr connection="Provider=Microsoft.Mashup.OleDb.1;Data Source=$Workbook$;Location=&quot;Sample File Parameter3&quot;;Extended Properties=&quot;&quot;" command="SELECT * FROM [Sample File Parameter3]"/>
  </connection>
  <connection id="59" xr16:uid="{D1CE8F9A-318C-41A6-B16F-D923976ACD90}" keepAlive="1" name="Query - Sample File Parameter4" description="Connection to the 'Sample File Parameter4' query in the workbook." type="5" refreshedVersion="0" background="1">
    <dbPr connection="Provider=Microsoft.Mashup.OleDb.1;Data Source=$Workbook$;Location=&quot;Sample File Parameter4&quot;;Extended Properties=&quot;&quot;" command="SELECT * FROM [Sample File Parameter4]"/>
  </connection>
  <connection id="60" xr16:uid="{EBA85433-3644-4150-B13D-54B71737D4A0}" keepAlive="1" name="Query - Sample File Parameter5" description="Connection to the 'Sample File Parameter5' query in the workbook." type="5" refreshedVersion="0" background="1">
    <dbPr connection="Provider=Microsoft.Mashup.OleDb.1;Data Source=$Workbook$;Location=&quot;Sample File Parameter5&quot;;Extended Properties=&quot;&quot;" command="SELECT * FROM [Sample File Parameter5]"/>
  </connection>
  <connection id="61" xr16:uid="{8B73F6C4-6DC2-4F68-A16E-774CF4BBA6B3}" keepAlive="1" name="Query - Sample File Parameter6" description="Connection to the 'Sample File Parameter6' query in the workbook." type="5" refreshedVersion="0" background="1">
    <dbPr connection="Provider=Microsoft.Mashup.OleDb.1;Data Source=$Workbook$;Location=&quot;Sample File Parameter6&quot;;Extended Properties=&quot;&quot;" command="SELECT * FROM [Sample File Parameter6]"/>
  </connection>
  <connection id="62" xr16:uid="{E984AC27-F6DF-4F97-9F47-3101EE2B6760}" keepAlive="1" name="Query - Sample File Parameter7" description="Connection to the 'Sample File Parameter7' query in the workbook." type="5" refreshedVersion="0" background="1">
    <dbPr connection="Provider=Microsoft.Mashup.OleDb.1;Data Source=$Workbook$;Location=&quot;Sample File Parameter7&quot;;Extended Properties=&quot;&quot;" command="SELECT * FROM [Sample File Parameter7]"/>
  </connection>
  <connection id="63" xr16:uid="{3B77E596-1B9E-4A4B-B9DE-E6499E7E1DB8}" keepAlive="1" name="Query - Sample File Parameter8" description="Connection to the 'Sample File Parameter8' query in the workbook." type="5" refreshedVersion="0" background="1">
    <dbPr connection="Provider=Microsoft.Mashup.OleDb.1;Data Source=$Workbook$;Location=&quot;Sample File Parameter8&quot;;Extended Properties=&quot;&quot;" command="SELECT * FROM [Sample File Parameter8]"/>
  </connection>
  <connection id="64" xr16:uid="{97A088D0-25BC-4CFE-96AB-7538306559C7}" keepAlive="1" name="Query - Sample File Parameter9" description="Connection to the 'Sample File Parameter9' query in the workbook." type="5" refreshedVersion="0" background="1">
    <dbPr connection="Provider=Microsoft.Mashup.OleDb.1;Data Source=$Workbook$;Location=&quot;Sample File Parameter9&quot;;Extended Properties=&quot;&quot;" command="SELECT * FROM [Sample File Parameter9]"/>
  </connection>
  <connection id="65" xr16:uid="{9C4EA0A6-DFD1-413F-A3C8-5D38313F2ACF}" keepAlive="1" name="Query - Transform File from Analysis" description="Connection to the 'Transform File from Analysis' query in the workbook." type="5" refreshedVersion="0" background="1">
    <dbPr connection="Provider=Microsoft.Mashup.OleDb.1;Data Source=$Workbook$;Location=&quot;Transform File from Analysis&quot;;Extended Properties=&quot;&quot;" command="SELECT * FROM [Transform File from Analysis]"/>
  </connection>
  <connection id="66" xr16:uid="{400E76B4-3907-415C-A19F-6E65D0FC565E}" keepAlive="1" name="Query - Transform File from Analysis (10)" description="Connection to the 'Transform File from Analysis (10)' query in the workbook." type="5" refreshedVersion="0" background="1">
    <dbPr connection="Provider=Microsoft.Mashup.OleDb.1;Data Source=$Workbook$;Location=&quot;Transform File from Analysis (10)&quot;;Extended Properties=&quot;&quot;" command="SELECT * FROM [Transform File from Analysis (10)]"/>
  </connection>
  <connection id="67" xr16:uid="{AEF1B029-A9BB-4E68-A85E-87A720DDBBBF}" keepAlive="1" name="Query - Transform File from Analysis (11)" description="Connection to the 'Transform File from Analysis (11)' query in the workbook." type="5" refreshedVersion="0" background="1">
    <dbPr connection="Provider=Microsoft.Mashup.OleDb.1;Data Source=$Workbook$;Location=&quot;Transform File from Analysis (11)&quot;;Extended Properties=&quot;&quot;" command="SELECT * FROM [Transform File from Analysis (11)]"/>
  </connection>
  <connection id="68" xr16:uid="{88933EEC-0F39-4EA0-AE2E-96DFB0C3B282}" keepAlive="1" name="Query - Transform File from Analysis (12)" description="Connection to the 'Transform File from Analysis (12)' query in the workbook." type="5" refreshedVersion="0" background="1">
    <dbPr connection="Provider=Microsoft.Mashup.OleDb.1;Data Source=$Workbook$;Location=&quot;Transform File from Analysis (12)&quot;;Extended Properties=&quot;&quot;" command="SELECT * FROM [Transform File from Analysis (12)]"/>
  </connection>
  <connection id="69" xr16:uid="{691E4EC6-99A9-4FB3-933F-668F1B14BE46}" keepAlive="1" name="Query - Transform File from Analysis (13)" description="Connection to the 'Transform File from Analysis (13)' query in the workbook." type="5" refreshedVersion="0" background="1">
    <dbPr connection="Provider=Microsoft.Mashup.OleDb.1;Data Source=$Workbook$;Location=&quot;Transform File from Analysis (13)&quot;;Extended Properties=&quot;&quot;" command="SELECT * FROM [Transform File from Analysis (13)]"/>
  </connection>
  <connection id="70" xr16:uid="{58542C6B-A91D-4F43-94F6-42ADD94BB8F3}" keepAlive="1" name="Query - Transform File from Analysis (14)" description="Connection to the 'Transform File from Analysis (14)' query in the workbook." type="5" refreshedVersion="0" background="1">
    <dbPr connection="Provider=Microsoft.Mashup.OleDb.1;Data Source=$Workbook$;Location=&quot;Transform File from Analysis (14)&quot;;Extended Properties=&quot;&quot;" command="SELECT * FROM [Transform File from Analysis (14)]"/>
  </connection>
  <connection id="71" xr16:uid="{DE2E4C9F-A62D-4646-99FC-4BFF02E32D70}" keepAlive="1" name="Query - Transform File from Analysis (15)" description="Connection to the 'Transform File from Analysis (15)' query in the workbook." type="5" refreshedVersion="0" background="1">
    <dbPr connection="Provider=Microsoft.Mashup.OleDb.1;Data Source=$Workbook$;Location=&quot;Transform File from Analysis (15)&quot;;Extended Properties=&quot;&quot;" command="SELECT * FROM [Transform File from Analysis (15)]"/>
  </connection>
  <connection id="72" xr16:uid="{B514AA8B-CAC7-42D5-9356-5E2A614AB623}" keepAlive="1" name="Query - Transform File from Analysis (16)" description="Connection to the 'Transform File from Analysis (16)' query in the workbook." type="5" refreshedVersion="0" background="1">
    <dbPr connection="Provider=Microsoft.Mashup.OleDb.1;Data Source=$Workbook$;Location=&quot;Transform File from Analysis (16)&quot;;Extended Properties=&quot;&quot;" command="SELECT * FROM [Transform File from Analysis (16)]"/>
  </connection>
  <connection id="73" xr16:uid="{3D415052-7AB7-48B6-9432-26036CB56FB2}" keepAlive="1" name="Query - Transform File from Analysis (17)" description="Connection to the 'Transform File from Analysis (17)' query in the workbook." type="5" refreshedVersion="0" background="1">
    <dbPr connection="Provider=Microsoft.Mashup.OleDb.1;Data Source=$Workbook$;Location=&quot;Transform File from Analysis (17)&quot;;Extended Properties=&quot;&quot;" command="SELECT * FROM [Transform File from Analysis (17)]"/>
  </connection>
  <connection id="74" xr16:uid="{58AD9EA5-6A1E-469B-AAE4-77A756313D23}" keepAlive="1" name="Query - Transform File from Analysis (3)" description="Connection to the 'Transform File from Analysis (3)' query in the workbook." type="5" refreshedVersion="0" background="1">
    <dbPr connection="Provider=Microsoft.Mashup.OleDb.1;Data Source=$Workbook$;Location=&quot;Transform File from Analysis (3)&quot;;Extended Properties=&quot;&quot;" command="SELECT * FROM [Transform File from Analysis (3)]"/>
  </connection>
  <connection id="75" xr16:uid="{28492B4D-6686-411F-87F5-542566390CDA}" keepAlive="1" name="Query - Transform File from Analysis (4)" description="Connection to the 'Transform File from Analysis (4)' query in the workbook." type="5" refreshedVersion="0" background="1">
    <dbPr connection="Provider=Microsoft.Mashup.OleDb.1;Data Source=$Workbook$;Location=&quot;Transform File from Analysis (4)&quot;;Extended Properties=&quot;&quot;" command="SELECT * FROM [Transform File from Analysis (4)]"/>
  </connection>
  <connection id="76" xr16:uid="{B6ECC6C1-D3B7-46B6-B6D1-6B7172F941DF}" keepAlive="1" name="Query - Transform File from Analysis (5)" description="Connection to the 'Transform File from Analysis (5)' query in the workbook." type="5" refreshedVersion="0" background="1">
    <dbPr connection="Provider=Microsoft.Mashup.OleDb.1;Data Source=$Workbook$;Location=&quot;Transform File from Analysis (5)&quot;;Extended Properties=&quot;&quot;" command="SELECT * FROM [Transform File from Analysis (5)]"/>
  </connection>
  <connection id="77" xr16:uid="{AAC2D921-2363-4F66-9740-D75992A57AA5}" keepAlive="1" name="Query - Transform File from Analysis (6)" description="Connection to the 'Transform File from Analysis (6)' query in the workbook." type="5" refreshedVersion="0" background="1">
    <dbPr connection="Provider=Microsoft.Mashup.OleDb.1;Data Source=$Workbook$;Location=&quot;Transform File from Analysis (6)&quot;;Extended Properties=&quot;&quot;" command="SELECT * FROM [Transform File from Analysis (6)]"/>
  </connection>
  <connection id="78" xr16:uid="{8641036B-E3A7-4B44-9EB1-A031E05D2CFF}" keepAlive="1" name="Query - Transform File from Analysis (7)" description="Connection to the 'Transform File from Analysis (7)' query in the workbook." type="5" refreshedVersion="0" background="1">
    <dbPr connection="Provider=Microsoft.Mashup.OleDb.1;Data Source=$Workbook$;Location=&quot;Transform File from Analysis (7)&quot;;Extended Properties=&quot;&quot;" command="SELECT * FROM [Transform File from Analysis (7)]"/>
  </connection>
  <connection id="79" xr16:uid="{CA57E545-B790-49EC-96B2-8ED96308E855}" keepAlive="1" name="Query - Transform File from Analysis (8)" description="Connection to the 'Transform File from Analysis (8)' query in the workbook." type="5" refreshedVersion="0" background="1">
    <dbPr connection="Provider=Microsoft.Mashup.OleDb.1;Data Source=$Workbook$;Location=&quot;Transform File from Analysis (8)&quot;;Extended Properties=&quot;&quot;" command="SELECT * FROM [Transform File from Analysis (8)]"/>
  </connection>
  <connection id="80" xr16:uid="{725E436A-FE3A-4A29-A869-CF9E7B1ABD00}" keepAlive="1" name="Query - Transform File from Analysis (9)" description="Connection to the 'Transform File from Analysis (9)' query in the workbook." type="5" refreshedVersion="0" background="1">
    <dbPr connection="Provider=Microsoft.Mashup.OleDb.1;Data Source=$Workbook$;Location=&quot;Transform File from Analysis (9)&quot;;Extended Properties=&quot;&quot;" command="SELECT * FROM [Transform File from Analysis (9)]"/>
  </connection>
  <connection id="81" xr16:uid="{6397BBF9-C034-41DC-8152-BF2B16080A70}" keepAlive="1" name="Query - Transform Sample File from Analysis" description="Connection to the 'Transform Sample File from Analysis' query in the workbook." type="5" refreshedVersion="0" background="1">
    <dbPr connection="Provider=Microsoft.Mashup.OleDb.1;Data Source=$Workbook$;Location=&quot;Transform Sample File from Analysis&quot;;Extended Properties=&quot;&quot;" command="SELECT * FROM [Transform Sample File from Analysis]"/>
  </connection>
  <connection id="82" xr16:uid="{DA0D5D24-6C20-4A3A-ABB4-9F46C2A0F3AB}" keepAlive="1" name="Query - Transform Sample File from Analysis (10)" description="Connection to the 'Transform Sample File from Analysis (10)' query in the workbook." type="5" refreshedVersion="0" background="1">
    <dbPr connection="Provider=Microsoft.Mashup.OleDb.1;Data Source=$Workbook$;Location=&quot;Transform Sample File from Analysis (10)&quot;;Extended Properties=&quot;&quot;" command="SELECT * FROM [Transform Sample File from Analysis (10)]"/>
  </connection>
  <connection id="83" xr16:uid="{A6D86ACE-D9CE-4037-9CB9-CBB64660D4F0}" keepAlive="1" name="Query - Transform Sample File from Analysis (11)" description="Connection to the 'Transform Sample File from Analysis (11)' query in the workbook." type="5" refreshedVersion="0" background="1">
    <dbPr connection="Provider=Microsoft.Mashup.OleDb.1;Data Source=$Workbook$;Location=&quot;Transform Sample File from Analysis (11)&quot;;Extended Properties=&quot;&quot;" command="SELECT * FROM [Transform Sample File from Analysis (11)]"/>
  </connection>
  <connection id="84" xr16:uid="{7B59DBDF-7CB4-4869-943D-9E0E4374F597}" keepAlive="1" name="Query - Transform Sample File from Analysis (12)" description="Connection to the 'Transform Sample File from Analysis (12)' query in the workbook." type="5" refreshedVersion="0" background="1">
    <dbPr connection="Provider=Microsoft.Mashup.OleDb.1;Data Source=$Workbook$;Location=&quot;Transform Sample File from Analysis (12)&quot;;Extended Properties=&quot;&quot;" command="SELECT * FROM [Transform Sample File from Analysis (12)]"/>
  </connection>
  <connection id="85" xr16:uid="{F0D952BB-D1B8-490B-944D-5831B967A82C}" keepAlive="1" name="Query - Transform Sample File from Analysis (13)" description="Connection to the 'Transform Sample File from Analysis (13)' query in the workbook." type="5" refreshedVersion="0" background="1">
    <dbPr connection="Provider=Microsoft.Mashup.OleDb.1;Data Source=$Workbook$;Location=&quot;Transform Sample File from Analysis (13)&quot;;Extended Properties=&quot;&quot;" command="SELECT * FROM [Transform Sample File from Analysis (13)]"/>
  </connection>
  <connection id="86" xr16:uid="{4971A5DE-8712-493F-9254-6C40269C9BBE}" keepAlive="1" name="Query - Transform Sample File from Analysis (14)" description="Connection to the 'Transform Sample File from Analysis (14)' query in the workbook." type="5" refreshedVersion="0" background="1">
    <dbPr connection="Provider=Microsoft.Mashup.OleDb.1;Data Source=$Workbook$;Location=&quot;Transform Sample File from Analysis (14)&quot;;Extended Properties=&quot;&quot;" command="SELECT * FROM [Transform Sample File from Analysis (14)]"/>
  </connection>
  <connection id="87" xr16:uid="{622F0669-1821-4A2E-A3AE-47C8169FD8AC}" keepAlive="1" name="Query - Transform Sample File from Analysis (15)" description="Connection to the 'Transform Sample File from Analysis (15)' query in the workbook." type="5" refreshedVersion="0" background="1">
    <dbPr connection="Provider=Microsoft.Mashup.OleDb.1;Data Source=$Workbook$;Location=&quot;Transform Sample File from Analysis (15)&quot;;Extended Properties=&quot;&quot;" command="SELECT * FROM [Transform Sample File from Analysis (15)]"/>
  </connection>
  <connection id="88" xr16:uid="{A1C34F55-5751-44E4-8CC7-9D85784DFB0C}" keepAlive="1" name="Query - Transform Sample File from Analysis (16)" description="Connection to the 'Transform Sample File from Analysis (16)' query in the workbook." type="5" refreshedVersion="0" background="1">
    <dbPr connection="Provider=Microsoft.Mashup.OleDb.1;Data Source=$Workbook$;Location=&quot;Transform Sample File from Analysis (16)&quot;;Extended Properties=&quot;&quot;" command="SELECT * FROM [Transform Sample File from Analysis (16)]"/>
  </connection>
  <connection id="89" xr16:uid="{58312E2A-0A76-4227-8647-692BD1959FC2}" keepAlive="1" name="Query - Transform Sample File from Analysis (17)" description="Connection to the 'Transform Sample File from Analysis (17)' query in the workbook." type="5" refreshedVersion="0" background="1">
    <dbPr connection="Provider=Microsoft.Mashup.OleDb.1;Data Source=$Workbook$;Location=&quot;Transform Sample File from Analysis (17)&quot;;Extended Properties=&quot;&quot;" command="SELECT * FROM [Transform Sample File from Analysis (17)]"/>
  </connection>
  <connection id="90" xr16:uid="{3D4FB437-5E7D-49C0-807D-448848E46960}" keepAlive="1" name="Query - Transform Sample File from Analysis (3)" description="Connection to the 'Transform Sample File from Analysis (3)' query in the workbook." type="5" refreshedVersion="0" background="1">
    <dbPr connection="Provider=Microsoft.Mashup.OleDb.1;Data Source=$Workbook$;Location=&quot;Transform Sample File from Analysis (3)&quot;;Extended Properties=&quot;&quot;" command="SELECT * FROM [Transform Sample File from Analysis (3)]"/>
  </connection>
  <connection id="91" xr16:uid="{27415390-7795-44F0-85F0-DC7E3890F2DB}" keepAlive="1" name="Query - Transform Sample File from Analysis (4)" description="Connection to the 'Transform Sample File from Analysis (4)' query in the workbook." type="5" refreshedVersion="0" background="1">
    <dbPr connection="Provider=Microsoft.Mashup.OleDb.1;Data Source=$Workbook$;Location=&quot;Transform Sample File from Analysis (4)&quot;;Extended Properties=&quot;&quot;" command="SELECT * FROM [Transform Sample File from Analysis (4)]"/>
  </connection>
  <connection id="92" xr16:uid="{5C5DF3DD-C328-45CE-A4AF-29D244EA9CBB}" keepAlive="1" name="Query - Transform Sample File from Analysis (5)" description="Connection to the 'Transform Sample File from Analysis (5)' query in the workbook." type="5" refreshedVersion="0" background="1">
    <dbPr connection="Provider=Microsoft.Mashup.OleDb.1;Data Source=$Workbook$;Location=&quot;Transform Sample File from Analysis (5)&quot;;Extended Properties=&quot;&quot;" command="SELECT * FROM [Transform Sample File from Analysis (5)]"/>
  </connection>
  <connection id="93" xr16:uid="{B784C396-D01B-41E0-8626-48CE94579A74}" keepAlive="1" name="Query - Transform Sample File from Analysis (6)" description="Connection to the 'Transform Sample File from Analysis (6)' query in the workbook." type="5" refreshedVersion="0" background="1">
    <dbPr connection="Provider=Microsoft.Mashup.OleDb.1;Data Source=$Workbook$;Location=&quot;Transform Sample File from Analysis (6)&quot;;Extended Properties=&quot;&quot;" command="SELECT * FROM [Transform Sample File from Analysis (6)]"/>
  </connection>
  <connection id="94" xr16:uid="{357519DA-5F10-47F1-A26E-123C2F18C5DB}" keepAlive="1" name="Query - Transform Sample File from Analysis (7)" description="Connection to the 'Transform Sample File from Analysis (7)' query in the workbook." type="5" refreshedVersion="0" background="1">
    <dbPr connection="Provider=Microsoft.Mashup.OleDb.1;Data Source=$Workbook$;Location=&quot;Transform Sample File from Analysis (7)&quot;;Extended Properties=&quot;&quot;" command="SELECT * FROM [Transform Sample File from Analysis (7)]"/>
  </connection>
  <connection id="95" xr16:uid="{FD8B2690-1CEF-4557-B4D1-D96F29725787}" keepAlive="1" name="Query - Transform Sample File from Analysis (8)" description="Connection to the 'Transform Sample File from Analysis (8)' query in the workbook." type="5" refreshedVersion="0" background="1">
    <dbPr connection="Provider=Microsoft.Mashup.OleDb.1;Data Source=$Workbook$;Location=&quot;Transform Sample File from Analysis (8)&quot;;Extended Properties=&quot;&quot;" command="SELECT * FROM [Transform Sample File from Analysis (8)]"/>
  </connection>
  <connection id="96" xr16:uid="{850D6F93-EA84-4633-9178-76B6453FCB44}" keepAlive="1" name="Query - Transform Sample File from Analysis (9)" description="Connection to the 'Transform Sample File from Analysis (9)' query in the workbook." type="5" refreshedVersion="0" background="1">
    <dbPr connection="Provider=Microsoft.Mashup.OleDb.1;Data Source=$Workbook$;Location=&quot;Transform Sample File from Analysis (9)&quot;;Extended Properties=&quot;&quot;" command="SELECT * FROM [Transform Sample File from Analysis (9)]"/>
  </connection>
</connections>
</file>

<file path=xl/sharedStrings.xml><?xml version="1.0" encoding="utf-8"?>
<sst xmlns="http://schemas.openxmlformats.org/spreadsheetml/2006/main" count="2164" uniqueCount="155">
  <si>
    <t>Categories of task-searchers</t>
  </si>
  <si>
    <t>Average</t>
  </si>
  <si>
    <t>Familiarity with provided keyboard</t>
  </si>
  <si>
    <t>Time-based (per query)</t>
  </si>
  <si>
    <t>Typing Time / Query (in sec)</t>
  </si>
  <si>
    <t>Assesment Time / Query (in sec)</t>
  </si>
  <si>
    <t>Total Time / Query (in sec)</t>
  </si>
  <si>
    <t>Interaction-based (per query)</t>
  </si>
  <si>
    <t>On-Topic Typing / Query (WPM)</t>
  </si>
  <si>
    <t>Typed Characters / Query</t>
  </si>
  <si>
    <t>Error Characters / Query</t>
  </si>
  <si>
    <t>Output Characters / Query</t>
  </si>
  <si>
    <t>Documents Marked / Query</t>
  </si>
  <si>
    <t>Documents Clicked / Query</t>
  </si>
  <si>
    <t>Total interaction counts</t>
  </si>
  <si>
    <t>Number of Queries</t>
  </si>
  <si>
    <t>Documents Marked (in total)</t>
  </si>
  <si>
    <t>Document Clicked (in total)</t>
  </si>
  <si>
    <t>Self report</t>
  </si>
  <si>
    <t>Age</t>
  </si>
  <si>
    <t>Topic Interest</t>
  </si>
  <si>
    <t>Topic Familiarity</t>
  </si>
  <si>
    <t>Topic Difficulty</t>
  </si>
  <si>
    <t>Documents clicked</t>
  </si>
  <si>
    <t>Column1</t>
  </si>
  <si>
    <t>Column2</t>
  </si>
  <si>
    <t>Typing Time / Query</t>
  </si>
  <si>
    <t>Assessment Time / Query</t>
  </si>
  <si>
    <t>Total Time / Query</t>
  </si>
  <si>
    <t>Documents Marked</t>
  </si>
  <si>
    <t>Source.Name</t>
  </si>
  <si>
    <t>Daphne_black_bear_analysis.txt</t>
  </si>
  <si>
    <t>Daphne_teenage_pregnancy_analysis.txt</t>
  </si>
  <si>
    <t>Daphne_wildlife_extinction_analysis.txt</t>
  </si>
  <si>
    <t>Dieuwertje_black_bear_attacks_analysis.txt</t>
  </si>
  <si>
    <t>Dieuwertje_teenage_pregnancy_analysis.txt</t>
  </si>
  <si>
    <t>Dieuwertje_wildlife_extinction_analysis.txt</t>
  </si>
  <si>
    <t>Frans_black_bear_attacks_analysis.txt</t>
  </si>
  <si>
    <t>Frans_teenage_pregnancy_analysis.txt</t>
  </si>
  <si>
    <t>Frans_wildlife_extinction_analysis.txt</t>
  </si>
  <si>
    <t>Irene_black_bear_attacks_analysis.txt</t>
  </si>
  <si>
    <t>Irene_teenage_pregnancy_analysis.txt</t>
  </si>
  <si>
    <t>Irene_wildlife_extinction_analysis.txt</t>
  </si>
  <si>
    <t>Jacqueline_black_bear_attacks_analysis.txt</t>
  </si>
  <si>
    <t>Jacqueline_teenage_pregnancy_analysis.txt</t>
  </si>
  <si>
    <t>Jacqueline_wildlife_extinction_analysis.txt</t>
  </si>
  <si>
    <t>Jeroen_black_bear_attacks_analysis.txt</t>
  </si>
  <si>
    <t>Jeroen_teenage_pregnancy_analysis.txt</t>
  </si>
  <si>
    <t>Jeroen_wildlife_extinction_analysis.txt</t>
  </si>
  <si>
    <t>Karim_black_bear_attacks_analysis.txt</t>
  </si>
  <si>
    <t>Karim_teenage_pregnancy_analysis.txt</t>
  </si>
  <si>
    <t>Karim_wildlife_extinction_analysis.txt</t>
  </si>
  <si>
    <t>Kasper_black_bear_attacks_analysis.txt</t>
  </si>
  <si>
    <t>Kasper_teenage_pregnancy_analysis.txt</t>
  </si>
  <si>
    <t>Kasper_wildlife_extinction_analysis.txt</t>
  </si>
  <si>
    <t>Nick_black_bear_attacks_analysis.txt</t>
  </si>
  <si>
    <t>Nick_teenage_pregnancy_analysis.txt</t>
  </si>
  <si>
    <t>Nick_wildlife_extinction_analysis.txt</t>
  </si>
  <si>
    <t>Ricardo_black_bear_attacks_analysis.txt</t>
  </si>
  <si>
    <t>Ricardo_teenage_pregnancy_analysis.txt</t>
  </si>
  <si>
    <t>Ricardo_wildlife_extinction_analysis.txt</t>
  </si>
  <si>
    <t>Sander_black_bear_attacks_analysis.txt</t>
  </si>
  <si>
    <t>Sander_wildlife_extinction_analysis.txt</t>
  </si>
  <si>
    <t>Sven_black_bear_attacks_analysis.txt</t>
  </si>
  <si>
    <t>Sven_teenage_pregnancy_analysis.txt</t>
  </si>
  <si>
    <t>Sven_wildlife_extinction_analysis.txt</t>
  </si>
  <si>
    <t>Thomas_black_bear_attacks_analysis.txt</t>
  </si>
  <si>
    <t>Thomas_teenage_pregnancy_analysis.txt</t>
  </si>
  <si>
    <t>Thomas_wildlife_extinction_analysis.txt</t>
  </si>
  <si>
    <t>Willemijn_black_bear_attacks_analysis.txt</t>
  </si>
  <si>
    <t>Willemijn_teenage_pregnancy_analysis.txt</t>
  </si>
  <si>
    <t>Willemijn_wildlife_extinction_analysis.txt</t>
  </si>
  <si>
    <t>Sander_teenage_pregnancy</t>
  </si>
  <si>
    <t>Incremented</t>
  </si>
  <si>
    <t>Division</t>
  </si>
  <si>
    <t>Total items:</t>
  </si>
  <si>
    <t xml:space="preserve">Total items: </t>
  </si>
  <si>
    <t>Summed</t>
  </si>
  <si>
    <t>Increment</t>
  </si>
  <si>
    <t>Niek_black_bear_attacks_analysis.txt</t>
  </si>
  <si>
    <t>Niek_teenage_pregnancy_analysis.txt</t>
  </si>
  <si>
    <t>Niek_wildlife_extinction_analysis.txt</t>
  </si>
  <si>
    <t>Number of task-searchers</t>
  </si>
  <si>
    <t>Slow(&lt; 30 WPM)</t>
  </si>
  <si>
    <t>Average (30 - 60 WPM)</t>
  </si>
  <si>
    <t>Fast (&gt; 60 WPM)</t>
  </si>
  <si>
    <t>Yes: 7, No: 0</t>
  </si>
  <si>
    <t>Yes: 27, No: 0</t>
  </si>
  <si>
    <t>Dieuwertje</t>
  </si>
  <si>
    <t>Jeroen</t>
  </si>
  <si>
    <t>Nick</t>
  </si>
  <si>
    <t xml:space="preserve">Sven </t>
  </si>
  <si>
    <t>Thomas</t>
  </si>
  <si>
    <t>Topic interest</t>
  </si>
  <si>
    <t>Topic difficulty</t>
  </si>
  <si>
    <t>Daphne</t>
  </si>
  <si>
    <t xml:space="preserve">Frans </t>
  </si>
  <si>
    <t>Jacqueline</t>
  </si>
  <si>
    <t>Karim</t>
  </si>
  <si>
    <t>Kasper</t>
  </si>
  <si>
    <t>Irene</t>
  </si>
  <si>
    <t>Sander</t>
  </si>
  <si>
    <t>Willemijn</t>
  </si>
  <si>
    <t>Ricardo</t>
  </si>
  <si>
    <t>Niek</t>
  </si>
  <si>
    <t>Familiarity</t>
  </si>
  <si>
    <t>Difficulty</t>
  </si>
  <si>
    <t>Frans</t>
  </si>
  <si>
    <t>Sven</t>
  </si>
  <si>
    <t xml:space="preserve">Niek </t>
  </si>
  <si>
    <t>Topic familiarity</t>
  </si>
  <si>
    <t>median</t>
  </si>
  <si>
    <t>std</t>
  </si>
  <si>
    <t>x = 6 (2.4)</t>
  </si>
  <si>
    <t>x = 8 (1.9)</t>
  </si>
  <si>
    <t>x = 4 (2.7)</t>
  </si>
  <si>
    <t>x = 6 (2.2)</t>
  </si>
  <si>
    <t>x = 4 (1.9)</t>
  </si>
  <si>
    <t>x = 8 (2.2)</t>
  </si>
  <si>
    <t>x = 4 (1.8)</t>
  </si>
  <si>
    <t>x = 4 (2.8)</t>
  </si>
  <si>
    <t>Std</t>
  </si>
  <si>
    <t>20.6 (10.3)</t>
  </si>
  <si>
    <t>50.3 (25.6)</t>
  </si>
  <si>
    <t>70.9 (21.6)</t>
  </si>
  <si>
    <t>17.2 (5.7)</t>
  </si>
  <si>
    <t>26.4 (9.7)</t>
  </si>
  <si>
    <t>5.2 (3.4)</t>
  </si>
  <si>
    <t>21.1 (8.6)</t>
  </si>
  <si>
    <t>6.4 (2.)</t>
  </si>
  <si>
    <t>22.1 (1.5)</t>
  </si>
  <si>
    <t>5.6 (5.6)</t>
  </si>
  <si>
    <t>100.6 (115.33)</t>
  </si>
  <si>
    <t>106.2 (117.9)</t>
  </si>
  <si>
    <t>48.6 (7.5)</t>
  </si>
  <si>
    <t>23.4 (24.02)</t>
  </si>
  <si>
    <t>4.5 (9.0)</t>
  </si>
  <si>
    <t>18.9 (15.5)</t>
  </si>
  <si>
    <t>23.1 (1.3)</t>
  </si>
  <si>
    <t>2.9 (1.2)</t>
  </si>
  <si>
    <t>69 (57.6)</t>
  </si>
  <si>
    <t>71.8 (57.7)</t>
  </si>
  <si>
    <t>72.9 (9.2)</t>
  </si>
  <si>
    <t>17.2 (7.1)</t>
  </si>
  <si>
    <t>1.8 (1.8)</t>
  </si>
  <si>
    <t>15.3 (6.0)</t>
  </si>
  <si>
    <t>22.9 (0.9)</t>
  </si>
  <si>
    <t>7.1 (4.0)</t>
  </si>
  <si>
    <t>8.8 (4.8)</t>
  </si>
  <si>
    <t>Topic 1</t>
  </si>
  <si>
    <t>Topic 2</t>
  </si>
  <si>
    <t>Topic 3</t>
  </si>
  <si>
    <t>line 1</t>
  </si>
  <si>
    <t>line 2</t>
  </si>
  <si>
    <t>Mean 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</si>
</sst>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10"/>
      <color rgb="FF0A010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2" fillId="0" borderId="0" xfId="0" applyFont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4" fillId="0" borderId="0" xfId="0" applyFont="1"/>
    <xf numFmtId="44" fontId="0" fillId="0" borderId="0" xfId="0" applyNumberFormat="1"/>
    <xf numFmtId="3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  <cx:data id="12">
      <cx:numDim type="val">
        <cx:f>_xlchart.v1.12</cx:f>
      </cx:numDim>
    </cx:data>
    <cx:data id="13">
      <cx:numDim type="val">
        <cx:f>_xlchart.v1.13</cx:f>
      </cx:numDim>
    </cx:data>
    <cx:data id="14">
      <cx:numDim type="val">
        <cx:f>_xlchart.v1.14</cx: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boxWhisker" uniqueId="{FF31E9DA-E36B-40D8-808E-7E8269BF8ED7}" formatIdx="0">
          <cx:dataId val="0"/>
          <cx:layoutPr>
            <cx:visibility meanLine="1" meanMarker="0" nonoutliers="0"/>
            <cx:statistics quartileMethod="inclusive"/>
          </cx:layoutPr>
        </cx:series>
        <cx:series layoutId="boxWhisker" uniqueId="{3694C365-EE98-4395-AA22-F697CC0CABC0}" formatIdx="1">
          <cx:dataId val="1"/>
          <cx:layoutPr>
            <cx:visibility meanLine="1" meanMarker="0" nonoutliers="0"/>
            <cx:statistics quartileMethod="inclusive"/>
          </cx:layoutPr>
        </cx:series>
        <cx:series layoutId="boxWhisker" uniqueId="{E76317E1-FDB8-4C71-900C-E4821AC70E04}" formatIdx="2">
          <cx:dataId val="2"/>
          <cx:layoutPr>
            <cx:visibility meanLine="1" meanMarker="0" nonoutliers="0"/>
            <cx:statistics quartileMethod="inclusive"/>
          </cx:layoutPr>
        </cx:series>
        <cx:series layoutId="boxWhisker" uniqueId="{5947ED78-DD6D-4DFA-BAB7-1381ED86C741}" formatIdx="3">
          <cx:dataId val="3"/>
          <cx:layoutPr>
            <cx:visibility meanLine="1" meanMarker="0" nonoutliers="0"/>
            <cx:statistics quartileMethod="inclusive"/>
          </cx:layoutPr>
        </cx:series>
        <cx:series layoutId="boxWhisker" uniqueId="{C931CCFF-2955-4994-9533-38DB93D595B6}" formatIdx="4">
          <cx:dataId val="4"/>
          <cx:layoutPr>
            <cx:visibility meanLine="1" meanMarker="0" nonoutliers="0"/>
            <cx:statistics quartileMethod="inclusive"/>
          </cx:layoutPr>
        </cx:series>
        <cx:series layoutId="boxWhisker" uniqueId="{8CCFAB3B-F689-44F0-A923-78D161832068}" formatIdx="5">
          <cx:dataId val="5"/>
          <cx:layoutPr>
            <cx:visibility meanLine="1" meanMarker="0" nonoutliers="0"/>
            <cx:statistics quartileMethod="inclusive"/>
          </cx:layoutPr>
        </cx:series>
        <cx:series layoutId="boxWhisker" uniqueId="{C693D4FD-6BE2-4C00-BAAA-E66D5B85BED1}" formatIdx="6">
          <cx:dataId val="6"/>
          <cx:layoutPr>
            <cx:visibility meanLine="1" meanMarker="0" nonoutliers="0"/>
            <cx:statistics quartileMethod="inclusive"/>
          </cx:layoutPr>
        </cx:series>
        <cx:series layoutId="boxWhisker" uniqueId="{7F6C7BBF-356A-4ACD-B052-C01A46BA1D77}" formatIdx="7">
          <cx:dataId val="7"/>
          <cx:layoutPr>
            <cx:visibility meanLine="1" meanMarker="0" nonoutliers="0"/>
            <cx:statistics quartileMethod="inclusive"/>
          </cx:layoutPr>
        </cx:series>
        <cx:series layoutId="boxWhisker" uniqueId="{4AEF4F6E-B3C1-488B-B710-EDF65AA6D930}" formatIdx="8">
          <cx:dataId val="8"/>
          <cx:layoutPr>
            <cx:visibility meanLine="1" meanMarker="0" nonoutliers="0"/>
            <cx:statistics quartileMethod="inclusive"/>
          </cx:layoutPr>
        </cx:series>
        <cx:series layoutId="boxWhisker" uniqueId="{0AE73357-7845-4488-8F1F-233ADA868386}" formatIdx="9">
          <cx:dataId val="9"/>
          <cx:layoutPr>
            <cx:visibility meanLine="1" meanMarker="0" nonoutliers="0"/>
            <cx:statistics quartileMethod="inclusive"/>
          </cx:layoutPr>
        </cx:series>
        <cx:series layoutId="boxWhisker" uniqueId="{6FE3DB97-D24F-49A1-B73C-F1D4986A9071}" formatIdx="10">
          <cx:dataId val="10"/>
          <cx:layoutPr>
            <cx:visibility meanLine="1" meanMarker="0" nonoutliers="0"/>
            <cx:statistics quartileMethod="inclusive"/>
          </cx:layoutPr>
        </cx:series>
        <cx:series layoutId="boxWhisker" uniqueId="{A13369B3-6565-440D-9B0D-3B9C919F597E}" formatIdx="11">
          <cx:dataId val="11"/>
          <cx:layoutPr>
            <cx:visibility meanLine="1" meanMarker="0" nonoutliers="0"/>
            <cx:statistics quartileMethod="inclusive"/>
          </cx:layoutPr>
        </cx:series>
        <cx:series layoutId="boxWhisker" uniqueId="{9364BFB5-320F-495E-9D00-4898BFB1F2EC}" formatIdx="12">
          <cx:spPr>
            <a:ln>
              <a:solidFill>
                <a:schemeClr val="tx1"/>
              </a:solidFill>
            </a:ln>
          </cx:spPr>
          <cx:dataId val="12"/>
          <cx:layoutPr>
            <cx:visibility meanMarker="0" nonoutliers="0"/>
            <cx:statistics quartileMethod="inclusive"/>
          </cx:layoutPr>
        </cx:series>
        <cx:series layoutId="boxWhisker" uniqueId="{8E0B3B31-12F4-42C9-A01A-5A6D2B18A4FA}" formatIdx="13">
          <cx:spPr>
            <a:ln>
              <a:solidFill>
                <a:schemeClr val="tx1"/>
              </a:solidFill>
            </a:ln>
          </cx:spPr>
          <cx:dataId val="13"/>
          <cx:layoutPr>
            <cx:visibility meanLine="1" meanMarker="0" nonoutliers="0"/>
            <cx:statistics quartileMethod="inclusive"/>
          </cx:layoutPr>
        </cx:series>
        <cx:series layoutId="boxWhisker" uniqueId="{FF10C5E0-698D-486F-8156-35752486112D}" formatIdx="14">
          <cx:spPr>
            <a:ln>
              <a:solidFill>
                <a:schemeClr val="tx1"/>
              </a:solidFill>
            </a:ln>
          </cx:spPr>
          <cx:dataId val="14"/>
          <cx:layoutPr>
            <cx:visibility meanMarker="0" nonoutliers="0"/>
            <cx:statistics quartileMethod="inclusive"/>
          </cx:layoutPr>
        </cx:series>
      </cx:plotAreaRegion>
      <cx:axis id="0">
        <cx:catScaling gapWidth="0.200000003"/>
        <cx:title>
          <cx:tx>
            <cx:txData>
              <cx:v>Individual user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Individual user</a:t>
              </a:r>
            </a:p>
          </cx:txPr>
        </cx:title>
        <cx:tickLabels/>
        <cx:numFmt formatCode="@" sourceLinked="0"/>
        <cx:spPr>
          <a:ln>
            <a:solidFill>
              <a:schemeClr val="tx1"/>
            </a:solidFill>
          </a:ln>
          <a:effectLst/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00" min="0"/>
        <cx:title>
          <cx:tx>
            <cx:txData>
              <cx:v>Typing speed (WPM)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Typing speed (WPM)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10</xdr:row>
      <xdr:rowOff>91440</xdr:rowOff>
    </xdr:from>
    <xdr:to>
      <xdr:col>13</xdr:col>
      <xdr:colOff>0</xdr:colOff>
      <xdr:row>27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23EB493-C54E-49D3-BA69-E55DFAEBCE7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5420" y="1920240"/>
              <a:ext cx="659892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183931</xdr:colOff>
      <xdr:row>20</xdr:row>
      <xdr:rowOff>120869</xdr:rowOff>
    </xdr:from>
    <xdr:to>
      <xdr:col>12</xdr:col>
      <xdr:colOff>515007</xdr:colOff>
      <xdr:row>20</xdr:row>
      <xdr:rowOff>120869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B73E233-FD7E-4F60-8106-E736005F6055}"/>
            </a:ext>
          </a:extLst>
        </xdr:cNvPr>
        <xdr:cNvCxnSpPr/>
      </xdr:nvCxnSpPr>
      <xdr:spPr>
        <a:xfrm>
          <a:off x="2012731" y="3799490"/>
          <a:ext cx="5948855" cy="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183931</xdr:colOff>
      <xdr:row>16</xdr:row>
      <xdr:rowOff>115613</xdr:rowOff>
    </xdr:from>
    <xdr:to>
      <xdr:col>12</xdr:col>
      <xdr:colOff>515007</xdr:colOff>
      <xdr:row>16</xdr:row>
      <xdr:rowOff>115613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6E316F-A2F5-48F9-9B1D-41D42DED560D}"/>
            </a:ext>
          </a:extLst>
        </xdr:cNvPr>
        <xdr:cNvCxnSpPr/>
      </xdr:nvCxnSpPr>
      <xdr:spPr>
        <a:xfrm>
          <a:off x="2012731" y="3058510"/>
          <a:ext cx="5948855" cy="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24C6231C-BB24-4238-844E-49C133D4E56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F09D38D-B47E-47A1-A7C0-DDE920671A8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38A8D3A-C396-4E5D-A56A-A9D2AAA836A3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23939447-0455-461E-A783-57930336B9AD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D116D4C4-FC8C-4588-85D2-E57E0C366868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BABA126A-8F4D-40CB-A636-710D45799E0F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C4D951A4-2675-4856-9028-78903C23E42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6DBDD733-79A4-48E2-9CD6-C52A646C8CEC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9CF4A79-1B6E-4DA3-8E06-7681A81B22C2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0C75D79-FC34-465F-80B6-B5BB4D6CC79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6738CA23-B8DE-4B6F-B505-1CFB66C84B1E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40C9AEE-DB74-4120-A153-84661C8CD02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C2F496D-28C6-43F1-8F01-9D60CB39AD8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7411D91-9FA1-4B2A-AC38-3C1BFF5682D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AB7FD37-6734-4509-8ECF-34EE989B23A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5BFFD-5E1A-47DF-A82B-B20BF3FAE5A6}" name="Analysis__16" displayName="Analysis__16" ref="A1:C31" tableType="queryTable" totalsRowShown="0">
  <autoFilter ref="A1:C31" xr:uid="{7555F3E7-C06D-44A6-A1D8-AF9AE2072E0A}"/>
  <tableColumns count="3">
    <tableColumn id="1" xr3:uid="{CDCC376F-3258-467B-9F53-E58C620353FB}" uniqueName="1" name="Source.Name" queryTableFieldId="1"/>
    <tableColumn id="2" xr3:uid="{3F32CDAE-A478-4D05-8854-3CCBA2BB5A98}" uniqueName="2" name="Column1" queryTableFieldId="2"/>
    <tableColumn id="3" xr3:uid="{38358278-861E-42E1-873B-FEBBC4729154}" uniqueName="3" name="Column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49750-2804-478C-A59F-0785DB8672DC}" name="Analysis" displayName="Analysis" ref="A1:C33" tableType="queryTable" totalsRowShown="0">
  <autoFilter ref="A1:C33" xr:uid="{C6E1F7DD-C466-4E35-A3E2-892B67226A87}"/>
  <tableColumns count="3">
    <tableColumn id="1" xr3:uid="{15A7E1B5-BAAB-4A23-A10C-8AC5BDEA8725}" uniqueName="1" name="Source.Name" queryTableFieldId="1"/>
    <tableColumn id="2" xr3:uid="{E21317D4-4050-4F87-9B4A-3DEE59A2EFB7}" uniqueName="2" name="Column1" queryTableFieldId="2"/>
    <tableColumn id="3" xr3:uid="{8A752272-D296-429E-A5BA-E72E85F2CB95}" uniqueName="3" name="Column2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D758C6-0C1E-433A-A3EC-AD9A6FE47263}" name="Analysis__3" displayName="Analysis__3" ref="A1:C33" tableType="queryTable" totalsRowShown="0">
  <autoFilter ref="A1:C33" xr:uid="{0659F253-FBED-455F-A242-A509218D0105}"/>
  <tableColumns count="3">
    <tableColumn id="1" xr3:uid="{B7588F2A-E455-42D0-9AED-A5D64A08FF4B}" uniqueName="1" name="Source.Name" queryTableFieldId="1"/>
    <tableColumn id="2" xr3:uid="{3510EF75-87C7-4D3D-A979-724693D70774}" uniqueName="2" name="Column1" queryTableFieldId="2"/>
    <tableColumn id="3" xr3:uid="{A19C3A65-D1B9-4ED8-8DEF-6FE1AD369471}" uniqueName="3" name="Column2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CBCA35-9419-467A-A46F-AB70F9DD61A4}" name="Analysis__4" displayName="Analysis__4" ref="A1:C33" tableType="queryTable" totalsRowShown="0">
  <autoFilter ref="A1:C33" xr:uid="{BAA007D9-37D8-4351-9816-A912025EA8F6}"/>
  <tableColumns count="3">
    <tableColumn id="1" xr3:uid="{7C7FDDF0-00F6-46F2-80A3-BC9B9E9ED8AA}" uniqueName="1" name="Source.Name" queryTableFieldId="1"/>
    <tableColumn id="2" xr3:uid="{272F64F3-83B7-4777-B650-9A629643CA35}" uniqueName="2" name="Column1" queryTableFieldId="2"/>
    <tableColumn id="3" xr3:uid="{FADFB7C5-3F68-4CCA-AC7C-08C425032A71}" uniqueName="3" name="Column2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B2A9A8-EF84-419C-94FE-7BDDDB005753}" name="Analysis__6" displayName="Analysis__6" ref="A1:C31" tableType="queryTable" totalsRowShown="0">
  <autoFilter ref="A1:C31" xr:uid="{75BBD57E-4504-4540-9110-72D728FCFD1F}"/>
  <tableColumns count="3">
    <tableColumn id="1" xr3:uid="{4DB035EA-5B44-4B84-A0C0-FCEA314A3F89}" uniqueName="1" name="Source.Name" queryTableFieldId="1"/>
    <tableColumn id="2" xr3:uid="{6518C5EB-D2B4-4642-ABB7-AC814AEC002F}" uniqueName="2" name="Column1" queryTableFieldId="2"/>
    <tableColumn id="3" xr3:uid="{A463D297-A409-41CE-A147-22830564D11B}" uniqueName="3" name="Column2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143956-EC44-4BAD-B96F-B012E562B0C7}" name="Analysis__8" displayName="Analysis__8" ref="A1:C31" tableType="queryTable" totalsRowShown="0">
  <autoFilter ref="A1:C31" xr:uid="{738BB76E-3477-4041-AF9F-48EAC8761F77}"/>
  <tableColumns count="3">
    <tableColumn id="1" xr3:uid="{A01202A2-E248-48B1-A9D5-B8F9083880C2}" uniqueName="1" name="Source.Name" queryTableFieldId="1"/>
    <tableColumn id="2" xr3:uid="{EE6AB1A1-642A-47FF-BBDE-B9BE6C900655}" uniqueName="2" name="Column1" queryTableFieldId="2"/>
    <tableColumn id="3" xr3:uid="{2A71B971-7744-470E-8962-9802D02616E8}" uniqueName="3" name="Column2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8E8694-B886-442D-B058-B40535A19978}" name="Analysis__7" displayName="Analysis__7" ref="A1:C31" tableType="queryTable" totalsRowShown="0">
  <autoFilter ref="A1:C31" xr:uid="{3320A6FA-06AE-4E62-A9C4-D7B2DE912AFA}"/>
  <tableColumns count="3">
    <tableColumn id="1" xr3:uid="{20D48EC4-212E-4A0B-B118-BD291B048E99}" uniqueName="1" name="Source.Name" queryTableFieldId="1"/>
    <tableColumn id="2" xr3:uid="{20CB3504-3805-4231-BA35-960B11226731}" uniqueName="2" name="Column1" queryTableFieldId="2"/>
    <tableColumn id="3" xr3:uid="{EF93020B-3FC5-417E-9C30-CF7B885348BE}" uniqueName="3" name="Column2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544722-210D-4541-B6B6-1FD0B9F29B2B}" name="Analysis__9" displayName="Analysis__9" ref="A1:C31" tableType="queryTable" totalsRowShown="0">
  <autoFilter ref="A1:C31" xr:uid="{FCFDB585-BB43-4B75-A049-4C7F2DF1A6DF}"/>
  <tableColumns count="3">
    <tableColumn id="1" xr3:uid="{BBF2AE9E-22EB-4784-BE20-12C556A215F9}" uniqueName="1" name="Source.Name" queryTableFieldId="1"/>
    <tableColumn id="2" xr3:uid="{D7FA8F74-D156-4B3D-93AB-E04C8B959AF6}" uniqueName="2" name="Column1" queryTableFieldId="2"/>
    <tableColumn id="3" xr3:uid="{B66F23BA-A1A2-45E7-A2D3-0041CF6B285B}" uniqueName="3" name="Column2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ED9792-1DA7-4BFD-9D15-627CF861CA28}" name="Analysis__10" displayName="Analysis__10" ref="A1:C31" tableType="queryTable" totalsRowShown="0">
  <autoFilter ref="A1:C31" xr:uid="{B47A5B9A-6B9E-439E-ABAE-C28997CFD855}"/>
  <tableColumns count="3">
    <tableColumn id="1" xr3:uid="{148B0D70-941A-4F2C-90EC-6ED7D50C98B3}" uniqueName="1" name="Source.Name" queryTableFieldId="1"/>
    <tableColumn id="2" xr3:uid="{1AAFC7BD-79CB-40B0-9DF2-40CBFCC9DFE2}" uniqueName="2" name="Column1" queryTableFieldId="2"/>
    <tableColumn id="3" xr3:uid="{EEB08C7D-9EC9-4A80-93D3-1D9D86F4507E}" uniqueName="3" name="Column2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DE7BF5-7D8F-448D-AFAA-B14026E3F549}" name="Analysis__12" displayName="Analysis__12" ref="A1:C31" tableType="queryTable" totalsRowShown="0">
  <autoFilter ref="A1:C31" xr:uid="{F2A1BBAA-ECB4-46D6-AD4E-0C5997D1937B}"/>
  <tableColumns count="3">
    <tableColumn id="1" xr3:uid="{FF0D0E95-C9F2-4C06-9935-CAC09BB4FF9F}" uniqueName="1" name="Source.Name" queryTableFieldId="1"/>
    <tableColumn id="2" xr3:uid="{CC03F37D-D122-4DA1-87FA-741806FB26D0}" uniqueName="2" name="Column1" queryTableFieldId="2"/>
    <tableColumn id="3" xr3:uid="{8E056863-18BD-411A-BC1E-D4595C01644A}" uniqueName="3" name="Column2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B5399-8D3C-4FF0-8043-B83A4A02DA22}" name="Analysis__5" displayName="Analysis__5" ref="A1:C31" tableType="queryTable" totalsRowShown="0">
  <autoFilter ref="A1:C31" xr:uid="{7A3E694F-0AFA-4375-B6AF-350E088147BD}"/>
  <tableColumns count="3">
    <tableColumn id="1" xr3:uid="{EDDD6E24-B200-4783-80E9-4F8D3E1808E9}" uniqueName="1" name="Source.Name" queryTableFieldId="1"/>
    <tableColumn id="2" xr3:uid="{152DE3BA-1412-4E3E-B795-1E453F374BFD}" uniqueName="2" name="Column1" queryTableFieldId="2"/>
    <tableColumn id="3" xr3:uid="{629FB6C5-CF3E-4C60-B438-E894D49CA129}" uniqueName="3" name="Column2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71D3590-6E7C-46CC-B764-421657F26FF7}" name="Analysis__13" displayName="Analysis__13" ref="A1:C31" tableType="queryTable" totalsRowShown="0">
  <autoFilter ref="A1:C31" xr:uid="{F7D478F5-3C47-4B0A-BEE7-8865F4B7C88B}"/>
  <tableColumns count="3">
    <tableColumn id="1" xr3:uid="{A6D17A28-AB4E-4D3E-B32E-4C61E4D96785}" uniqueName="1" name="Source.Name" queryTableFieldId="1"/>
    <tableColumn id="2" xr3:uid="{341B906D-483D-40C8-AD51-D44F4291646D}" uniqueName="2" name="Column1" queryTableFieldId="2"/>
    <tableColumn id="3" xr3:uid="{4E7DEA25-1DF3-422A-A9DA-6FEFE35EE0E1}" uniqueName="3" name="Column2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8457B9E-70A4-42A7-857F-E3B6387C352B}" name="Analysis__14" displayName="Analysis__14" ref="A1:C31" tableType="queryTable" totalsRowShown="0">
  <autoFilter ref="A1:C31" xr:uid="{DF873710-42D6-493D-B14A-AC77505FA880}"/>
  <tableColumns count="3">
    <tableColumn id="1" xr3:uid="{F1342ABC-BBD6-4912-B676-FF2DB377B316}" uniqueName="1" name="Source.Name" queryTableFieldId="1"/>
    <tableColumn id="2" xr3:uid="{3CE705D8-2B23-47FA-8BFF-038432B7ACAA}" uniqueName="2" name="Column1" queryTableFieldId="2"/>
    <tableColumn id="3" xr3:uid="{2E226977-4EFB-47F2-83BE-D30D96E2D9E1}" uniqueName="3" name="Column2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8DDF0E-79F4-4E1B-92D1-40FC702781BE}" name="Analysis__15" displayName="Analysis__15" ref="A1:C31" tableType="queryTable" totalsRowShown="0">
  <autoFilter ref="A1:C31" xr:uid="{3FDA5B68-FBCF-4F88-9049-88393E5663DC}"/>
  <tableColumns count="3">
    <tableColumn id="1" xr3:uid="{978334AB-417A-4011-A806-AECD0A972795}" uniqueName="1" name="Source.Name" queryTableFieldId="1"/>
    <tableColumn id="2" xr3:uid="{F68B38D7-9BE7-4647-B071-7625759C5C00}" uniqueName="2" name="Column1" queryTableFieldId="2"/>
    <tableColumn id="3" xr3:uid="{47C590C8-C04F-45EA-95F3-67A27EC5CE59}" uniqueName="3" name="Column2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A533D9-0B2D-4051-94F0-FEA8DC1D7935}" name="Analysis__11" displayName="Analysis__11" ref="A1:C31" tableType="queryTable" totalsRowShown="0">
  <autoFilter ref="A1:C31" xr:uid="{10850EC1-EECC-42B3-B3FF-CA409F53A7E1}"/>
  <tableColumns count="3">
    <tableColumn id="1" xr3:uid="{7B26FB0B-CC7F-4014-9D35-473DE38CFE81}" uniqueName="1" name="Source.Name" queryTableFieldId="1"/>
    <tableColumn id="2" xr3:uid="{228CE238-7D22-43C1-B3B3-8E3ABEFE8942}" uniqueName="2" name="Column1" queryTableFieldId="2"/>
    <tableColumn id="3" xr3:uid="{35DA173A-8ECD-4B81-B59A-0579E43F8401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45E8-19C4-4742-BE78-077F143B8CC0}">
  <dimension ref="A1:D32"/>
  <sheetViews>
    <sheetView workbookViewId="0">
      <selection activeCell="C8" sqref="C8"/>
    </sheetView>
  </sheetViews>
  <sheetFormatPr defaultRowHeight="14.4" x14ac:dyDescent="0.3"/>
  <cols>
    <col min="1" max="1" width="31" customWidth="1"/>
    <col min="2" max="14" width="17.77734375" customWidth="1"/>
  </cols>
  <sheetData>
    <row r="1" spans="1:4" x14ac:dyDescent="0.3">
      <c r="B1" s="1" t="s">
        <v>0</v>
      </c>
    </row>
    <row r="2" spans="1:4" x14ac:dyDescent="0.3">
      <c r="B2" t="s">
        <v>83</v>
      </c>
      <c r="C2" t="s">
        <v>84</v>
      </c>
      <c r="D2" t="s">
        <v>85</v>
      </c>
    </row>
    <row r="3" spans="1:4" x14ac:dyDescent="0.3">
      <c r="A3" t="s">
        <v>82</v>
      </c>
      <c r="B3">
        <v>7</v>
      </c>
      <c r="C3">
        <v>27</v>
      </c>
      <c r="D3">
        <v>11</v>
      </c>
    </row>
    <row r="4" spans="1:4" x14ac:dyDescent="0.3">
      <c r="A4" t="s">
        <v>2</v>
      </c>
      <c r="B4" t="s">
        <v>86</v>
      </c>
      <c r="C4" t="s">
        <v>87</v>
      </c>
      <c r="D4" t="s">
        <v>87</v>
      </c>
    </row>
    <row r="6" spans="1:4" x14ac:dyDescent="0.3">
      <c r="B6" s="1" t="s">
        <v>3</v>
      </c>
    </row>
    <row r="7" spans="1:4" x14ac:dyDescent="0.3">
      <c r="A7" t="s">
        <v>4</v>
      </c>
      <c r="B7" t="s">
        <v>122</v>
      </c>
      <c r="C7" t="s">
        <v>131</v>
      </c>
      <c r="D7" t="s">
        <v>139</v>
      </c>
    </row>
    <row r="8" spans="1:4" x14ac:dyDescent="0.3">
      <c r="A8" t="s">
        <v>5</v>
      </c>
      <c r="B8" t="s">
        <v>123</v>
      </c>
      <c r="C8" t="s">
        <v>132</v>
      </c>
      <c r="D8" t="s">
        <v>140</v>
      </c>
    </row>
    <row r="9" spans="1:4" x14ac:dyDescent="0.3">
      <c r="A9" t="s">
        <v>6</v>
      </c>
      <c r="B9" t="s">
        <v>124</v>
      </c>
      <c r="C9" t="s">
        <v>133</v>
      </c>
      <c r="D9" t="s">
        <v>141</v>
      </c>
    </row>
    <row r="11" spans="1:4" x14ac:dyDescent="0.3">
      <c r="B11" s="1" t="s">
        <v>7</v>
      </c>
    </row>
    <row r="12" spans="1:4" x14ac:dyDescent="0.3">
      <c r="A12" t="s">
        <v>8</v>
      </c>
      <c r="B12" t="s">
        <v>125</v>
      </c>
      <c r="C12" t="s">
        <v>134</v>
      </c>
      <c r="D12" t="s">
        <v>142</v>
      </c>
    </row>
    <row r="13" spans="1:4" x14ac:dyDescent="0.3">
      <c r="A13" t="s">
        <v>9</v>
      </c>
      <c r="B13" t="s">
        <v>126</v>
      </c>
      <c r="C13" t="s">
        <v>135</v>
      </c>
      <c r="D13" s="1" t="s">
        <v>143</v>
      </c>
    </row>
    <row r="14" spans="1:4" x14ac:dyDescent="0.3">
      <c r="A14" t="s">
        <v>10</v>
      </c>
      <c r="B14" t="s">
        <v>127</v>
      </c>
      <c r="C14" t="s">
        <v>136</v>
      </c>
      <c r="D14" t="s">
        <v>144</v>
      </c>
    </row>
    <row r="15" spans="1:4" x14ac:dyDescent="0.3">
      <c r="A15" t="s">
        <v>11</v>
      </c>
      <c r="B15" t="s">
        <v>128</v>
      </c>
      <c r="C15" t="s">
        <v>137</v>
      </c>
      <c r="D15" t="s">
        <v>145</v>
      </c>
    </row>
    <row r="16" spans="1:4" x14ac:dyDescent="0.3">
      <c r="A16" t="s">
        <v>12</v>
      </c>
      <c r="B16">
        <f>A_slow!G10</f>
        <v>2.6953514739229023</v>
      </c>
      <c r="C16">
        <f>A_average!H10</f>
        <v>2.4976201781757337</v>
      </c>
      <c r="D16">
        <f>A_fast!H10</f>
        <v>2.3396309572780165</v>
      </c>
    </row>
    <row r="17" spans="1:4" x14ac:dyDescent="0.3">
      <c r="B17" s="16">
        <v>-1.4</v>
      </c>
      <c r="C17" s="17">
        <v>-3.4</v>
      </c>
      <c r="D17" s="17">
        <v>-2.5</v>
      </c>
    </row>
    <row r="18" spans="1:4" x14ac:dyDescent="0.3">
      <c r="A18" t="s">
        <v>13</v>
      </c>
      <c r="B18">
        <f>A_slow!G11</f>
        <v>1.6933106575963721</v>
      </c>
      <c r="C18">
        <f>A_average!H11</f>
        <v>2.5591235924569258</v>
      </c>
      <c r="D18">
        <f>A_fast!H11</f>
        <v>2.1694335076688023</v>
      </c>
    </row>
    <row r="19" spans="1:4" x14ac:dyDescent="0.3">
      <c r="B19" s="17">
        <v>-1.24</v>
      </c>
      <c r="C19" s="17">
        <v>-3.5</v>
      </c>
      <c r="D19" s="17">
        <v>-2.2999999999999998</v>
      </c>
    </row>
    <row r="20" spans="1:4" x14ac:dyDescent="0.3">
      <c r="B20" s="15"/>
    </row>
    <row r="21" spans="1:4" x14ac:dyDescent="0.3">
      <c r="B21" s="1" t="s">
        <v>14</v>
      </c>
    </row>
    <row r="22" spans="1:4" x14ac:dyDescent="0.3">
      <c r="A22" t="s">
        <v>15</v>
      </c>
      <c r="B22" s="1" t="s">
        <v>129</v>
      </c>
      <c r="C22" s="1" t="s">
        <v>147</v>
      </c>
      <c r="D22" s="1" t="s">
        <v>148</v>
      </c>
    </row>
    <row r="23" spans="1:4" x14ac:dyDescent="0.3">
      <c r="A23" t="s">
        <v>16</v>
      </c>
      <c r="B23">
        <f>A_slow!G13</f>
        <v>17.142857142857142</v>
      </c>
      <c r="C23">
        <f>A_average!H13</f>
        <v>11.666666666666666</v>
      </c>
      <c r="D23">
        <f>A_fast!H13</f>
        <v>12.272727272727273</v>
      </c>
    </row>
    <row r="24" spans="1:4" x14ac:dyDescent="0.3">
      <c r="B24" s="16">
        <v>-11.7</v>
      </c>
      <c r="C24" s="17">
        <v>-8.1999999999999993</v>
      </c>
      <c r="D24" s="17">
        <v>-8.3000000000000007</v>
      </c>
    </row>
    <row r="25" spans="1:4" x14ac:dyDescent="0.3">
      <c r="A25" t="s">
        <v>17</v>
      </c>
      <c r="B25">
        <f>A_slow!G14</f>
        <v>9.5714285714285712</v>
      </c>
      <c r="C25">
        <f>A_average!H14</f>
        <v>10.444444444444445</v>
      </c>
      <c r="D25">
        <f>A_fast!H14</f>
        <v>11.636363636363637</v>
      </c>
    </row>
    <row r="26" spans="1:4" x14ac:dyDescent="0.3">
      <c r="B26" s="16">
        <v>-6.7</v>
      </c>
      <c r="C26" s="17">
        <v>-5.6</v>
      </c>
      <c r="D26" s="17">
        <v>-4.4000000000000004</v>
      </c>
    </row>
    <row r="28" spans="1:4" x14ac:dyDescent="0.3">
      <c r="B28" s="1" t="s">
        <v>18</v>
      </c>
    </row>
    <row r="29" spans="1:4" x14ac:dyDescent="0.3">
      <c r="A29" t="s">
        <v>19</v>
      </c>
      <c r="B29" t="s">
        <v>130</v>
      </c>
      <c r="C29" t="s">
        <v>138</v>
      </c>
      <c r="D29" t="s">
        <v>146</v>
      </c>
    </row>
    <row r="30" spans="1:4" x14ac:dyDescent="0.3">
      <c r="A30" t="s">
        <v>20</v>
      </c>
      <c r="B30" t="s">
        <v>114</v>
      </c>
      <c r="C30" t="s">
        <v>116</v>
      </c>
      <c r="D30" t="s">
        <v>118</v>
      </c>
    </row>
    <row r="31" spans="1:4" x14ac:dyDescent="0.3">
      <c r="A31" t="s">
        <v>21</v>
      </c>
      <c r="B31" t="s">
        <v>113</v>
      </c>
      <c r="C31" t="s">
        <v>117</v>
      </c>
      <c r="D31" t="s">
        <v>119</v>
      </c>
    </row>
    <row r="32" spans="1:4" x14ac:dyDescent="0.3">
      <c r="A32" t="s">
        <v>22</v>
      </c>
      <c r="B32" t="s">
        <v>115</v>
      </c>
      <c r="C32" t="s">
        <v>113</v>
      </c>
      <c r="D32" t="s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BD39-F62B-4F97-A683-18568863CFDF}">
  <dimension ref="A1:H76"/>
  <sheetViews>
    <sheetView topLeftCell="B1" workbookViewId="0">
      <selection activeCell="H3" sqref="H3"/>
    </sheetView>
  </sheetViews>
  <sheetFormatPr defaultRowHeight="14.4" x14ac:dyDescent="0.3"/>
  <cols>
    <col min="1" max="1" width="39.109375" customWidth="1"/>
    <col min="2" max="2" width="27.21875" customWidth="1"/>
    <col min="5" max="5" width="30.109375" customWidth="1"/>
    <col min="6" max="6" width="20.6640625" customWidth="1"/>
    <col min="7" max="7" width="23.88671875" customWidth="1"/>
  </cols>
  <sheetData>
    <row r="1" spans="1:8" x14ac:dyDescent="0.3">
      <c r="A1" s="2" t="s">
        <v>36</v>
      </c>
      <c r="B1" s="6" t="s">
        <v>26</v>
      </c>
      <c r="C1" s="3">
        <v>23</v>
      </c>
      <c r="E1" t="s">
        <v>76</v>
      </c>
      <c r="F1">
        <v>7</v>
      </c>
    </row>
    <row r="2" spans="1:8" x14ac:dyDescent="0.3">
      <c r="A2" s="4" t="s">
        <v>36</v>
      </c>
      <c r="B2" s="7" t="s">
        <v>27</v>
      </c>
      <c r="C2" s="5">
        <v>61</v>
      </c>
      <c r="F2" t="s">
        <v>77</v>
      </c>
      <c r="G2" t="s">
        <v>1</v>
      </c>
      <c r="H2" t="s">
        <v>121</v>
      </c>
    </row>
    <row r="3" spans="1:8" x14ac:dyDescent="0.3">
      <c r="A3" s="2" t="s">
        <v>36</v>
      </c>
      <c r="B3" s="6" t="s">
        <v>28</v>
      </c>
      <c r="C3" s="3">
        <v>84</v>
      </c>
      <c r="E3" s="6" t="s">
        <v>26</v>
      </c>
      <c r="F3">
        <f>SUMIF(B1:B76, E3, C1:C76)</f>
        <v>144.17539682539683</v>
      </c>
      <c r="G3">
        <f>F3/F1</f>
        <v>20.596485260770976</v>
      </c>
      <c r="H3" s="14">
        <f t="array" ref="H3">STDEV(IF(B$1:B$296=E3,C$1:C$296))</f>
        <v>10.335669136121746</v>
      </c>
    </row>
    <row r="4" spans="1:8" x14ac:dyDescent="0.3">
      <c r="A4" s="4" t="s">
        <v>36</v>
      </c>
      <c r="B4" s="7" t="s">
        <v>8</v>
      </c>
      <c r="C4" s="5">
        <v>22.53913043478261</v>
      </c>
      <c r="E4" s="7" t="s">
        <v>27</v>
      </c>
      <c r="F4">
        <f>SUMIF(B1:B76, E4, C1:C76)</f>
        <v>352.15793650793648</v>
      </c>
      <c r="G4">
        <f>F4/F1</f>
        <v>50.308276643990929</v>
      </c>
      <c r="H4" s="14">
        <f t="array" ref="H4">STDEV(IF(B$1:B$76=E4,C$1:C$76))</f>
        <v>25.598239608501249</v>
      </c>
    </row>
    <row r="5" spans="1:8" x14ac:dyDescent="0.3">
      <c r="A5" s="2" t="s">
        <v>36</v>
      </c>
      <c r="B5" s="6" t="s">
        <v>9</v>
      </c>
      <c r="C5" s="3">
        <v>43.2</v>
      </c>
      <c r="E5" s="6" t="s">
        <v>28</v>
      </c>
      <c r="F5">
        <f>SUMIF(B1:B76, E5, C1:C76)</f>
        <v>496.33333333333337</v>
      </c>
      <c r="G5">
        <f>F5/F1</f>
        <v>70.904761904761912</v>
      </c>
      <c r="H5" s="14">
        <f t="array" ref="H5">STDEV(IF(B$1:B$76=E5,C$1:C$76))</f>
        <v>21.603081300895976</v>
      </c>
    </row>
    <row r="6" spans="1:8" x14ac:dyDescent="0.3">
      <c r="A6" s="4" t="s">
        <v>36</v>
      </c>
      <c r="B6" s="7" t="s">
        <v>10</v>
      </c>
      <c r="C6" s="5">
        <v>6.2</v>
      </c>
      <c r="E6" s="7" t="s">
        <v>8</v>
      </c>
      <c r="F6">
        <f>SUMIF(B1:B76, E6, C1:C76)</f>
        <v>120.03150520067014</v>
      </c>
      <c r="G6">
        <f>F6/F1</f>
        <v>17.14735788581002</v>
      </c>
      <c r="H6" s="14">
        <f t="array" ref="H6">STDEV(IF(B$1:B$76=E6,C$1:C$76))</f>
        <v>5.7328502010576665</v>
      </c>
    </row>
    <row r="7" spans="1:8" x14ac:dyDescent="0.3">
      <c r="A7" s="2" t="s">
        <v>36</v>
      </c>
      <c r="B7" s="6" t="s">
        <v>11</v>
      </c>
      <c r="C7" s="3">
        <v>37</v>
      </c>
      <c r="E7" s="6" t="s">
        <v>9</v>
      </c>
      <c r="F7">
        <f>SUMIF(B1:B76, E7, C1:C76)</f>
        <v>184.46746031746031</v>
      </c>
      <c r="G7">
        <f>F7/F1</f>
        <v>26.35249433106576</v>
      </c>
      <c r="H7" s="14">
        <f t="array" ref="H7">STDEV(IF(B$1:B$76=E7,C$1:C$76))</f>
        <v>9.7397141686995887</v>
      </c>
    </row>
    <row r="8" spans="1:8" x14ac:dyDescent="0.3">
      <c r="A8" s="4" t="s">
        <v>36</v>
      </c>
      <c r="B8" s="7" t="s">
        <v>15</v>
      </c>
      <c r="C8" s="5">
        <v>5</v>
      </c>
      <c r="E8" s="7" t="s">
        <v>10</v>
      </c>
      <c r="F8">
        <f>SUMIF(B1:B76, E8, C1:C76)</f>
        <v>36.706349206349202</v>
      </c>
      <c r="G8">
        <f>F8/F1</f>
        <v>5.2437641723356005</v>
      </c>
      <c r="H8" s="14">
        <f t="array" ref="H8">STDEV(IF(B$1:B$76=E8,C$1:C$76))</f>
        <v>3.4160637838814152</v>
      </c>
    </row>
    <row r="9" spans="1:8" x14ac:dyDescent="0.3">
      <c r="A9" s="2" t="s">
        <v>36</v>
      </c>
      <c r="B9" s="6" t="s">
        <v>29</v>
      </c>
      <c r="C9" s="3">
        <v>19</v>
      </c>
      <c r="D9">
        <f>C9/C8</f>
        <v>3.8</v>
      </c>
      <c r="E9" s="6" t="s">
        <v>11</v>
      </c>
      <c r="F9">
        <f>SUMIF(B1:B76, E9, C1:C76)</f>
        <v>147.76111111111112</v>
      </c>
      <c r="G9">
        <f>F9/F$1</f>
        <v>21.108730158730161</v>
      </c>
      <c r="H9" s="14">
        <f t="array" ref="H9">STDEV(IF(B$1:B$76=E9,C$1:C$76))</f>
        <v>8.6002284022826156</v>
      </c>
    </row>
    <row r="10" spans="1:8" x14ac:dyDescent="0.3">
      <c r="A10" s="4" t="s">
        <v>36</v>
      </c>
      <c r="B10" s="7" t="s">
        <v>23</v>
      </c>
      <c r="C10" s="5">
        <v>11</v>
      </c>
      <c r="D10">
        <f>C10/C8</f>
        <v>2.2000000000000002</v>
      </c>
      <c r="E10" t="s">
        <v>12</v>
      </c>
      <c r="F10">
        <f>SUMIF(B1:B76, E13, D1:D76)</f>
        <v>18.867460317460317</v>
      </c>
      <c r="G10">
        <f>F10/F$1</f>
        <v>2.6953514739229023</v>
      </c>
      <c r="H10" s="14">
        <f t="array" ref="H10">STDEV(IF(B$1:B$76=E13,D$1:D$76))</f>
        <v>1.3523875062385771</v>
      </c>
    </row>
    <row r="11" spans="1:8" x14ac:dyDescent="0.3">
      <c r="E11" s="13" t="s">
        <v>13</v>
      </c>
      <c r="F11">
        <f>SUMIF(B1:B76, E14, D1:D76)</f>
        <v>11.853174603174605</v>
      </c>
      <c r="G11">
        <f>F11/F$1</f>
        <v>1.6933106575963721</v>
      </c>
      <c r="H11" s="14">
        <f t="array" ref="H11">STDEV(IF(B$1:B$76=E14,D$1:D$76))</f>
        <v>1.2482987379025337</v>
      </c>
    </row>
    <row r="12" spans="1:8" x14ac:dyDescent="0.3">
      <c r="A12" s="2" t="s">
        <v>46</v>
      </c>
      <c r="B12" s="6" t="s">
        <v>26</v>
      </c>
      <c r="C12" s="3">
        <v>34.714285714285715</v>
      </c>
      <c r="E12" s="7" t="s">
        <v>15</v>
      </c>
      <c r="F12">
        <f>SUMIF(B1:B76,E12,C1:C76)</f>
        <v>45</v>
      </c>
      <c r="G12">
        <f>F12/F1</f>
        <v>6.4285714285714288</v>
      </c>
      <c r="H12" s="14">
        <f t="array" ref="H12">STDEV(IF(B$1:B$76=E12,C$1:C$76))</f>
        <v>1.9880595947760102</v>
      </c>
    </row>
    <row r="13" spans="1:8" x14ac:dyDescent="0.3">
      <c r="A13" s="4" t="s">
        <v>46</v>
      </c>
      <c r="B13" s="7" t="s">
        <v>27</v>
      </c>
      <c r="C13" s="5">
        <v>25.285714285714285</v>
      </c>
      <c r="E13" s="6" t="s">
        <v>29</v>
      </c>
      <c r="F13">
        <f>SUMIF(B1:B76, E13, C1:C76)</f>
        <v>120</v>
      </c>
      <c r="G13">
        <f>F13/F1</f>
        <v>17.142857142857142</v>
      </c>
      <c r="H13" s="14">
        <f t="array" ref="H13">STDEV(IF(B$1:B$76=E13,C$1:C$76))</f>
        <v>11.696560340951685</v>
      </c>
    </row>
    <row r="14" spans="1:8" x14ac:dyDescent="0.3">
      <c r="A14" s="2" t="s">
        <v>46</v>
      </c>
      <c r="B14" s="6" t="s">
        <v>28</v>
      </c>
      <c r="C14" s="3">
        <v>60</v>
      </c>
      <c r="E14" s="7" t="s">
        <v>23</v>
      </c>
      <c r="F14">
        <f>SUMIF(B1:B76, E14, C1:C76)</f>
        <v>67</v>
      </c>
      <c r="G14">
        <f>F14/F1</f>
        <v>9.5714285714285712</v>
      </c>
      <c r="H14" s="14">
        <f t="array" ref="H14">STDEV(IF(B$1:B$76=E14,C$1:C$76))</f>
        <v>6.729466121893644</v>
      </c>
    </row>
    <row r="15" spans="1:8" x14ac:dyDescent="0.3">
      <c r="A15" s="4" t="s">
        <v>46</v>
      </c>
      <c r="B15" s="7" t="s">
        <v>8</v>
      </c>
      <c r="C15" s="5">
        <v>9.481481481481481</v>
      </c>
    </row>
    <row r="16" spans="1:8" x14ac:dyDescent="0.3">
      <c r="A16" s="2" t="s">
        <v>46</v>
      </c>
      <c r="B16" s="6" t="s">
        <v>9</v>
      </c>
      <c r="C16" s="3">
        <v>27.428571428571427</v>
      </c>
    </row>
    <row r="17" spans="1:8" x14ac:dyDescent="0.3">
      <c r="A17" s="4" t="s">
        <v>46</v>
      </c>
      <c r="B17" s="7" t="s">
        <v>10</v>
      </c>
      <c r="C17" s="5">
        <v>7.4285714285714288</v>
      </c>
      <c r="E17" t="s">
        <v>19</v>
      </c>
      <c r="F17">
        <f>SUM(F18:F24)</f>
        <v>155</v>
      </c>
      <c r="G17">
        <f>F17/F1</f>
        <v>22.142857142857142</v>
      </c>
    </row>
    <row r="18" spans="1:8" x14ac:dyDescent="0.3">
      <c r="A18" s="2" t="s">
        <v>46</v>
      </c>
      <c r="B18" s="6" t="s">
        <v>11</v>
      </c>
      <c r="C18" s="3">
        <v>20</v>
      </c>
      <c r="E18" t="s">
        <v>88</v>
      </c>
      <c r="F18">
        <v>21</v>
      </c>
      <c r="H18">
        <f>STDEV(F18:F24)</f>
        <v>1.4638501094227996</v>
      </c>
    </row>
    <row r="19" spans="1:8" x14ac:dyDescent="0.3">
      <c r="A19" s="4" t="s">
        <v>46</v>
      </c>
      <c r="B19" s="7" t="s">
        <v>15</v>
      </c>
      <c r="C19" s="5">
        <v>7</v>
      </c>
      <c r="E19" t="s">
        <v>89</v>
      </c>
      <c r="F19">
        <v>21</v>
      </c>
    </row>
    <row r="20" spans="1:8" x14ac:dyDescent="0.3">
      <c r="A20" s="2" t="s">
        <v>46</v>
      </c>
      <c r="B20" s="6" t="s">
        <v>29</v>
      </c>
      <c r="C20" s="3">
        <v>3</v>
      </c>
      <c r="D20">
        <f>C20/C19</f>
        <v>0.42857142857142855</v>
      </c>
      <c r="E20" t="s">
        <v>89</v>
      </c>
      <c r="F20">
        <v>21</v>
      </c>
    </row>
    <row r="21" spans="1:8" x14ac:dyDescent="0.3">
      <c r="A21" s="4" t="s">
        <v>46</v>
      </c>
      <c r="B21" s="7" t="s">
        <v>23</v>
      </c>
      <c r="C21" s="5">
        <v>5</v>
      </c>
      <c r="D21">
        <f>C21/C19</f>
        <v>0.7142857142857143</v>
      </c>
      <c r="E21" t="s">
        <v>89</v>
      </c>
      <c r="F21">
        <v>21</v>
      </c>
    </row>
    <row r="22" spans="1:8" x14ac:dyDescent="0.3">
      <c r="E22" t="s">
        <v>90</v>
      </c>
      <c r="F22">
        <v>24</v>
      </c>
    </row>
    <row r="23" spans="1:8" x14ac:dyDescent="0.3">
      <c r="A23" s="2" t="s">
        <v>47</v>
      </c>
      <c r="B23" s="6" t="s">
        <v>26</v>
      </c>
      <c r="C23" s="3">
        <v>12.25</v>
      </c>
      <c r="E23" t="s">
        <v>91</v>
      </c>
      <c r="F23">
        <v>24</v>
      </c>
    </row>
    <row r="24" spans="1:8" x14ac:dyDescent="0.3">
      <c r="A24" s="4" t="s">
        <v>47</v>
      </c>
      <c r="B24" s="7" t="s">
        <v>27</v>
      </c>
      <c r="C24" s="5">
        <v>92.75</v>
      </c>
      <c r="E24" t="s">
        <v>92</v>
      </c>
      <c r="F24">
        <v>23</v>
      </c>
    </row>
    <row r="25" spans="1:8" x14ac:dyDescent="0.3">
      <c r="A25" s="2" t="s">
        <v>47</v>
      </c>
      <c r="B25" s="6" t="s">
        <v>28</v>
      </c>
      <c r="C25" s="3">
        <v>105</v>
      </c>
      <c r="G25" t="s">
        <v>111</v>
      </c>
      <c r="H25" t="s">
        <v>112</v>
      </c>
    </row>
    <row r="26" spans="1:8" x14ac:dyDescent="0.3">
      <c r="A26" s="4" t="s">
        <v>47</v>
      </c>
      <c r="B26" s="7" t="s">
        <v>8</v>
      </c>
      <c r="C26" s="5">
        <v>24.73469387755102</v>
      </c>
      <c r="E26" t="s">
        <v>21</v>
      </c>
      <c r="G26">
        <f>MEDIAN(G27:G33)</f>
        <v>6</v>
      </c>
      <c r="H26">
        <f>STDEV(G27:G33)</f>
        <v>2.429971585175823</v>
      </c>
    </row>
    <row r="27" spans="1:8" x14ac:dyDescent="0.3">
      <c r="A27" s="2" t="s">
        <v>47</v>
      </c>
      <c r="B27" s="6" t="s">
        <v>9</v>
      </c>
      <c r="C27" s="3">
        <v>25.25</v>
      </c>
      <c r="E27" t="s">
        <v>88</v>
      </c>
      <c r="F27">
        <v>4</v>
      </c>
      <c r="G27">
        <f>F27*2</f>
        <v>8</v>
      </c>
    </row>
    <row r="28" spans="1:8" x14ac:dyDescent="0.3">
      <c r="A28" s="4" t="s">
        <v>47</v>
      </c>
      <c r="B28" s="7" t="s">
        <v>10</v>
      </c>
      <c r="C28" s="5">
        <v>5.5</v>
      </c>
      <c r="E28" t="s">
        <v>89</v>
      </c>
      <c r="F28">
        <v>4</v>
      </c>
      <c r="G28">
        <f t="shared" ref="G28:G33" si="0">F28*2</f>
        <v>8</v>
      </c>
    </row>
    <row r="29" spans="1:8" x14ac:dyDescent="0.3">
      <c r="A29" s="2" t="s">
        <v>47</v>
      </c>
      <c r="B29" s="6" t="s">
        <v>11</v>
      </c>
      <c r="C29" s="3">
        <v>19.75</v>
      </c>
      <c r="E29" t="s">
        <v>89</v>
      </c>
      <c r="F29">
        <v>3</v>
      </c>
      <c r="G29">
        <f t="shared" si="0"/>
        <v>6</v>
      </c>
    </row>
    <row r="30" spans="1:8" x14ac:dyDescent="0.3">
      <c r="A30" s="4" t="s">
        <v>47</v>
      </c>
      <c r="B30" s="7" t="s">
        <v>15</v>
      </c>
      <c r="C30" s="5">
        <v>4</v>
      </c>
      <c r="E30" t="s">
        <v>89</v>
      </c>
      <c r="F30">
        <v>2</v>
      </c>
      <c r="G30">
        <f t="shared" si="0"/>
        <v>4</v>
      </c>
    </row>
    <row r="31" spans="1:8" x14ac:dyDescent="0.3">
      <c r="A31" s="2" t="s">
        <v>47</v>
      </c>
      <c r="B31" s="6" t="s">
        <v>29</v>
      </c>
      <c r="C31" s="3">
        <v>11</v>
      </c>
      <c r="D31">
        <f>C31/C30</f>
        <v>2.75</v>
      </c>
      <c r="E31" t="s">
        <v>90</v>
      </c>
      <c r="F31">
        <v>1</v>
      </c>
      <c r="G31">
        <f t="shared" si="0"/>
        <v>2</v>
      </c>
    </row>
    <row r="32" spans="1:8" x14ac:dyDescent="0.3">
      <c r="A32" s="4" t="s">
        <v>47</v>
      </c>
      <c r="B32" s="7" t="s">
        <v>23</v>
      </c>
      <c r="C32" s="5">
        <v>9</v>
      </c>
      <c r="D32">
        <f>C32/C30</f>
        <v>2.25</v>
      </c>
      <c r="E32" t="s">
        <v>91</v>
      </c>
      <c r="F32">
        <v>4</v>
      </c>
      <c r="G32">
        <f t="shared" si="0"/>
        <v>8</v>
      </c>
    </row>
    <row r="33" spans="1:8" x14ac:dyDescent="0.3">
      <c r="E33" t="s">
        <v>92</v>
      </c>
      <c r="F33">
        <v>2</v>
      </c>
      <c r="G33">
        <f t="shared" si="0"/>
        <v>4</v>
      </c>
    </row>
    <row r="34" spans="1:8" x14ac:dyDescent="0.3">
      <c r="A34" s="2" t="s">
        <v>48</v>
      </c>
      <c r="B34" s="6" t="s">
        <v>26</v>
      </c>
      <c r="C34" s="3">
        <v>31.833333333333332</v>
      </c>
      <c r="G34" t="s">
        <v>111</v>
      </c>
      <c r="H34" t="s">
        <v>112</v>
      </c>
    </row>
    <row r="35" spans="1:8" x14ac:dyDescent="0.3">
      <c r="A35" s="4" t="s">
        <v>48</v>
      </c>
      <c r="B35" s="7" t="s">
        <v>27</v>
      </c>
      <c r="C35" s="5">
        <v>38.166666666666664</v>
      </c>
      <c r="E35" t="s">
        <v>93</v>
      </c>
      <c r="F35">
        <f>SUM(F36:F42)</f>
        <v>23</v>
      </c>
      <c r="G35">
        <f>MEDIAN(G36:G42)</f>
        <v>8</v>
      </c>
      <c r="H35">
        <f>STDEV(G36:G42)</f>
        <v>1.902379462422684</v>
      </c>
    </row>
    <row r="36" spans="1:8" x14ac:dyDescent="0.3">
      <c r="A36" s="2" t="s">
        <v>48</v>
      </c>
      <c r="B36" s="6" t="s">
        <v>28</v>
      </c>
      <c r="C36" s="3">
        <v>70</v>
      </c>
      <c r="E36" t="s">
        <v>88</v>
      </c>
      <c r="F36">
        <v>2</v>
      </c>
      <c r="G36">
        <f>F36*2</f>
        <v>4</v>
      </c>
    </row>
    <row r="37" spans="1:8" x14ac:dyDescent="0.3">
      <c r="A37" s="4" t="s">
        <v>48</v>
      </c>
      <c r="B37" s="7" t="s">
        <v>8</v>
      </c>
      <c r="C37" s="5">
        <v>11.62303664921466</v>
      </c>
      <c r="E37" t="s">
        <v>89</v>
      </c>
      <c r="F37">
        <v>4</v>
      </c>
      <c r="G37">
        <f t="shared" ref="G37:G42" si="1">F37*2</f>
        <v>8</v>
      </c>
    </row>
    <row r="38" spans="1:8" x14ac:dyDescent="0.3">
      <c r="A38" s="2" t="s">
        <v>48</v>
      </c>
      <c r="B38" s="6" t="s">
        <v>9</v>
      </c>
      <c r="C38" s="3">
        <v>30.833333333333332</v>
      </c>
      <c r="E38" t="s">
        <v>89</v>
      </c>
      <c r="F38">
        <v>4</v>
      </c>
      <c r="G38">
        <f t="shared" si="1"/>
        <v>8</v>
      </c>
    </row>
    <row r="39" spans="1:8" x14ac:dyDescent="0.3">
      <c r="A39" s="4" t="s">
        <v>48</v>
      </c>
      <c r="B39" s="7" t="s">
        <v>10</v>
      </c>
      <c r="C39" s="5">
        <v>4.333333333333333</v>
      </c>
      <c r="E39" t="s">
        <v>89</v>
      </c>
      <c r="F39">
        <v>3</v>
      </c>
      <c r="G39">
        <f t="shared" si="1"/>
        <v>6</v>
      </c>
    </row>
    <row r="40" spans="1:8" x14ac:dyDescent="0.3">
      <c r="A40" s="2" t="s">
        <v>48</v>
      </c>
      <c r="B40" s="6" t="s">
        <v>11</v>
      </c>
      <c r="C40" s="3">
        <v>26.5</v>
      </c>
      <c r="E40" t="s">
        <v>90</v>
      </c>
      <c r="F40">
        <v>4</v>
      </c>
      <c r="G40">
        <f t="shared" si="1"/>
        <v>8</v>
      </c>
    </row>
    <row r="41" spans="1:8" x14ac:dyDescent="0.3">
      <c r="A41" s="4" t="s">
        <v>48</v>
      </c>
      <c r="B41" s="7" t="s">
        <v>15</v>
      </c>
      <c r="C41" s="5">
        <v>6</v>
      </c>
      <c r="E41" t="s">
        <v>91</v>
      </c>
      <c r="F41">
        <v>4</v>
      </c>
      <c r="G41">
        <f t="shared" si="1"/>
        <v>8</v>
      </c>
    </row>
    <row r="42" spans="1:8" x14ac:dyDescent="0.3">
      <c r="A42" s="2" t="s">
        <v>48</v>
      </c>
      <c r="B42" s="6" t="s">
        <v>29</v>
      </c>
      <c r="C42" s="3">
        <v>16</v>
      </c>
      <c r="D42">
        <f>C42/C41</f>
        <v>2.6666666666666665</v>
      </c>
      <c r="E42" t="s">
        <v>92</v>
      </c>
      <c r="F42">
        <v>2</v>
      </c>
      <c r="G42">
        <f t="shared" si="1"/>
        <v>4</v>
      </c>
    </row>
    <row r="43" spans="1:8" x14ac:dyDescent="0.3">
      <c r="A43" s="4" t="s">
        <v>48</v>
      </c>
      <c r="B43" s="7" t="s">
        <v>23</v>
      </c>
      <c r="C43" s="5">
        <v>6</v>
      </c>
      <c r="D43">
        <f>C43/C41</f>
        <v>1</v>
      </c>
      <c r="G43" t="s">
        <v>111</v>
      </c>
      <c r="H43" t="s">
        <v>112</v>
      </c>
    </row>
    <row r="44" spans="1:8" x14ac:dyDescent="0.3">
      <c r="E44" t="s">
        <v>94</v>
      </c>
      <c r="F44">
        <f>SUM(F45:F51)</f>
        <v>15</v>
      </c>
      <c r="G44">
        <f>MEDIAN(G45:G51)</f>
        <v>4</v>
      </c>
      <c r="H44">
        <f>STDEV(G45:G51)</f>
        <v>2.6903708365381966</v>
      </c>
    </row>
    <row r="45" spans="1:8" x14ac:dyDescent="0.3">
      <c r="A45" s="2" t="s">
        <v>55</v>
      </c>
      <c r="B45" s="6" t="s">
        <v>26</v>
      </c>
      <c r="C45" s="3">
        <v>22.333333333333332</v>
      </c>
      <c r="E45" t="s">
        <v>88</v>
      </c>
      <c r="F45">
        <v>1</v>
      </c>
      <c r="G45">
        <f>F45*2</f>
        <v>2</v>
      </c>
    </row>
    <row r="46" spans="1:8" x14ac:dyDescent="0.3">
      <c r="A46" s="4" t="s">
        <v>55</v>
      </c>
      <c r="B46" s="7" t="s">
        <v>27</v>
      </c>
      <c r="C46" s="5">
        <v>24.333333333333332</v>
      </c>
      <c r="E46" t="s">
        <v>89</v>
      </c>
      <c r="F46">
        <v>5</v>
      </c>
      <c r="G46">
        <f t="shared" ref="G46:G51" si="2">F46*2</f>
        <v>10</v>
      </c>
    </row>
    <row r="47" spans="1:8" x14ac:dyDescent="0.3">
      <c r="A47" s="2" t="s">
        <v>55</v>
      </c>
      <c r="B47" s="6" t="s">
        <v>28</v>
      </c>
      <c r="C47" s="3">
        <v>46.666666666666664</v>
      </c>
      <c r="E47" t="s">
        <v>89</v>
      </c>
      <c r="F47">
        <v>1</v>
      </c>
      <c r="G47">
        <f t="shared" si="2"/>
        <v>2</v>
      </c>
    </row>
    <row r="48" spans="1:8" x14ac:dyDescent="0.3">
      <c r="A48" s="4" t="s">
        <v>55</v>
      </c>
      <c r="B48" s="7" t="s">
        <v>8</v>
      </c>
      <c r="C48" s="5">
        <v>13.731343283582088</v>
      </c>
      <c r="E48" t="s">
        <v>89</v>
      </c>
      <c r="F48">
        <v>2</v>
      </c>
      <c r="G48">
        <f t="shared" si="2"/>
        <v>4</v>
      </c>
    </row>
    <row r="49" spans="1:7" x14ac:dyDescent="0.3">
      <c r="A49" s="2" t="s">
        <v>55</v>
      </c>
      <c r="B49" s="6" t="s">
        <v>9</v>
      </c>
      <c r="C49" s="3">
        <v>25.555555555555557</v>
      </c>
      <c r="E49" t="s">
        <v>90</v>
      </c>
      <c r="F49">
        <v>2</v>
      </c>
      <c r="G49">
        <f t="shared" si="2"/>
        <v>4</v>
      </c>
    </row>
    <row r="50" spans="1:7" x14ac:dyDescent="0.3">
      <c r="A50" s="4" t="s">
        <v>55</v>
      </c>
      <c r="B50" s="7" t="s">
        <v>10</v>
      </c>
      <c r="C50" s="5">
        <v>10.777777777777779</v>
      </c>
      <c r="E50" t="s">
        <v>91</v>
      </c>
      <c r="F50">
        <v>2</v>
      </c>
      <c r="G50">
        <f t="shared" si="2"/>
        <v>4</v>
      </c>
    </row>
    <row r="51" spans="1:7" x14ac:dyDescent="0.3">
      <c r="A51" s="2" t="s">
        <v>55</v>
      </c>
      <c r="B51" s="6" t="s">
        <v>11</v>
      </c>
      <c r="C51" s="3">
        <v>14.777777777777779</v>
      </c>
      <c r="E51" t="s">
        <v>92</v>
      </c>
      <c r="F51">
        <v>2</v>
      </c>
      <c r="G51">
        <f t="shared" si="2"/>
        <v>4</v>
      </c>
    </row>
    <row r="52" spans="1:7" x14ac:dyDescent="0.3">
      <c r="A52" s="4" t="s">
        <v>55</v>
      </c>
      <c r="B52" s="7" t="s">
        <v>15</v>
      </c>
      <c r="C52" s="5">
        <v>9</v>
      </c>
    </row>
    <row r="53" spans="1:7" x14ac:dyDescent="0.3">
      <c r="A53" s="2" t="s">
        <v>55</v>
      </c>
      <c r="B53" s="6" t="s">
        <v>29</v>
      </c>
      <c r="C53" s="3">
        <v>15</v>
      </c>
      <c r="D53">
        <f>C53/C52</f>
        <v>1.6666666666666667</v>
      </c>
    </row>
    <row r="54" spans="1:7" x14ac:dyDescent="0.3">
      <c r="A54" s="4" t="s">
        <v>55</v>
      </c>
      <c r="B54" s="7" t="s">
        <v>23</v>
      </c>
      <c r="C54" s="5">
        <v>0</v>
      </c>
      <c r="D54">
        <f>C54/C52</f>
        <v>0</v>
      </c>
    </row>
    <row r="56" spans="1:7" x14ac:dyDescent="0.3">
      <c r="A56" s="2" t="s">
        <v>64</v>
      </c>
      <c r="B56" s="6" t="s">
        <v>26</v>
      </c>
      <c r="C56" s="3">
        <v>7.4444444444444446</v>
      </c>
    </row>
    <row r="57" spans="1:7" x14ac:dyDescent="0.3">
      <c r="A57" s="4" t="s">
        <v>64</v>
      </c>
      <c r="B57" s="7" t="s">
        <v>27</v>
      </c>
      <c r="C57" s="5">
        <v>39.222222222222221</v>
      </c>
    </row>
    <row r="58" spans="1:7" x14ac:dyDescent="0.3">
      <c r="A58" s="2" t="s">
        <v>64</v>
      </c>
      <c r="B58" s="6" t="s">
        <v>28</v>
      </c>
      <c r="C58" s="3">
        <v>46.666666666666664</v>
      </c>
    </row>
    <row r="59" spans="1:7" x14ac:dyDescent="0.3">
      <c r="A59" s="4" t="s">
        <v>64</v>
      </c>
      <c r="B59" s="7" t="s">
        <v>8</v>
      </c>
      <c r="C59" s="5">
        <v>17.731343283582088</v>
      </c>
    </row>
    <row r="60" spans="1:7" x14ac:dyDescent="0.3">
      <c r="A60" s="2" t="s">
        <v>64</v>
      </c>
      <c r="B60" s="6" t="s">
        <v>9</v>
      </c>
      <c r="C60" s="3">
        <v>11</v>
      </c>
    </row>
    <row r="61" spans="1:7" x14ac:dyDescent="0.3">
      <c r="A61" s="4" t="s">
        <v>64</v>
      </c>
      <c r="B61" s="7" t="s">
        <v>10</v>
      </c>
      <c r="C61" s="5">
        <v>0.66666666666666663</v>
      </c>
    </row>
    <row r="62" spans="1:7" x14ac:dyDescent="0.3">
      <c r="A62" s="2" t="s">
        <v>64</v>
      </c>
      <c r="B62" s="6" t="s">
        <v>11</v>
      </c>
      <c r="C62" s="3">
        <v>10.333333333333334</v>
      </c>
    </row>
    <row r="63" spans="1:7" x14ac:dyDescent="0.3">
      <c r="A63" s="4" t="s">
        <v>64</v>
      </c>
      <c r="B63" s="7" t="s">
        <v>15</v>
      </c>
      <c r="C63" s="5">
        <v>9</v>
      </c>
    </row>
    <row r="64" spans="1:7" x14ac:dyDescent="0.3">
      <c r="A64" s="2" t="s">
        <v>64</v>
      </c>
      <c r="B64" s="6" t="s">
        <v>29</v>
      </c>
      <c r="C64" s="3">
        <v>41</v>
      </c>
      <c r="D64">
        <f>C64/C63</f>
        <v>4.5555555555555554</v>
      </c>
    </row>
    <row r="65" spans="1:4" x14ac:dyDescent="0.3">
      <c r="A65" s="4" t="s">
        <v>64</v>
      </c>
      <c r="B65" s="7" t="s">
        <v>23</v>
      </c>
      <c r="C65" s="5">
        <v>17</v>
      </c>
      <c r="D65">
        <f>C65/C63</f>
        <v>1.8888888888888888</v>
      </c>
    </row>
    <row r="67" spans="1:4" x14ac:dyDescent="0.3">
      <c r="A67" s="2" t="s">
        <v>67</v>
      </c>
      <c r="B67" s="6" t="s">
        <v>26</v>
      </c>
      <c r="C67" s="3">
        <v>12.6</v>
      </c>
    </row>
    <row r="68" spans="1:4" x14ac:dyDescent="0.3">
      <c r="A68" s="4" t="s">
        <v>67</v>
      </c>
      <c r="B68" s="7" t="s">
        <v>27</v>
      </c>
      <c r="C68" s="5">
        <v>71.400000000000006</v>
      </c>
    </row>
    <row r="69" spans="1:4" x14ac:dyDescent="0.3">
      <c r="A69" s="2" t="s">
        <v>67</v>
      </c>
      <c r="B69" s="6" t="s">
        <v>28</v>
      </c>
      <c r="C69" s="3">
        <v>84</v>
      </c>
    </row>
    <row r="70" spans="1:4" x14ac:dyDescent="0.3">
      <c r="A70" s="4" t="s">
        <v>67</v>
      </c>
      <c r="B70" s="7" t="s">
        <v>8</v>
      </c>
      <c r="C70" s="5">
        <v>20.19047619047619</v>
      </c>
    </row>
    <row r="71" spans="1:4" x14ac:dyDescent="0.3">
      <c r="A71" s="2" t="s">
        <v>67</v>
      </c>
      <c r="B71" s="6" t="s">
        <v>9</v>
      </c>
      <c r="C71" s="3">
        <v>21.2</v>
      </c>
    </row>
    <row r="72" spans="1:4" x14ac:dyDescent="0.3">
      <c r="A72" s="4" t="s">
        <v>67</v>
      </c>
      <c r="B72" s="7" t="s">
        <v>10</v>
      </c>
      <c r="C72" s="5">
        <v>1.8</v>
      </c>
    </row>
    <row r="73" spans="1:4" x14ac:dyDescent="0.3">
      <c r="A73" s="2" t="s">
        <v>67</v>
      </c>
      <c r="B73" s="6" t="s">
        <v>11</v>
      </c>
      <c r="C73" s="3">
        <v>19.399999999999999</v>
      </c>
    </row>
    <row r="74" spans="1:4" x14ac:dyDescent="0.3">
      <c r="A74" s="4" t="s">
        <v>67</v>
      </c>
      <c r="B74" s="7" t="s">
        <v>15</v>
      </c>
      <c r="C74" s="5">
        <v>5</v>
      </c>
    </row>
    <row r="75" spans="1:4" x14ac:dyDescent="0.3">
      <c r="A75" s="2" t="s">
        <v>67</v>
      </c>
      <c r="B75" s="6" t="s">
        <v>29</v>
      </c>
      <c r="C75" s="3">
        <v>15</v>
      </c>
      <c r="D75">
        <f>C75/C74</f>
        <v>3</v>
      </c>
    </row>
    <row r="76" spans="1:4" x14ac:dyDescent="0.3">
      <c r="A76" s="4" t="s">
        <v>67</v>
      </c>
      <c r="B76" s="7" t="s">
        <v>23</v>
      </c>
      <c r="C76" s="5">
        <v>19</v>
      </c>
      <c r="D76">
        <f>C76/C74</f>
        <v>3.8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E51-E0BA-47C6-B342-85B46A2935F6}">
  <dimension ref="A1:M296"/>
  <sheetViews>
    <sheetView topLeftCell="A269" workbookViewId="0">
      <selection activeCell="C35" sqref="C35"/>
    </sheetView>
  </sheetViews>
  <sheetFormatPr defaultRowHeight="14.4" x14ac:dyDescent="0.3"/>
  <cols>
    <col min="1" max="1" width="28.77734375" customWidth="1"/>
    <col min="2" max="2" width="27.6640625" customWidth="1"/>
    <col min="3" max="3" width="30.33203125" style="11" customWidth="1"/>
    <col min="5" max="5" width="28" customWidth="1"/>
    <col min="6" max="7" width="16" customWidth="1"/>
    <col min="8" max="8" width="32.109375" customWidth="1"/>
    <col min="9" max="9" width="10.44140625" customWidth="1"/>
  </cols>
  <sheetData>
    <row r="1" spans="1:12" x14ac:dyDescent="0.3">
      <c r="A1" s="2" t="s">
        <v>31</v>
      </c>
      <c r="B1" s="6" t="s">
        <v>26</v>
      </c>
      <c r="C1" s="9">
        <v>3.0769230769230771</v>
      </c>
      <c r="E1" t="s">
        <v>75</v>
      </c>
      <c r="F1">
        <v>27</v>
      </c>
    </row>
    <row r="2" spans="1:12" x14ac:dyDescent="0.3">
      <c r="A2" s="4" t="s">
        <v>31</v>
      </c>
      <c r="B2" s="7" t="s">
        <v>27</v>
      </c>
      <c r="C2" s="10">
        <v>29.23076923076923</v>
      </c>
      <c r="F2" t="s">
        <v>73</v>
      </c>
      <c r="G2" t="s">
        <v>121</v>
      </c>
      <c r="H2" t="s">
        <v>74</v>
      </c>
    </row>
    <row r="3" spans="1:12" x14ac:dyDescent="0.3">
      <c r="A3" s="2" t="s">
        <v>31</v>
      </c>
      <c r="B3" s="6" t="s">
        <v>28</v>
      </c>
      <c r="C3" s="9">
        <v>32.307692307692307</v>
      </c>
      <c r="E3" s="6" t="s">
        <v>26</v>
      </c>
      <c r="F3">
        <f>SUMIF(B1:B296, E3, C1:C296)</f>
        <v>150.82701465201464</v>
      </c>
      <c r="G3">
        <f t="array" ref="G3">STDEV(IF(B$1:B$296=E3,C$1:C$296))</f>
        <v>5.6116925511915428</v>
      </c>
      <c r="H3">
        <f>F3/F1</f>
        <v>5.5861857278523939</v>
      </c>
    </row>
    <row r="4" spans="1:12" x14ac:dyDescent="0.3">
      <c r="A4" s="4" t="s">
        <v>31</v>
      </c>
      <c r="B4" s="7" t="s">
        <v>8</v>
      </c>
      <c r="C4" s="10">
        <v>47.7</v>
      </c>
      <c r="E4" s="7" t="s">
        <v>27</v>
      </c>
      <c r="F4">
        <f>SUMIF(B1:B296, E4, C1:C296)</f>
        <v>2716.7627289377292</v>
      </c>
      <c r="G4">
        <f t="array" ref="G4">STDEV(IF(B$1:B$296=E4,C$1:C$296))</f>
        <v>115.33070350409567</v>
      </c>
      <c r="H4">
        <f>F4/F1</f>
        <v>100.62084181250849</v>
      </c>
    </row>
    <row r="5" spans="1:12" x14ac:dyDescent="0.3">
      <c r="A5" s="2" t="s">
        <v>31</v>
      </c>
      <c r="B5" s="6" t="s">
        <v>9</v>
      </c>
      <c r="C5" s="9">
        <v>12.23076923076923</v>
      </c>
      <c r="E5" s="6" t="s">
        <v>28</v>
      </c>
      <c r="F5">
        <f>SUMIF(B1:B296, E5, C1:C296)</f>
        <v>2867.5897435897441</v>
      </c>
      <c r="G5">
        <f t="array" ref="G5">STDEV(IF(B$1:B$296=E5,C$1:C$296))</f>
        <v>117.93932422843605</v>
      </c>
      <c r="H5">
        <f>F5/F1</f>
        <v>106.2070275403609</v>
      </c>
      <c r="I5" s="8"/>
    </row>
    <row r="6" spans="1:12" x14ac:dyDescent="0.3">
      <c r="A6" s="4" t="s">
        <v>31</v>
      </c>
      <c r="B6" s="7" t="s">
        <v>10</v>
      </c>
      <c r="C6" s="10">
        <v>1.6153846153846154</v>
      </c>
      <c r="E6" s="7" t="s">
        <v>8</v>
      </c>
      <c r="F6" s="12">
        <f>SUMIF(B1:B296, E6, C1:C296)</f>
        <v>1312.4040603963333</v>
      </c>
      <c r="G6">
        <f t="array" ref="G6">STDEV(IF(B$1:B$296=E6,C$1:C$296))</f>
        <v>7.5359331918654338</v>
      </c>
      <c r="H6">
        <f>F6/F1</f>
        <v>48.607557792456788</v>
      </c>
    </row>
    <row r="7" spans="1:12" x14ac:dyDescent="0.3">
      <c r="A7" s="2" t="s">
        <v>31</v>
      </c>
      <c r="B7" s="6" t="s">
        <v>11</v>
      </c>
      <c r="C7" s="9">
        <v>10.615384615384615</v>
      </c>
      <c r="E7" s="6" t="s">
        <v>9</v>
      </c>
      <c r="F7">
        <f>SUMIF(B1:B296,E7,C1:C296)</f>
        <v>631.87768620268616</v>
      </c>
      <c r="G7">
        <f t="array" ref="G7">STDEV(IF(B$1:B$296=E7,C$1:C$296))</f>
        <v>24.027088569371664</v>
      </c>
      <c r="H7">
        <f>F7/F1</f>
        <v>23.402877266766154</v>
      </c>
    </row>
    <row r="8" spans="1:12" x14ac:dyDescent="0.3">
      <c r="A8" s="4" t="s">
        <v>31</v>
      </c>
      <c r="B8" s="7" t="s">
        <v>15</v>
      </c>
      <c r="C8" s="10">
        <v>13</v>
      </c>
      <c r="E8" s="7" t="s">
        <v>10</v>
      </c>
      <c r="F8">
        <f>SUMIF(B1:B296,E8,C1:C296)</f>
        <v>121.31407203907204</v>
      </c>
      <c r="G8">
        <f t="array" ref="G8">STDEV(IF(B$1:B$296=E8,C$1:C$296))</f>
        <v>8.9629253485235605</v>
      </c>
      <c r="H8">
        <f>F8/F1</f>
        <v>4.493113779224891</v>
      </c>
    </row>
    <row r="9" spans="1:12" x14ac:dyDescent="0.3">
      <c r="A9" s="2" t="s">
        <v>31</v>
      </c>
      <c r="B9" s="6" t="s">
        <v>29</v>
      </c>
      <c r="C9" s="9">
        <v>6</v>
      </c>
      <c r="D9">
        <f>C9/C8</f>
        <v>0.46153846153846156</v>
      </c>
      <c r="E9" s="6" t="s">
        <v>11</v>
      </c>
      <c r="F9">
        <f>SUMIF(B1:B296,E9,C1:C296)</f>
        <v>510.5636141636142</v>
      </c>
      <c r="G9">
        <f t="array" ref="G9">STDEV(IF(B$1:B$296=E9,C$1:C$296))</f>
        <v>15.534047822852552</v>
      </c>
      <c r="H9">
        <f>F9/F$1</f>
        <v>18.909763487541266</v>
      </c>
    </row>
    <row r="10" spans="1:12" x14ac:dyDescent="0.3">
      <c r="A10" s="4" t="s">
        <v>31</v>
      </c>
      <c r="B10" s="7" t="s">
        <v>23</v>
      </c>
      <c r="C10" s="10">
        <v>21</v>
      </c>
      <c r="D10">
        <f>C10/C8</f>
        <v>1.6153846153846154</v>
      </c>
      <c r="E10" t="s">
        <v>12</v>
      </c>
      <c r="F10">
        <f>SUMIF(B1:B296,E13,D1:D296)</f>
        <v>67.435744810744808</v>
      </c>
      <c r="G10">
        <f t="array" ref="G10">STDEV(IF(B$1:B$296=E13,D$1:D$296))</f>
        <v>3.3676702180743932</v>
      </c>
      <c r="H10">
        <f>F10/F$1</f>
        <v>2.4976201781757337</v>
      </c>
    </row>
    <row r="11" spans="1:12" x14ac:dyDescent="0.3">
      <c r="E11" s="13" t="s">
        <v>13</v>
      </c>
      <c r="F11">
        <f>SUMIF(B1:B296,E14,D1:D296)</f>
        <v>69.096336996337001</v>
      </c>
      <c r="G11">
        <f t="array" ref="G11">STDEV(IF(B$1:B$296=E14,D$1:D$296))</f>
        <v>3.5487388796506076</v>
      </c>
      <c r="H11">
        <f>F11/F$1</f>
        <v>2.5591235924569258</v>
      </c>
    </row>
    <row r="12" spans="1:12" x14ac:dyDescent="0.3">
      <c r="A12" s="4" t="s">
        <v>32</v>
      </c>
      <c r="B12" s="7" t="s">
        <v>26</v>
      </c>
      <c r="C12" s="10">
        <v>3.625</v>
      </c>
      <c r="E12" s="7" t="s">
        <v>15</v>
      </c>
      <c r="F12">
        <f>SUMIF(B1:B296,E12,C1:C296)</f>
        <v>193</v>
      </c>
      <c r="G12">
        <f t="array" ref="G12">STDEV(IF(B$1:B$296=E12,C$1:C$296))</f>
        <v>4.0163483577814976</v>
      </c>
      <c r="H12">
        <f>F12/F1</f>
        <v>7.1481481481481479</v>
      </c>
    </row>
    <row r="13" spans="1:12" x14ac:dyDescent="0.3">
      <c r="A13" s="2" t="s">
        <v>32</v>
      </c>
      <c r="B13" s="6" t="s">
        <v>27</v>
      </c>
      <c r="C13" s="9">
        <v>48.875</v>
      </c>
      <c r="E13" s="6" t="s">
        <v>29</v>
      </c>
      <c r="F13">
        <f>SUMIF(B1:B296,E13,C1:C296)</f>
        <v>315</v>
      </c>
      <c r="G13">
        <f t="array" ref="G13">STDEV(IF(B$1:B$296=E13,C$1:C$296))</f>
        <v>8.1712441383935399</v>
      </c>
      <c r="H13">
        <f>F13/F1</f>
        <v>11.666666666666666</v>
      </c>
    </row>
    <row r="14" spans="1:12" x14ac:dyDescent="0.3">
      <c r="A14" s="4" t="s">
        <v>32</v>
      </c>
      <c r="B14" s="7" t="s">
        <v>28</v>
      </c>
      <c r="C14" s="10">
        <v>52.5</v>
      </c>
      <c r="E14" s="7" t="s">
        <v>23</v>
      </c>
      <c r="F14">
        <f>SUMIF(B1:B296,E14,C1:C296)</f>
        <v>282</v>
      </c>
      <c r="G14">
        <f t="array" ref="G14">STDEV(IF(B$1:B$296=E14,C$1:C$296))</f>
        <v>5.6250356124228791</v>
      </c>
      <c r="H14">
        <f>F14/F1</f>
        <v>10.444444444444445</v>
      </c>
    </row>
    <row r="15" spans="1:12" x14ac:dyDescent="0.3">
      <c r="A15" s="2" t="s">
        <v>32</v>
      </c>
      <c r="B15" s="6" t="s">
        <v>8</v>
      </c>
      <c r="C15" s="9">
        <v>56.275862068965516</v>
      </c>
    </row>
    <row r="16" spans="1:12" x14ac:dyDescent="0.3">
      <c r="A16" s="4" t="s">
        <v>32</v>
      </c>
      <c r="B16" s="7" t="s">
        <v>9</v>
      </c>
      <c r="C16" s="10">
        <v>17</v>
      </c>
      <c r="G16" t="s">
        <v>112</v>
      </c>
      <c r="K16" t="s">
        <v>111</v>
      </c>
      <c r="L16" t="s">
        <v>112</v>
      </c>
    </row>
    <row r="17" spans="1:13" x14ac:dyDescent="0.3">
      <c r="A17" s="2" t="s">
        <v>32</v>
      </c>
      <c r="B17" s="6" t="s">
        <v>10</v>
      </c>
      <c r="C17" s="9">
        <v>4.75</v>
      </c>
      <c r="E17" t="s">
        <v>19</v>
      </c>
      <c r="F17">
        <f>SUM(F18:F44)</f>
        <v>625</v>
      </c>
      <c r="G17">
        <f>STDEV(F18:F44)</f>
        <v>1.2619796324000605</v>
      </c>
      <c r="H17">
        <f>F17/F1</f>
        <v>23.148148148148149</v>
      </c>
      <c r="I17" t="s">
        <v>106</v>
      </c>
      <c r="J17">
        <f>SUM(J18:J44)</f>
        <v>79</v>
      </c>
      <c r="K17">
        <f>MEDIAN(K18:K44)</f>
        <v>6</v>
      </c>
      <c r="L17">
        <f>STDEV(K18:K44)</f>
        <v>2.4131642760827168</v>
      </c>
      <c r="M17">
        <f>J17/F1</f>
        <v>2.925925925925926</v>
      </c>
    </row>
    <row r="18" spans="1:13" x14ac:dyDescent="0.3">
      <c r="A18" s="4" t="s">
        <v>32</v>
      </c>
      <c r="B18" s="7" t="s">
        <v>11</v>
      </c>
      <c r="C18" s="10">
        <v>12.25</v>
      </c>
      <c r="E18" t="s">
        <v>95</v>
      </c>
      <c r="F18">
        <v>22</v>
      </c>
      <c r="I18" t="s">
        <v>95</v>
      </c>
      <c r="J18">
        <v>4</v>
      </c>
      <c r="K18">
        <f>2*J18</f>
        <v>8</v>
      </c>
    </row>
    <row r="19" spans="1:13" x14ac:dyDescent="0.3">
      <c r="A19" s="2" t="s">
        <v>32</v>
      </c>
      <c r="B19" s="6" t="s">
        <v>15</v>
      </c>
      <c r="C19" s="9">
        <v>8</v>
      </c>
      <c r="E19" t="s">
        <v>95</v>
      </c>
      <c r="F19">
        <v>22</v>
      </c>
      <c r="I19" t="s">
        <v>95</v>
      </c>
      <c r="J19">
        <v>1</v>
      </c>
      <c r="K19">
        <f t="shared" ref="K19:K44" si="0">2*J19</f>
        <v>2</v>
      </c>
    </row>
    <row r="20" spans="1:13" x14ac:dyDescent="0.3">
      <c r="A20" s="4" t="s">
        <v>32</v>
      </c>
      <c r="B20" s="7" t="s">
        <v>29</v>
      </c>
      <c r="C20" s="10">
        <v>9</v>
      </c>
      <c r="D20">
        <f>C20/C19</f>
        <v>1.125</v>
      </c>
      <c r="E20" t="s">
        <v>88</v>
      </c>
      <c r="F20">
        <v>21</v>
      </c>
      <c r="I20" t="s">
        <v>88</v>
      </c>
      <c r="J20">
        <v>2</v>
      </c>
      <c r="K20">
        <f t="shared" si="0"/>
        <v>4</v>
      </c>
    </row>
    <row r="21" spans="1:13" x14ac:dyDescent="0.3">
      <c r="A21" s="2" t="s">
        <v>32</v>
      </c>
      <c r="B21" s="6" t="s">
        <v>23</v>
      </c>
      <c r="C21" s="9">
        <v>16</v>
      </c>
      <c r="D21">
        <f>C21/C19</f>
        <v>2</v>
      </c>
      <c r="E21" t="s">
        <v>88</v>
      </c>
      <c r="F21">
        <v>21</v>
      </c>
      <c r="I21" t="s">
        <v>88</v>
      </c>
      <c r="J21">
        <v>5</v>
      </c>
      <c r="K21">
        <f t="shared" si="0"/>
        <v>10</v>
      </c>
    </row>
    <row r="22" spans="1:13" x14ac:dyDescent="0.3">
      <c r="E22" t="s">
        <v>96</v>
      </c>
      <c r="F22">
        <v>22</v>
      </c>
      <c r="I22" t="s">
        <v>96</v>
      </c>
      <c r="J22">
        <v>1</v>
      </c>
      <c r="K22">
        <f t="shared" si="0"/>
        <v>2</v>
      </c>
    </row>
    <row r="23" spans="1:13" x14ac:dyDescent="0.3">
      <c r="A23" s="2" t="s">
        <v>34</v>
      </c>
      <c r="B23" s="6" t="s">
        <v>26</v>
      </c>
      <c r="C23" s="9">
        <v>8</v>
      </c>
      <c r="E23" t="s">
        <v>96</v>
      </c>
      <c r="F23">
        <v>22</v>
      </c>
      <c r="I23" t="s">
        <v>96</v>
      </c>
      <c r="J23">
        <v>2</v>
      </c>
      <c r="K23">
        <f t="shared" si="0"/>
        <v>4</v>
      </c>
    </row>
    <row r="24" spans="1:13" x14ac:dyDescent="0.3">
      <c r="A24" s="4" t="s">
        <v>34</v>
      </c>
      <c r="B24" s="7" t="s">
        <v>27</v>
      </c>
      <c r="C24" s="10">
        <v>44.5</v>
      </c>
      <c r="E24" t="s">
        <v>97</v>
      </c>
      <c r="F24">
        <v>23</v>
      </c>
      <c r="I24" t="s">
        <v>97</v>
      </c>
      <c r="J24">
        <v>2</v>
      </c>
      <c r="K24">
        <f t="shared" si="0"/>
        <v>4</v>
      </c>
    </row>
    <row r="25" spans="1:13" x14ac:dyDescent="0.3">
      <c r="A25" s="2" t="s">
        <v>34</v>
      </c>
      <c r="B25" s="6" t="s">
        <v>28</v>
      </c>
      <c r="C25" s="9">
        <v>52.5</v>
      </c>
      <c r="E25" t="s">
        <v>97</v>
      </c>
      <c r="F25">
        <v>23</v>
      </c>
      <c r="I25" t="s">
        <v>97</v>
      </c>
      <c r="J25">
        <v>2</v>
      </c>
      <c r="K25">
        <f t="shared" si="0"/>
        <v>4</v>
      </c>
    </row>
    <row r="26" spans="1:13" x14ac:dyDescent="0.3">
      <c r="A26" s="4" t="s">
        <v>34</v>
      </c>
      <c r="B26" s="7" t="s">
        <v>8</v>
      </c>
      <c r="C26" s="10">
        <v>47.0625</v>
      </c>
      <c r="E26" t="s">
        <v>97</v>
      </c>
      <c r="F26">
        <v>23</v>
      </c>
      <c r="I26" t="s">
        <v>97</v>
      </c>
      <c r="J26">
        <v>4</v>
      </c>
      <c r="K26">
        <f t="shared" si="0"/>
        <v>8</v>
      </c>
    </row>
    <row r="27" spans="1:13" x14ac:dyDescent="0.3">
      <c r="A27" s="2" t="s">
        <v>34</v>
      </c>
      <c r="B27" s="6" t="s">
        <v>9</v>
      </c>
      <c r="C27" s="9">
        <v>31.375</v>
      </c>
      <c r="E27" t="s">
        <v>98</v>
      </c>
      <c r="F27">
        <v>23</v>
      </c>
      <c r="I27" t="s">
        <v>98</v>
      </c>
      <c r="J27">
        <v>4</v>
      </c>
      <c r="K27">
        <f t="shared" si="0"/>
        <v>8</v>
      </c>
    </row>
    <row r="28" spans="1:13" x14ac:dyDescent="0.3">
      <c r="A28" s="4" t="s">
        <v>34</v>
      </c>
      <c r="B28" s="7" t="s">
        <v>10</v>
      </c>
      <c r="C28" s="10">
        <v>6.625</v>
      </c>
      <c r="E28" t="s">
        <v>98</v>
      </c>
      <c r="F28">
        <v>23</v>
      </c>
      <c r="I28" t="s">
        <v>98</v>
      </c>
      <c r="J28">
        <v>3</v>
      </c>
      <c r="K28">
        <f t="shared" si="0"/>
        <v>6</v>
      </c>
    </row>
    <row r="29" spans="1:13" x14ac:dyDescent="0.3">
      <c r="A29" s="2" t="s">
        <v>34</v>
      </c>
      <c r="B29" s="6" t="s">
        <v>11</v>
      </c>
      <c r="C29" s="9">
        <v>24.75</v>
      </c>
      <c r="E29" t="s">
        <v>98</v>
      </c>
      <c r="F29">
        <v>23</v>
      </c>
      <c r="I29" t="s">
        <v>98</v>
      </c>
      <c r="J29">
        <v>2</v>
      </c>
      <c r="K29">
        <f t="shared" si="0"/>
        <v>4</v>
      </c>
    </row>
    <row r="30" spans="1:13" x14ac:dyDescent="0.3">
      <c r="A30" s="4" t="s">
        <v>34</v>
      </c>
      <c r="B30" s="7" t="s">
        <v>15</v>
      </c>
      <c r="C30" s="10">
        <v>8</v>
      </c>
      <c r="E30" t="s">
        <v>99</v>
      </c>
      <c r="F30">
        <v>25</v>
      </c>
      <c r="I30" t="s">
        <v>99</v>
      </c>
      <c r="J30">
        <v>4</v>
      </c>
      <c r="K30">
        <f t="shared" si="0"/>
        <v>8</v>
      </c>
    </row>
    <row r="31" spans="1:13" x14ac:dyDescent="0.3">
      <c r="A31" s="2" t="s">
        <v>34</v>
      </c>
      <c r="B31" s="6" t="s">
        <v>29</v>
      </c>
      <c r="C31" s="9">
        <v>4</v>
      </c>
      <c r="D31">
        <f>C31/C30</f>
        <v>0.5</v>
      </c>
      <c r="E31" t="s">
        <v>99</v>
      </c>
      <c r="F31">
        <v>25</v>
      </c>
      <c r="I31" t="s">
        <v>99</v>
      </c>
      <c r="J31">
        <v>2</v>
      </c>
      <c r="K31">
        <f t="shared" si="0"/>
        <v>4</v>
      </c>
    </row>
    <row r="32" spans="1:13" x14ac:dyDescent="0.3">
      <c r="A32" s="4" t="s">
        <v>34</v>
      </c>
      <c r="B32" s="7" t="s">
        <v>23</v>
      </c>
      <c r="C32" s="10">
        <v>8</v>
      </c>
      <c r="D32">
        <f>C32/C30</f>
        <v>1</v>
      </c>
      <c r="E32" t="s">
        <v>99</v>
      </c>
      <c r="F32">
        <v>25</v>
      </c>
      <c r="I32" t="s">
        <v>99</v>
      </c>
      <c r="J32">
        <v>3</v>
      </c>
      <c r="K32">
        <f t="shared" si="0"/>
        <v>6</v>
      </c>
    </row>
    <row r="33" spans="1:13" x14ac:dyDescent="0.3">
      <c r="E33" t="s">
        <v>90</v>
      </c>
      <c r="F33">
        <v>24</v>
      </c>
      <c r="I33" t="s">
        <v>90</v>
      </c>
      <c r="J33">
        <v>3</v>
      </c>
      <c r="K33">
        <f t="shared" si="0"/>
        <v>6</v>
      </c>
    </row>
    <row r="34" spans="1:13" x14ac:dyDescent="0.3">
      <c r="A34" s="4" t="s">
        <v>35</v>
      </c>
      <c r="B34" s="7" t="s">
        <v>26</v>
      </c>
      <c r="C34" s="10">
        <v>6</v>
      </c>
      <c r="E34" t="s">
        <v>90</v>
      </c>
      <c r="F34">
        <v>24</v>
      </c>
      <c r="I34" t="s">
        <v>90</v>
      </c>
      <c r="J34">
        <v>1</v>
      </c>
      <c r="K34">
        <f t="shared" si="0"/>
        <v>2</v>
      </c>
    </row>
    <row r="35" spans="1:13" x14ac:dyDescent="0.3">
      <c r="A35" s="2" t="s">
        <v>35</v>
      </c>
      <c r="B35" s="6" t="s">
        <v>27</v>
      </c>
      <c r="C35" s="9">
        <v>414</v>
      </c>
      <c r="E35" t="s">
        <v>100</v>
      </c>
      <c r="F35">
        <v>22</v>
      </c>
      <c r="I35" t="s">
        <v>100</v>
      </c>
      <c r="J35">
        <v>4</v>
      </c>
      <c r="K35">
        <f t="shared" si="0"/>
        <v>8</v>
      </c>
    </row>
    <row r="36" spans="1:13" x14ac:dyDescent="0.3">
      <c r="A36" s="4" t="s">
        <v>35</v>
      </c>
      <c r="B36" s="7" t="s">
        <v>28</v>
      </c>
      <c r="C36" s="10">
        <v>420</v>
      </c>
      <c r="E36" t="s">
        <v>101</v>
      </c>
      <c r="F36">
        <v>25</v>
      </c>
      <c r="I36" t="s">
        <v>101</v>
      </c>
      <c r="J36">
        <v>5</v>
      </c>
      <c r="K36">
        <f t="shared" si="0"/>
        <v>10</v>
      </c>
    </row>
    <row r="37" spans="1:13" x14ac:dyDescent="0.3">
      <c r="A37" s="2" t="s">
        <v>35</v>
      </c>
      <c r="B37" s="6" t="s">
        <v>8</v>
      </c>
      <c r="C37" s="9">
        <v>40</v>
      </c>
      <c r="E37" t="s">
        <v>101</v>
      </c>
      <c r="F37">
        <v>25</v>
      </c>
      <c r="I37" t="s">
        <v>101</v>
      </c>
      <c r="J37">
        <v>2</v>
      </c>
      <c r="K37">
        <f t="shared" si="0"/>
        <v>4</v>
      </c>
    </row>
    <row r="38" spans="1:13" x14ac:dyDescent="0.3">
      <c r="A38" s="4" t="s">
        <v>35</v>
      </c>
      <c r="B38" s="7" t="s">
        <v>9</v>
      </c>
      <c r="C38" s="10">
        <v>20</v>
      </c>
      <c r="E38" t="s">
        <v>92</v>
      </c>
      <c r="F38">
        <v>23</v>
      </c>
      <c r="I38" t="s">
        <v>92</v>
      </c>
      <c r="J38">
        <v>3</v>
      </c>
      <c r="K38">
        <f t="shared" si="0"/>
        <v>6</v>
      </c>
    </row>
    <row r="39" spans="1:13" x14ac:dyDescent="0.3">
      <c r="A39" s="2" t="s">
        <v>35</v>
      </c>
      <c r="B39" s="6" t="s">
        <v>10</v>
      </c>
      <c r="C39" s="9">
        <v>1</v>
      </c>
      <c r="E39" t="s">
        <v>102</v>
      </c>
      <c r="F39">
        <v>22</v>
      </c>
      <c r="I39" t="s">
        <v>102</v>
      </c>
      <c r="J39">
        <v>3</v>
      </c>
      <c r="K39">
        <f t="shared" si="0"/>
        <v>6</v>
      </c>
    </row>
    <row r="40" spans="1:13" x14ac:dyDescent="0.3">
      <c r="A40" s="4" t="s">
        <v>35</v>
      </c>
      <c r="B40" s="7" t="s">
        <v>11</v>
      </c>
      <c r="C40" s="10">
        <v>19</v>
      </c>
      <c r="E40" t="s">
        <v>102</v>
      </c>
      <c r="F40">
        <v>22</v>
      </c>
      <c r="I40" t="s">
        <v>102</v>
      </c>
      <c r="J40">
        <v>5</v>
      </c>
      <c r="K40">
        <f t="shared" si="0"/>
        <v>10</v>
      </c>
    </row>
    <row r="41" spans="1:13" x14ac:dyDescent="0.3">
      <c r="A41" s="2" t="s">
        <v>35</v>
      </c>
      <c r="B41" s="6" t="s">
        <v>15</v>
      </c>
      <c r="C41" s="9">
        <v>1</v>
      </c>
      <c r="E41" t="s">
        <v>103</v>
      </c>
      <c r="F41">
        <v>23</v>
      </c>
      <c r="I41" t="s">
        <v>103</v>
      </c>
      <c r="J41">
        <v>4</v>
      </c>
      <c r="K41">
        <f t="shared" si="0"/>
        <v>8</v>
      </c>
    </row>
    <row r="42" spans="1:13" x14ac:dyDescent="0.3">
      <c r="A42" s="4" t="s">
        <v>35</v>
      </c>
      <c r="B42" s="7" t="s">
        <v>29</v>
      </c>
      <c r="C42" s="10">
        <v>15</v>
      </c>
      <c r="D42">
        <f>C42/C41</f>
        <v>15</v>
      </c>
      <c r="E42" t="s">
        <v>103</v>
      </c>
      <c r="F42">
        <v>23</v>
      </c>
      <c r="I42" t="s">
        <v>103</v>
      </c>
      <c r="J42">
        <v>3</v>
      </c>
      <c r="K42">
        <f t="shared" si="0"/>
        <v>6</v>
      </c>
    </row>
    <row r="43" spans="1:13" x14ac:dyDescent="0.3">
      <c r="A43" s="2" t="s">
        <v>35</v>
      </c>
      <c r="B43" s="6" t="s">
        <v>23</v>
      </c>
      <c r="C43" s="9">
        <v>15</v>
      </c>
      <c r="D43">
        <f>C43/C41</f>
        <v>15</v>
      </c>
      <c r="E43" t="s">
        <v>101</v>
      </c>
      <c r="F43">
        <v>25</v>
      </c>
      <c r="I43" t="s">
        <v>101</v>
      </c>
      <c r="J43">
        <v>3</v>
      </c>
      <c r="K43">
        <f t="shared" si="0"/>
        <v>6</v>
      </c>
    </row>
    <row r="44" spans="1:13" x14ac:dyDescent="0.3">
      <c r="E44" t="s">
        <v>104</v>
      </c>
      <c r="F44">
        <v>24</v>
      </c>
      <c r="H44">
        <f>F46/F1</f>
        <v>3.1481481481481484</v>
      </c>
      <c r="I44" t="s">
        <v>104</v>
      </c>
      <c r="J44">
        <v>2</v>
      </c>
      <c r="K44">
        <f t="shared" si="0"/>
        <v>4</v>
      </c>
    </row>
    <row r="45" spans="1:13" x14ac:dyDescent="0.3">
      <c r="A45" s="4" t="s">
        <v>38</v>
      </c>
      <c r="B45" s="7" t="s">
        <v>26</v>
      </c>
      <c r="C45" s="10">
        <v>2</v>
      </c>
      <c r="G45" t="s">
        <v>111</v>
      </c>
      <c r="H45" t="s">
        <v>112</v>
      </c>
      <c r="K45" t="s">
        <v>111</v>
      </c>
      <c r="L45" t="s">
        <v>112</v>
      </c>
    </row>
    <row r="46" spans="1:13" x14ac:dyDescent="0.3">
      <c r="A46" s="2" t="s">
        <v>38</v>
      </c>
      <c r="B46" s="6" t="s">
        <v>27</v>
      </c>
      <c r="C46" s="9">
        <v>103</v>
      </c>
      <c r="E46" t="s">
        <v>93</v>
      </c>
      <c r="F46">
        <f>SUM(F47:F73)</f>
        <v>85</v>
      </c>
      <c r="G46">
        <f>MEDIAN(G47:G73)</f>
        <v>6</v>
      </c>
      <c r="H46">
        <f>STDEV(G47:G73)</f>
        <v>2.1981603289816758</v>
      </c>
      <c r="I46" t="s">
        <v>105</v>
      </c>
      <c r="J46">
        <f>SUM(J47:J73)</f>
        <v>55</v>
      </c>
      <c r="K46">
        <f>MEDIAN(K47:K73)</f>
        <v>4</v>
      </c>
      <c r="L46">
        <f>STDEV(K47:K73)</f>
        <v>1.8795647189611568</v>
      </c>
      <c r="M46">
        <f>J46/F1</f>
        <v>2.0370370370370372</v>
      </c>
    </row>
    <row r="47" spans="1:13" x14ac:dyDescent="0.3">
      <c r="A47" s="4" t="s">
        <v>38</v>
      </c>
      <c r="B47" s="7" t="s">
        <v>28</v>
      </c>
      <c r="C47" s="10">
        <v>105</v>
      </c>
      <c r="E47" t="s">
        <v>95</v>
      </c>
      <c r="F47">
        <v>2</v>
      </c>
      <c r="G47">
        <f>F47*2</f>
        <v>4</v>
      </c>
      <c r="J47">
        <v>1</v>
      </c>
      <c r="K47">
        <f>2*J47</f>
        <v>2</v>
      </c>
    </row>
    <row r="48" spans="1:13" x14ac:dyDescent="0.3">
      <c r="A48" s="2" t="s">
        <v>38</v>
      </c>
      <c r="B48" s="6" t="s">
        <v>8</v>
      </c>
      <c r="C48" s="9">
        <v>52.5</v>
      </c>
      <c r="E48" t="s">
        <v>95</v>
      </c>
      <c r="F48">
        <v>4</v>
      </c>
      <c r="G48">
        <f t="shared" ref="G48:G73" si="1">F48*2</f>
        <v>8</v>
      </c>
      <c r="J48">
        <v>2</v>
      </c>
      <c r="K48">
        <f t="shared" ref="K48:K73" si="2">2*J48</f>
        <v>4</v>
      </c>
    </row>
    <row r="49" spans="1:11" x14ac:dyDescent="0.3">
      <c r="A49" s="4" t="s">
        <v>38</v>
      </c>
      <c r="B49" s="7" t="s">
        <v>9</v>
      </c>
      <c r="C49" s="10">
        <v>8.75</v>
      </c>
      <c r="E49" t="s">
        <v>88</v>
      </c>
      <c r="F49">
        <v>4</v>
      </c>
      <c r="G49">
        <f t="shared" si="1"/>
        <v>8</v>
      </c>
      <c r="J49">
        <v>2</v>
      </c>
      <c r="K49">
        <f t="shared" si="2"/>
        <v>4</v>
      </c>
    </row>
    <row r="50" spans="1:11" x14ac:dyDescent="0.3">
      <c r="A50" s="2" t="s">
        <v>38</v>
      </c>
      <c r="B50" s="6" t="s">
        <v>10</v>
      </c>
      <c r="C50" s="9">
        <v>1</v>
      </c>
      <c r="E50" t="s">
        <v>88</v>
      </c>
      <c r="F50">
        <v>3</v>
      </c>
      <c r="G50">
        <f t="shared" si="1"/>
        <v>6</v>
      </c>
      <c r="J50">
        <v>4</v>
      </c>
      <c r="K50">
        <f t="shared" si="2"/>
        <v>8</v>
      </c>
    </row>
    <row r="51" spans="1:11" x14ac:dyDescent="0.3">
      <c r="A51" s="4" t="s">
        <v>38</v>
      </c>
      <c r="B51" s="7" t="s">
        <v>11</v>
      </c>
      <c r="C51" s="10">
        <v>7.75</v>
      </c>
      <c r="E51" t="s">
        <v>96</v>
      </c>
      <c r="F51">
        <v>4</v>
      </c>
      <c r="G51">
        <f t="shared" si="1"/>
        <v>8</v>
      </c>
      <c r="J51">
        <v>2</v>
      </c>
      <c r="K51">
        <f t="shared" si="2"/>
        <v>4</v>
      </c>
    </row>
    <row r="52" spans="1:11" x14ac:dyDescent="0.3">
      <c r="A52" s="2" t="s">
        <v>38</v>
      </c>
      <c r="B52" s="6" t="s">
        <v>15</v>
      </c>
      <c r="C52" s="9">
        <v>4</v>
      </c>
      <c r="E52" t="s">
        <v>96</v>
      </c>
      <c r="F52">
        <v>3</v>
      </c>
      <c r="G52">
        <f t="shared" si="1"/>
        <v>6</v>
      </c>
      <c r="J52">
        <v>2</v>
      </c>
      <c r="K52">
        <f t="shared" si="2"/>
        <v>4</v>
      </c>
    </row>
    <row r="53" spans="1:11" x14ac:dyDescent="0.3">
      <c r="A53" s="4" t="s">
        <v>38</v>
      </c>
      <c r="B53" s="7" t="s">
        <v>29</v>
      </c>
      <c r="C53" s="10">
        <v>35</v>
      </c>
      <c r="D53">
        <f>C53/C52</f>
        <v>8.75</v>
      </c>
      <c r="E53" t="s">
        <v>97</v>
      </c>
      <c r="F53">
        <v>4</v>
      </c>
      <c r="G53">
        <f t="shared" si="1"/>
        <v>8</v>
      </c>
      <c r="J53">
        <v>2</v>
      </c>
      <c r="K53">
        <f t="shared" si="2"/>
        <v>4</v>
      </c>
    </row>
    <row r="54" spans="1:11" x14ac:dyDescent="0.3">
      <c r="A54" s="2" t="s">
        <v>38</v>
      </c>
      <c r="B54" s="6" t="s">
        <v>23</v>
      </c>
      <c r="C54" s="9">
        <v>18</v>
      </c>
      <c r="D54">
        <f>C54/C52</f>
        <v>4.5</v>
      </c>
      <c r="E54" t="s">
        <v>97</v>
      </c>
      <c r="F54">
        <v>4</v>
      </c>
      <c r="G54">
        <f t="shared" si="1"/>
        <v>8</v>
      </c>
      <c r="J54">
        <v>3</v>
      </c>
      <c r="K54">
        <f t="shared" si="2"/>
        <v>6</v>
      </c>
    </row>
    <row r="55" spans="1:11" x14ac:dyDescent="0.3">
      <c r="E55" t="s">
        <v>97</v>
      </c>
      <c r="F55">
        <v>3</v>
      </c>
      <c r="G55">
        <f t="shared" si="1"/>
        <v>6</v>
      </c>
      <c r="J55">
        <v>4</v>
      </c>
      <c r="K55">
        <f t="shared" si="2"/>
        <v>8</v>
      </c>
    </row>
    <row r="56" spans="1:11" x14ac:dyDescent="0.3">
      <c r="A56" s="2" t="s">
        <v>39</v>
      </c>
      <c r="B56" s="6" t="s">
        <v>26</v>
      </c>
      <c r="C56" s="9">
        <v>2.5555555555555554</v>
      </c>
      <c r="E56" t="s">
        <v>98</v>
      </c>
      <c r="F56">
        <v>3</v>
      </c>
      <c r="G56">
        <f t="shared" si="1"/>
        <v>6</v>
      </c>
      <c r="J56">
        <v>2</v>
      </c>
      <c r="K56">
        <f t="shared" si="2"/>
        <v>4</v>
      </c>
    </row>
    <row r="57" spans="1:11" x14ac:dyDescent="0.3">
      <c r="A57" s="4" t="s">
        <v>39</v>
      </c>
      <c r="B57" s="7" t="s">
        <v>27</v>
      </c>
      <c r="C57" s="10">
        <v>44.111111111111114</v>
      </c>
      <c r="E57" t="s">
        <v>98</v>
      </c>
      <c r="F57">
        <v>2</v>
      </c>
      <c r="G57">
        <f t="shared" si="1"/>
        <v>4</v>
      </c>
      <c r="J57">
        <v>2</v>
      </c>
      <c r="K57">
        <f t="shared" si="2"/>
        <v>4</v>
      </c>
    </row>
    <row r="58" spans="1:11" x14ac:dyDescent="0.3">
      <c r="A58" s="2" t="s">
        <v>39</v>
      </c>
      <c r="B58" s="6" t="s">
        <v>28</v>
      </c>
      <c r="C58" s="9">
        <v>46.666666666666664</v>
      </c>
      <c r="E58" t="s">
        <v>98</v>
      </c>
      <c r="F58">
        <v>4</v>
      </c>
      <c r="G58">
        <f t="shared" si="1"/>
        <v>8</v>
      </c>
      <c r="J58">
        <v>2</v>
      </c>
      <c r="K58">
        <f t="shared" si="2"/>
        <v>4</v>
      </c>
    </row>
    <row r="59" spans="1:11" x14ac:dyDescent="0.3">
      <c r="A59" s="4" t="s">
        <v>39</v>
      </c>
      <c r="B59" s="7" t="s">
        <v>8</v>
      </c>
      <c r="C59" s="10">
        <v>49.043478260869563</v>
      </c>
      <c r="E59" t="s">
        <v>99</v>
      </c>
      <c r="F59">
        <v>4</v>
      </c>
      <c r="G59">
        <f t="shared" si="1"/>
        <v>8</v>
      </c>
      <c r="J59">
        <v>2</v>
      </c>
      <c r="K59">
        <f t="shared" si="2"/>
        <v>4</v>
      </c>
    </row>
    <row r="60" spans="1:11" x14ac:dyDescent="0.3">
      <c r="A60" s="2" t="s">
        <v>39</v>
      </c>
      <c r="B60" s="6" t="s">
        <v>9</v>
      </c>
      <c r="C60" s="9">
        <v>10.444444444444445</v>
      </c>
      <c r="E60" t="s">
        <v>99</v>
      </c>
      <c r="F60">
        <v>5</v>
      </c>
      <c r="G60">
        <f t="shared" si="1"/>
        <v>10</v>
      </c>
      <c r="J60">
        <v>3</v>
      </c>
      <c r="K60">
        <f t="shared" si="2"/>
        <v>6</v>
      </c>
    </row>
    <row r="61" spans="1:11" x14ac:dyDescent="0.3">
      <c r="A61" s="4" t="s">
        <v>39</v>
      </c>
      <c r="B61" s="7" t="s">
        <v>10</v>
      </c>
      <c r="C61" s="10">
        <v>1.2222222222222223</v>
      </c>
      <c r="E61" t="s">
        <v>99</v>
      </c>
      <c r="F61">
        <v>1</v>
      </c>
      <c r="G61">
        <f t="shared" si="1"/>
        <v>2</v>
      </c>
      <c r="J61">
        <v>1</v>
      </c>
      <c r="K61">
        <f t="shared" si="2"/>
        <v>2</v>
      </c>
    </row>
    <row r="62" spans="1:11" x14ac:dyDescent="0.3">
      <c r="A62" s="2" t="s">
        <v>39</v>
      </c>
      <c r="B62" s="6" t="s">
        <v>11</v>
      </c>
      <c r="C62" s="9">
        <v>9.2222222222222214</v>
      </c>
      <c r="E62" t="s">
        <v>90</v>
      </c>
      <c r="F62">
        <v>3</v>
      </c>
      <c r="G62">
        <f t="shared" si="1"/>
        <v>6</v>
      </c>
      <c r="J62">
        <v>1</v>
      </c>
      <c r="K62">
        <f t="shared" si="2"/>
        <v>2</v>
      </c>
    </row>
    <row r="63" spans="1:11" x14ac:dyDescent="0.3">
      <c r="A63" s="4" t="s">
        <v>39</v>
      </c>
      <c r="B63" s="7" t="s">
        <v>15</v>
      </c>
      <c r="C63" s="10">
        <v>9</v>
      </c>
      <c r="E63" t="s">
        <v>90</v>
      </c>
      <c r="F63">
        <v>4</v>
      </c>
      <c r="G63">
        <f t="shared" si="1"/>
        <v>8</v>
      </c>
      <c r="J63">
        <v>2</v>
      </c>
      <c r="K63">
        <f t="shared" si="2"/>
        <v>4</v>
      </c>
    </row>
    <row r="64" spans="1:11" x14ac:dyDescent="0.3">
      <c r="A64" s="2" t="s">
        <v>39</v>
      </c>
      <c r="B64" s="6" t="s">
        <v>29</v>
      </c>
      <c r="C64" s="9">
        <v>19</v>
      </c>
      <c r="D64">
        <f>C64/C63</f>
        <v>2.1111111111111112</v>
      </c>
      <c r="E64" t="s">
        <v>100</v>
      </c>
      <c r="F64">
        <v>2</v>
      </c>
      <c r="G64">
        <f t="shared" si="1"/>
        <v>4</v>
      </c>
      <c r="J64">
        <v>1</v>
      </c>
      <c r="K64">
        <f t="shared" si="2"/>
        <v>2</v>
      </c>
    </row>
    <row r="65" spans="1:11" x14ac:dyDescent="0.3">
      <c r="A65" s="4" t="s">
        <v>39</v>
      </c>
      <c r="B65" s="7" t="s">
        <v>23</v>
      </c>
      <c r="C65" s="10">
        <v>3</v>
      </c>
      <c r="D65">
        <f>C65/C63</f>
        <v>0.33333333333333331</v>
      </c>
      <c r="E65" t="s">
        <v>101</v>
      </c>
      <c r="F65">
        <v>2</v>
      </c>
      <c r="G65">
        <f t="shared" si="1"/>
        <v>4</v>
      </c>
      <c r="J65">
        <v>1</v>
      </c>
      <c r="K65">
        <f t="shared" si="2"/>
        <v>2</v>
      </c>
    </row>
    <row r="66" spans="1:11" x14ac:dyDescent="0.3">
      <c r="E66" t="s">
        <v>101</v>
      </c>
      <c r="F66">
        <v>5</v>
      </c>
      <c r="G66">
        <f t="shared" si="1"/>
        <v>10</v>
      </c>
      <c r="J66">
        <v>4</v>
      </c>
      <c r="K66">
        <f t="shared" si="2"/>
        <v>8</v>
      </c>
    </row>
    <row r="67" spans="1:11" x14ac:dyDescent="0.3">
      <c r="A67" s="2" t="s">
        <v>43</v>
      </c>
      <c r="B67" s="6" t="s">
        <v>26</v>
      </c>
      <c r="C67" s="9">
        <v>5.8</v>
      </c>
      <c r="E67" t="s">
        <v>92</v>
      </c>
      <c r="F67">
        <v>2</v>
      </c>
      <c r="G67">
        <f t="shared" si="1"/>
        <v>4</v>
      </c>
      <c r="J67">
        <v>3</v>
      </c>
      <c r="K67">
        <f t="shared" si="2"/>
        <v>6</v>
      </c>
    </row>
    <row r="68" spans="1:11" x14ac:dyDescent="0.3">
      <c r="A68" s="4" t="s">
        <v>43</v>
      </c>
      <c r="B68" s="7" t="s">
        <v>27</v>
      </c>
      <c r="C68" s="10">
        <v>78.2</v>
      </c>
      <c r="E68" t="s">
        <v>102</v>
      </c>
      <c r="F68">
        <v>4</v>
      </c>
      <c r="G68">
        <f t="shared" si="1"/>
        <v>8</v>
      </c>
      <c r="J68">
        <v>2</v>
      </c>
      <c r="K68">
        <f t="shared" si="2"/>
        <v>4</v>
      </c>
    </row>
    <row r="69" spans="1:11" x14ac:dyDescent="0.3">
      <c r="A69" s="2" t="s">
        <v>43</v>
      </c>
      <c r="B69" s="6" t="s">
        <v>28</v>
      </c>
      <c r="C69" s="9">
        <v>84</v>
      </c>
      <c r="E69" t="s">
        <v>102</v>
      </c>
      <c r="F69">
        <v>3</v>
      </c>
      <c r="G69">
        <f t="shared" si="1"/>
        <v>6</v>
      </c>
      <c r="J69">
        <v>2</v>
      </c>
      <c r="K69">
        <f t="shared" si="2"/>
        <v>4</v>
      </c>
    </row>
    <row r="70" spans="1:11" x14ac:dyDescent="0.3">
      <c r="A70" s="4" t="s">
        <v>43</v>
      </c>
      <c r="B70" s="7" t="s">
        <v>8</v>
      </c>
      <c r="C70" s="10">
        <v>40.137931034482754</v>
      </c>
      <c r="E70" t="s">
        <v>103</v>
      </c>
      <c r="F70">
        <v>2</v>
      </c>
      <c r="G70">
        <f t="shared" si="1"/>
        <v>4</v>
      </c>
      <c r="J70">
        <v>1</v>
      </c>
      <c r="K70">
        <f t="shared" si="2"/>
        <v>2</v>
      </c>
    </row>
    <row r="71" spans="1:11" x14ac:dyDescent="0.3">
      <c r="A71" s="2" t="s">
        <v>43</v>
      </c>
      <c r="B71" s="6" t="s">
        <v>9</v>
      </c>
      <c r="C71" s="9">
        <v>19.399999999999999</v>
      </c>
      <c r="E71" t="s">
        <v>103</v>
      </c>
      <c r="F71">
        <v>4</v>
      </c>
      <c r="G71">
        <f t="shared" si="1"/>
        <v>8</v>
      </c>
      <c r="J71">
        <v>1</v>
      </c>
      <c r="K71">
        <f t="shared" si="2"/>
        <v>2</v>
      </c>
    </row>
    <row r="72" spans="1:11" x14ac:dyDescent="0.3">
      <c r="A72" s="4" t="s">
        <v>43</v>
      </c>
      <c r="B72" s="7" t="s">
        <v>10</v>
      </c>
      <c r="C72" s="10">
        <v>1.4</v>
      </c>
      <c r="E72" t="s">
        <v>101</v>
      </c>
      <c r="F72">
        <v>1</v>
      </c>
      <c r="G72">
        <f t="shared" si="1"/>
        <v>2</v>
      </c>
      <c r="J72">
        <v>1</v>
      </c>
      <c r="K72">
        <f t="shared" si="2"/>
        <v>2</v>
      </c>
    </row>
    <row r="73" spans="1:11" x14ac:dyDescent="0.3">
      <c r="A73" s="2" t="s">
        <v>43</v>
      </c>
      <c r="B73" s="6" t="s">
        <v>11</v>
      </c>
      <c r="C73" s="9">
        <v>18</v>
      </c>
      <c r="E73" t="s">
        <v>104</v>
      </c>
      <c r="F73">
        <v>3</v>
      </c>
      <c r="G73">
        <f t="shared" si="1"/>
        <v>6</v>
      </c>
      <c r="J73">
        <v>2</v>
      </c>
      <c r="K73">
        <f t="shared" si="2"/>
        <v>4</v>
      </c>
    </row>
    <row r="74" spans="1:11" x14ac:dyDescent="0.3">
      <c r="A74" s="4" t="s">
        <v>43</v>
      </c>
      <c r="B74" s="7" t="s">
        <v>15</v>
      </c>
      <c r="C74" s="10">
        <v>5</v>
      </c>
    </row>
    <row r="75" spans="1:11" x14ac:dyDescent="0.3">
      <c r="A75" s="2" t="s">
        <v>43</v>
      </c>
      <c r="B75" s="6" t="s">
        <v>29</v>
      </c>
      <c r="C75" s="9">
        <v>6</v>
      </c>
      <c r="D75">
        <f>C75/C74</f>
        <v>1.2</v>
      </c>
    </row>
    <row r="76" spans="1:11" x14ac:dyDescent="0.3">
      <c r="A76" s="4" t="s">
        <v>43</v>
      </c>
      <c r="B76" s="7" t="s">
        <v>23</v>
      </c>
      <c r="C76" s="10">
        <v>11</v>
      </c>
      <c r="D76">
        <f>C76/C74</f>
        <v>2.2000000000000002</v>
      </c>
    </row>
    <row r="77" spans="1:11" x14ac:dyDescent="0.3">
      <c r="A77" s="4"/>
      <c r="B77" s="7"/>
      <c r="C77" s="10"/>
    </row>
    <row r="78" spans="1:11" x14ac:dyDescent="0.3">
      <c r="A78" s="2" t="s">
        <v>44</v>
      </c>
      <c r="B78" s="6" t="s">
        <v>26</v>
      </c>
      <c r="C78" s="9">
        <v>3</v>
      </c>
    </row>
    <row r="79" spans="1:11" x14ac:dyDescent="0.3">
      <c r="A79" s="4" t="s">
        <v>44</v>
      </c>
      <c r="B79" s="7" t="s">
        <v>27</v>
      </c>
      <c r="C79" s="10">
        <v>57</v>
      </c>
    </row>
    <row r="80" spans="1:11" x14ac:dyDescent="0.3">
      <c r="A80" s="2" t="s">
        <v>44</v>
      </c>
      <c r="B80" s="6" t="s">
        <v>28</v>
      </c>
      <c r="C80" s="9">
        <v>60</v>
      </c>
    </row>
    <row r="81" spans="1:4" x14ac:dyDescent="0.3">
      <c r="A81" s="4" t="s">
        <v>44</v>
      </c>
      <c r="B81" s="7" t="s">
        <v>8</v>
      </c>
      <c r="C81" s="10">
        <v>56.000000000000007</v>
      </c>
    </row>
    <row r="82" spans="1:4" x14ac:dyDescent="0.3">
      <c r="A82" s="2" t="s">
        <v>44</v>
      </c>
      <c r="B82" s="6" t="s">
        <v>9</v>
      </c>
      <c r="C82" s="9">
        <v>14</v>
      </c>
    </row>
    <row r="83" spans="1:4" x14ac:dyDescent="0.3">
      <c r="A83" s="4" t="s">
        <v>44</v>
      </c>
      <c r="B83" s="7" t="s">
        <v>10</v>
      </c>
      <c r="C83" s="10">
        <v>1.5714285714285714</v>
      </c>
    </row>
    <row r="84" spans="1:4" x14ac:dyDescent="0.3">
      <c r="A84" s="2" t="s">
        <v>44</v>
      </c>
      <c r="B84" s="6" t="s">
        <v>11</v>
      </c>
      <c r="C84" s="9">
        <v>12.428571428571429</v>
      </c>
    </row>
    <row r="85" spans="1:4" x14ac:dyDescent="0.3">
      <c r="A85" s="4" t="s">
        <v>44</v>
      </c>
      <c r="B85" s="7" t="s">
        <v>15</v>
      </c>
      <c r="C85" s="10">
        <v>7</v>
      </c>
    </row>
    <row r="86" spans="1:4" x14ac:dyDescent="0.3">
      <c r="A86" s="2" t="s">
        <v>44</v>
      </c>
      <c r="B86" s="6" t="s">
        <v>29</v>
      </c>
      <c r="C86" s="9">
        <v>5</v>
      </c>
      <c r="D86">
        <f>C86/C85</f>
        <v>0.7142857142857143</v>
      </c>
    </row>
    <row r="87" spans="1:4" x14ac:dyDescent="0.3">
      <c r="A87" s="4" t="s">
        <v>44</v>
      </c>
      <c r="B87" s="7" t="s">
        <v>23</v>
      </c>
      <c r="C87" s="10">
        <v>7</v>
      </c>
      <c r="D87">
        <f>C87/C85</f>
        <v>1</v>
      </c>
    </row>
    <row r="88" spans="1:4" x14ac:dyDescent="0.3">
      <c r="A88" s="4"/>
      <c r="B88" s="7"/>
      <c r="C88" s="10"/>
    </row>
    <row r="89" spans="1:4" x14ac:dyDescent="0.3">
      <c r="A89" s="2" t="s">
        <v>45</v>
      </c>
      <c r="B89" s="6" t="s">
        <v>26</v>
      </c>
      <c r="C89" s="9">
        <v>6</v>
      </c>
    </row>
    <row r="90" spans="1:4" x14ac:dyDescent="0.3">
      <c r="A90" s="4" t="s">
        <v>45</v>
      </c>
      <c r="B90" s="7" t="s">
        <v>27</v>
      </c>
      <c r="C90" s="10">
        <v>78</v>
      </c>
    </row>
    <row r="91" spans="1:4" x14ac:dyDescent="0.3">
      <c r="A91" s="2" t="s">
        <v>45</v>
      </c>
      <c r="B91" s="6" t="s">
        <v>28</v>
      </c>
      <c r="C91" s="9">
        <v>84</v>
      </c>
    </row>
    <row r="92" spans="1:4" x14ac:dyDescent="0.3">
      <c r="A92" s="4" t="s">
        <v>45</v>
      </c>
      <c r="B92" s="7" t="s">
        <v>8</v>
      </c>
      <c r="C92" s="10">
        <v>50.4</v>
      </c>
    </row>
    <row r="93" spans="1:4" x14ac:dyDescent="0.3">
      <c r="A93" s="2" t="s">
        <v>45</v>
      </c>
      <c r="B93" s="6" t="s">
        <v>9</v>
      </c>
      <c r="C93" s="9">
        <v>25.2</v>
      </c>
    </row>
    <row r="94" spans="1:4" x14ac:dyDescent="0.3">
      <c r="A94" s="4" t="s">
        <v>45</v>
      </c>
      <c r="B94" s="7" t="s">
        <v>10</v>
      </c>
      <c r="C94" s="10">
        <v>1.8</v>
      </c>
    </row>
    <row r="95" spans="1:4" x14ac:dyDescent="0.3">
      <c r="A95" s="2" t="s">
        <v>45</v>
      </c>
      <c r="B95" s="6" t="s">
        <v>11</v>
      </c>
      <c r="C95" s="9">
        <v>23.4</v>
      </c>
    </row>
    <row r="96" spans="1:4" x14ac:dyDescent="0.3">
      <c r="A96" s="4" t="s">
        <v>45</v>
      </c>
      <c r="B96" s="7" t="s">
        <v>15</v>
      </c>
      <c r="C96" s="10">
        <v>5</v>
      </c>
    </row>
    <row r="97" spans="1:4" x14ac:dyDescent="0.3">
      <c r="A97" s="2" t="s">
        <v>45</v>
      </c>
      <c r="B97" s="6" t="s">
        <v>29</v>
      </c>
      <c r="C97" s="9">
        <v>11</v>
      </c>
    </row>
    <row r="98" spans="1:4" x14ac:dyDescent="0.3">
      <c r="A98" s="4" t="s">
        <v>45</v>
      </c>
      <c r="B98" s="7" t="s">
        <v>23</v>
      </c>
      <c r="C98" s="10">
        <v>11</v>
      </c>
    </row>
    <row r="99" spans="1:4" x14ac:dyDescent="0.3">
      <c r="A99" s="4"/>
      <c r="B99" s="7"/>
      <c r="C99" s="10"/>
    </row>
    <row r="100" spans="1:4" x14ac:dyDescent="0.3">
      <c r="A100" s="2" t="s">
        <v>49</v>
      </c>
      <c r="B100" s="6" t="s">
        <v>26</v>
      </c>
      <c r="C100" s="9">
        <v>6.2</v>
      </c>
    </row>
    <row r="101" spans="1:4" x14ac:dyDescent="0.3">
      <c r="A101" s="4" t="s">
        <v>49</v>
      </c>
      <c r="B101" s="7" t="s">
        <v>27</v>
      </c>
      <c r="C101" s="10">
        <v>35.799999999999997</v>
      </c>
    </row>
    <row r="102" spans="1:4" x14ac:dyDescent="0.3">
      <c r="A102" s="2" t="s">
        <v>49</v>
      </c>
      <c r="B102" s="6" t="s">
        <v>28</v>
      </c>
      <c r="C102" s="9">
        <v>42</v>
      </c>
    </row>
    <row r="103" spans="1:4" x14ac:dyDescent="0.3">
      <c r="A103" s="4" t="s">
        <v>49</v>
      </c>
      <c r="B103" s="7" t="s">
        <v>8</v>
      </c>
      <c r="C103" s="10">
        <v>25.354838709677416</v>
      </c>
    </row>
    <row r="104" spans="1:4" x14ac:dyDescent="0.3">
      <c r="A104" s="2" t="s">
        <v>49</v>
      </c>
      <c r="B104" s="6" t="s">
        <v>9</v>
      </c>
      <c r="C104" s="9">
        <v>13.1</v>
      </c>
    </row>
    <row r="105" spans="1:4" x14ac:dyDescent="0.3">
      <c r="A105" s="4" t="s">
        <v>49</v>
      </c>
      <c r="B105" s="7" t="s">
        <v>10</v>
      </c>
      <c r="C105" s="10">
        <v>1.8</v>
      </c>
    </row>
    <row r="106" spans="1:4" x14ac:dyDescent="0.3">
      <c r="A106" s="2" t="s">
        <v>49</v>
      </c>
      <c r="B106" s="6" t="s">
        <v>11</v>
      </c>
      <c r="C106" s="9">
        <v>11.3</v>
      </c>
    </row>
    <row r="107" spans="1:4" x14ac:dyDescent="0.3">
      <c r="A107" s="4" t="s">
        <v>49</v>
      </c>
      <c r="B107" s="7" t="s">
        <v>15</v>
      </c>
      <c r="C107" s="10">
        <v>10</v>
      </c>
    </row>
    <row r="108" spans="1:4" x14ac:dyDescent="0.3">
      <c r="A108" s="2" t="s">
        <v>49</v>
      </c>
      <c r="B108" s="6" t="s">
        <v>29</v>
      </c>
      <c r="C108" s="9">
        <v>8</v>
      </c>
      <c r="D108">
        <f>C108/C107</f>
        <v>0.8</v>
      </c>
    </row>
    <row r="109" spans="1:4" x14ac:dyDescent="0.3">
      <c r="A109" s="4" t="s">
        <v>49</v>
      </c>
      <c r="B109" s="7" t="s">
        <v>23</v>
      </c>
      <c r="C109" s="10">
        <v>6</v>
      </c>
      <c r="D109">
        <f>C109/C107</f>
        <v>0.6</v>
      </c>
    </row>
    <row r="111" spans="1:4" x14ac:dyDescent="0.3">
      <c r="A111" s="2" t="s">
        <v>50</v>
      </c>
      <c r="B111" s="6" t="s">
        <v>26</v>
      </c>
      <c r="C111" s="9">
        <v>3.3333333333333335</v>
      </c>
    </row>
    <row r="112" spans="1:4" x14ac:dyDescent="0.3">
      <c r="A112" s="4" t="s">
        <v>50</v>
      </c>
      <c r="B112" s="7" t="s">
        <v>27</v>
      </c>
      <c r="C112" s="10">
        <v>66.666666666666671</v>
      </c>
    </row>
    <row r="113" spans="1:4" x14ac:dyDescent="0.3">
      <c r="A113" s="2" t="s">
        <v>50</v>
      </c>
      <c r="B113" s="6" t="s">
        <v>28</v>
      </c>
      <c r="C113" s="9">
        <v>70</v>
      </c>
    </row>
    <row r="114" spans="1:4" x14ac:dyDescent="0.3">
      <c r="A114" s="4" t="s">
        <v>50</v>
      </c>
      <c r="B114" s="7" t="s">
        <v>8</v>
      </c>
      <c r="C114" s="10">
        <v>56.400000000000006</v>
      </c>
    </row>
    <row r="115" spans="1:4" x14ac:dyDescent="0.3">
      <c r="A115" s="2" t="s">
        <v>50</v>
      </c>
      <c r="B115" s="6" t="s">
        <v>9</v>
      </c>
      <c r="C115" s="9">
        <v>15.666666666666666</v>
      </c>
    </row>
    <row r="116" spans="1:4" x14ac:dyDescent="0.3">
      <c r="A116" s="4" t="s">
        <v>50</v>
      </c>
      <c r="B116" s="7" t="s">
        <v>10</v>
      </c>
      <c r="C116" s="10">
        <v>3.6666666666666665</v>
      </c>
    </row>
    <row r="117" spans="1:4" x14ac:dyDescent="0.3">
      <c r="A117" s="2" t="s">
        <v>50</v>
      </c>
      <c r="B117" s="6" t="s">
        <v>11</v>
      </c>
      <c r="C117" s="9">
        <v>12</v>
      </c>
    </row>
    <row r="118" spans="1:4" x14ac:dyDescent="0.3">
      <c r="A118" s="4" t="s">
        <v>50</v>
      </c>
      <c r="B118" s="7" t="s">
        <v>15</v>
      </c>
      <c r="C118" s="10">
        <v>6</v>
      </c>
    </row>
    <row r="119" spans="1:4" x14ac:dyDescent="0.3">
      <c r="A119" s="2" t="s">
        <v>50</v>
      </c>
      <c r="B119" s="6" t="s">
        <v>29</v>
      </c>
      <c r="C119" s="9">
        <v>9</v>
      </c>
      <c r="D119">
        <f>C119/C118</f>
        <v>1.5</v>
      </c>
    </row>
    <row r="120" spans="1:4" x14ac:dyDescent="0.3">
      <c r="A120" s="4" t="s">
        <v>50</v>
      </c>
      <c r="B120" s="7" t="s">
        <v>23</v>
      </c>
      <c r="C120" s="10">
        <v>14</v>
      </c>
      <c r="D120">
        <f>C120/C118</f>
        <v>2.3333333333333335</v>
      </c>
    </row>
    <row r="122" spans="1:4" x14ac:dyDescent="0.3">
      <c r="A122" s="2" t="s">
        <v>51</v>
      </c>
      <c r="B122" s="6" t="s">
        <v>26</v>
      </c>
      <c r="C122" s="9">
        <v>3.25</v>
      </c>
    </row>
    <row r="123" spans="1:4" x14ac:dyDescent="0.3">
      <c r="A123" s="4" t="s">
        <v>51</v>
      </c>
      <c r="B123" s="7" t="s">
        <v>27</v>
      </c>
      <c r="C123" s="10">
        <v>101.75</v>
      </c>
    </row>
    <row r="124" spans="1:4" x14ac:dyDescent="0.3">
      <c r="A124" s="2" t="s">
        <v>51</v>
      </c>
      <c r="B124" s="6" t="s">
        <v>28</v>
      </c>
      <c r="C124" s="9">
        <v>105</v>
      </c>
    </row>
    <row r="125" spans="1:4" x14ac:dyDescent="0.3">
      <c r="A125" s="4" t="s">
        <v>51</v>
      </c>
      <c r="B125" s="7" t="s">
        <v>8</v>
      </c>
      <c r="C125" s="10">
        <v>48.92307692307692</v>
      </c>
    </row>
    <row r="126" spans="1:4" x14ac:dyDescent="0.3">
      <c r="A126" s="2" t="s">
        <v>51</v>
      </c>
      <c r="B126" s="6" t="s">
        <v>9</v>
      </c>
      <c r="C126" s="9">
        <v>13.25</v>
      </c>
    </row>
    <row r="127" spans="1:4" x14ac:dyDescent="0.3">
      <c r="A127" s="4" t="s">
        <v>51</v>
      </c>
      <c r="B127" s="7" t="s">
        <v>10</v>
      </c>
      <c r="C127" s="10">
        <v>0.75</v>
      </c>
    </row>
    <row r="128" spans="1:4" x14ac:dyDescent="0.3">
      <c r="A128" s="2" t="s">
        <v>51</v>
      </c>
      <c r="B128" s="6" t="s">
        <v>11</v>
      </c>
      <c r="C128" s="9">
        <v>12.5</v>
      </c>
    </row>
    <row r="129" spans="1:4" x14ac:dyDescent="0.3">
      <c r="A129" s="4" t="s">
        <v>51</v>
      </c>
      <c r="B129" s="7" t="s">
        <v>15</v>
      </c>
      <c r="C129" s="10">
        <v>4</v>
      </c>
    </row>
    <row r="130" spans="1:4" x14ac:dyDescent="0.3">
      <c r="A130" s="2" t="s">
        <v>51</v>
      </c>
      <c r="B130" s="6" t="s">
        <v>29</v>
      </c>
      <c r="C130" s="9">
        <v>14</v>
      </c>
      <c r="D130">
        <f>C130/C129</f>
        <v>3.5</v>
      </c>
    </row>
    <row r="131" spans="1:4" x14ac:dyDescent="0.3">
      <c r="A131" s="4" t="s">
        <v>51</v>
      </c>
      <c r="B131" s="7" t="s">
        <v>23</v>
      </c>
      <c r="C131" s="10">
        <v>7</v>
      </c>
      <c r="D131">
        <f>C131/C129</f>
        <v>1.75</v>
      </c>
    </row>
    <row r="133" spans="1:4" x14ac:dyDescent="0.3">
      <c r="A133" s="2" t="s">
        <v>52</v>
      </c>
      <c r="B133" s="6" t="s">
        <v>26</v>
      </c>
      <c r="C133" s="9">
        <v>6.7777777777777777</v>
      </c>
    </row>
    <row r="134" spans="1:4" x14ac:dyDescent="0.3">
      <c r="A134" s="4" t="s">
        <v>52</v>
      </c>
      <c r="B134" s="7" t="s">
        <v>27</v>
      </c>
      <c r="C134" s="10">
        <v>39.888888888888886</v>
      </c>
    </row>
    <row r="135" spans="1:4" x14ac:dyDescent="0.3">
      <c r="A135" s="2" t="s">
        <v>52</v>
      </c>
      <c r="B135" s="6" t="s">
        <v>28</v>
      </c>
      <c r="C135" s="9">
        <v>46.666666666666664</v>
      </c>
    </row>
    <row r="136" spans="1:4" x14ac:dyDescent="0.3">
      <c r="A136" s="4" t="s">
        <v>52</v>
      </c>
      <c r="B136" s="7" t="s">
        <v>8</v>
      </c>
      <c r="C136" s="10">
        <v>49.967213114754095</v>
      </c>
    </row>
    <row r="137" spans="1:4" x14ac:dyDescent="0.3">
      <c r="A137" s="2" t="s">
        <v>52</v>
      </c>
      <c r="B137" s="6" t="s">
        <v>9</v>
      </c>
      <c r="C137" s="9">
        <v>28.222222222222221</v>
      </c>
    </row>
    <row r="138" spans="1:4" x14ac:dyDescent="0.3">
      <c r="A138" s="4" t="s">
        <v>52</v>
      </c>
      <c r="B138" s="7" t="s">
        <v>10</v>
      </c>
      <c r="C138" s="10">
        <v>6.5555555555555554</v>
      </c>
    </row>
    <row r="139" spans="1:4" x14ac:dyDescent="0.3">
      <c r="A139" s="2" t="s">
        <v>52</v>
      </c>
      <c r="B139" s="6" t="s">
        <v>11</v>
      </c>
      <c r="C139" s="9">
        <v>21.666666666666668</v>
      </c>
    </row>
    <row r="140" spans="1:4" x14ac:dyDescent="0.3">
      <c r="A140" s="4" t="s">
        <v>52</v>
      </c>
      <c r="B140" s="7" t="s">
        <v>15</v>
      </c>
      <c r="C140" s="10">
        <v>9</v>
      </c>
    </row>
    <row r="141" spans="1:4" x14ac:dyDescent="0.3">
      <c r="A141" s="2" t="s">
        <v>52</v>
      </c>
      <c r="B141" s="6" t="s">
        <v>29</v>
      </c>
      <c r="C141" s="9">
        <v>13</v>
      </c>
      <c r="D141">
        <f>C141/C140</f>
        <v>1.4444444444444444</v>
      </c>
    </row>
    <row r="142" spans="1:4" x14ac:dyDescent="0.3">
      <c r="A142" s="4" t="s">
        <v>52</v>
      </c>
      <c r="B142" s="7" t="s">
        <v>23</v>
      </c>
      <c r="C142" s="10">
        <v>14</v>
      </c>
      <c r="D142">
        <f>C142/C140</f>
        <v>1.5555555555555556</v>
      </c>
    </row>
    <row r="144" spans="1:4" x14ac:dyDescent="0.3">
      <c r="A144" s="2" t="s">
        <v>53</v>
      </c>
      <c r="B144" s="6" t="s">
        <v>26</v>
      </c>
      <c r="C144" s="9">
        <v>3.8333333333333335</v>
      </c>
    </row>
    <row r="145" spans="1:4" x14ac:dyDescent="0.3">
      <c r="A145" s="4" t="s">
        <v>53</v>
      </c>
      <c r="B145" s="7" t="s">
        <v>27</v>
      </c>
      <c r="C145" s="10">
        <v>31.166666666666668</v>
      </c>
    </row>
    <row r="146" spans="1:4" x14ac:dyDescent="0.3">
      <c r="A146" s="2" t="s">
        <v>53</v>
      </c>
      <c r="B146" s="6" t="s">
        <v>28</v>
      </c>
      <c r="C146" s="9">
        <v>35</v>
      </c>
    </row>
    <row r="147" spans="1:4" x14ac:dyDescent="0.3">
      <c r="A147" s="4" t="s">
        <v>53</v>
      </c>
      <c r="B147" s="7" t="s">
        <v>8</v>
      </c>
      <c r="C147" s="10">
        <v>55.826086956521735</v>
      </c>
    </row>
    <row r="148" spans="1:4" x14ac:dyDescent="0.3">
      <c r="A148" s="2" t="s">
        <v>53</v>
      </c>
      <c r="B148" s="6" t="s">
        <v>9</v>
      </c>
      <c r="C148" s="9">
        <v>17.833333333333332</v>
      </c>
    </row>
    <row r="149" spans="1:4" x14ac:dyDescent="0.3">
      <c r="A149" s="4" t="s">
        <v>53</v>
      </c>
      <c r="B149" s="7" t="s">
        <v>10</v>
      </c>
      <c r="C149" s="10">
        <v>2.9166666666666665</v>
      </c>
    </row>
    <row r="150" spans="1:4" x14ac:dyDescent="0.3">
      <c r="A150" s="2" t="s">
        <v>53</v>
      </c>
      <c r="B150" s="6" t="s">
        <v>11</v>
      </c>
      <c r="C150" s="9">
        <v>14.916666666666666</v>
      </c>
    </row>
    <row r="151" spans="1:4" x14ac:dyDescent="0.3">
      <c r="A151" s="4" t="s">
        <v>53</v>
      </c>
      <c r="B151" s="7" t="s">
        <v>15</v>
      </c>
      <c r="C151" s="10">
        <v>12</v>
      </c>
    </row>
    <row r="152" spans="1:4" x14ac:dyDescent="0.3">
      <c r="A152" s="2" t="s">
        <v>53</v>
      </c>
      <c r="B152" s="6" t="s">
        <v>29</v>
      </c>
      <c r="C152" s="9">
        <v>17</v>
      </c>
      <c r="D152">
        <f>C152/C151</f>
        <v>1.4166666666666667</v>
      </c>
    </row>
    <row r="153" spans="1:4" x14ac:dyDescent="0.3">
      <c r="A153" s="4" t="s">
        <v>53</v>
      </c>
      <c r="B153" s="7" t="s">
        <v>23</v>
      </c>
      <c r="C153" s="10">
        <v>15</v>
      </c>
      <c r="D153">
        <f>C153/C151</f>
        <v>1.25</v>
      </c>
    </row>
    <row r="155" spans="1:4" x14ac:dyDescent="0.3">
      <c r="A155" s="2" t="s">
        <v>54</v>
      </c>
      <c r="B155" s="6" t="s">
        <v>26</v>
      </c>
      <c r="C155" s="9">
        <v>5.1111111111111107</v>
      </c>
    </row>
    <row r="156" spans="1:4" x14ac:dyDescent="0.3">
      <c r="A156" s="4" t="s">
        <v>54</v>
      </c>
      <c r="B156" s="7" t="s">
        <v>27</v>
      </c>
      <c r="C156" s="10">
        <v>41.555555555555557</v>
      </c>
    </row>
    <row r="157" spans="1:4" x14ac:dyDescent="0.3">
      <c r="A157" s="2" t="s">
        <v>54</v>
      </c>
      <c r="B157" s="6" t="s">
        <v>28</v>
      </c>
      <c r="C157" s="9">
        <v>46.666666666666664</v>
      </c>
    </row>
    <row r="158" spans="1:4" x14ac:dyDescent="0.3">
      <c r="A158" s="4" t="s">
        <v>54</v>
      </c>
      <c r="B158" s="7" t="s">
        <v>8</v>
      </c>
      <c r="C158" s="10">
        <v>44.347826086956516</v>
      </c>
    </row>
    <row r="159" spans="1:4" x14ac:dyDescent="0.3">
      <c r="A159" s="2" t="s">
        <v>54</v>
      </c>
      <c r="B159" s="6" t="s">
        <v>9</v>
      </c>
      <c r="C159" s="9">
        <v>18.888888888888889</v>
      </c>
    </row>
    <row r="160" spans="1:4" x14ac:dyDescent="0.3">
      <c r="A160" s="4" t="s">
        <v>54</v>
      </c>
      <c r="B160" s="7" t="s">
        <v>10</v>
      </c>
      <c r="C160" s="10">
        <v>2.2222222222222223</v>
      </c>
    </row>
    <row r="161" spans="1:4" x14ac:dyDescent="0.3">
      <c r="A161" s="2" t="s">
        <v>54</v>
      </c>
      <c r="B161" s="6" t="s">
        <v>11</v>
      </c>
      <c r="C161" s="9">
        <v>16.666666666666668</v>
      </c>
    </row>
    <row r="162" spans="1:4" x14ac:dyDescent="0.3">
      <c r="A162" s="4" t="s">
        <v>54</v>
      </c>
      <c r="B162" s="7" t="s">
        <v>15</v>
      </c>
      <c r="C162" s="10">
        <v>9</v>
      </c>
    </row>
    <row r="163" spans="1:4" x14ac:dyDescent="0.3">
      <c r="A163" s="2" t="s">
        <v>54</v>
      </c>
      <c r="B163" s="6" t="s">
        <v>29</v>
      </c>
      <c r="C163" s="9">
        <v>20</v>
      </c>
      <c r="D163">
        <f>C163/C162</f>
        <v>2.2222222222222223</v>
      </c>
    </row>
    <row r="164" spans="1:4" x14ac:dyDescent="0.3">
      <c r="A164" s="4" t="s">
        <v>54</v>
      </c>
      <c r="B164" s="7" t="s">
        <v>23</v>
      </c>
      <c r="C164" s="10">
        <v>13</v>
      </c>
      <c r="D164">
        <f>C164/C162</f>
        <v>1.4444444444444444</v>
      </c>
    </row>
    <row r="166" spans="1:4" x14ac:dyDescent="0.3">
      <c r="A166" s="2" t="s">
        <v>56</v>
      </c>
      <c r="B166" s="6" t="s">
        <v>26</v>
      </c>
      <c r="C166" s="9">
        <v>4.5384615384615383</v>
      </c>
    </row>
    <row r="167" spans="1:4" x14ac:dyDescent="0.3">
      <c r="A167" s="4" t="s">
        <v>56</v>
      </c>
      <c r="B167" s="7" t="s">
        <v>27</v>
      </c>
      <c r="C167" s="10">
        <v>27.76923076923077</v>
      </c>
    </row>
    <row r="168" spans="1:4" x14ac:dyDescent="0.3">
      <c r="A168" s="2" t="s">
        <v>56</v>
      </c>
      <c r="B168" s="6" t="s">
        <v>28</v>
      </c>
      <c r="C168" s="9">
        <v>32.307692307692307</v>
      </c>
    </row>
    <row r="169" spans="1:4" x14ac:dyDescent="0.3">
      <c r="A169" s="4" t="s">
        <v>56</v>
      </c>
      <c r="B169" s="7" t="s">
        <v>8</v>
      </c>
      <c r="C169" s="10">
        <v>36</v>
      </c>
    </row>
    <row r="170" spans="1:4" x14ac:dyDescent="0.3">
      <c r="A170" s="2" t="s">
        <v>56</v>
      </c>
      <c r="B170" s="6" t="s">
        <v>9</v>
      </c>
      <c r="C170" s="9">
        <v>13.615384615384615</v>
      </c>
    </row>
    <row r="171" spans="1:4" x14ac:dyDescent="0.3">
      <c r="A171" s="4" t="s">
        <v>56</v>
      </c>
      <c r="B171" s="7" t="s">
        <v>10</v>
      </c>
      <c r="C171" s="10">
        <v>2.4615384615384617</v>
      </c>
    </row>
    <row r="172" spans="1:4" x14ac:dyDescent="0.3">
      <c r="A172" s="2" t="s">
        <v>56</v>
      </c>
      <c r="B172" s="6" t="s">
        <v>11</v>
      </c>
      <c r="C172" s="9">
        <v>11.153846153846153</v>
      </c>
    </row>
    <row r="173" spans="1:4" x14ac:dyDescent="0.3">
      <c r="A173" s="4" t="s">
        <v>56</v>
      </c>
      <c r="B173" s="7" t="s">
        <v>15</v>
      </c>
      <c r="C173" s="10">
        <v>13</v>
      </c>
    </row>
    <row r="174" spans="1:4" x14ac:dyDescent="0.3">
      <c r="A174" s="2" t="s">
        <v>56</v>
      </c>
      <c r="B174" s="6" t="s">
        <v>29</v>
      </c>
      <c r="C174" s="9">
        <v>27</v>
      </c>
      <c r="D174">
        <f>C174/C173</f>
        <v>2.0769230769230771</v>
      </c>
    </row>
    <row r="175" spans="1:4" x14ac:dyDescent="0.3">
      <c r="A175" s="4" t="s">
        <v>56</v>
      </c>
      <c r="B175" s="7" t="s">
        <v>23</v>
      </c>
      <c r="C175" s="10">
        <v>0</v>
      </c>
      <c r="D175">
        <f>C175/C173</f>
        <v>0</v>
      </c>
    </row>
    <row r="177" spans="1:4" x14ac:dyDescent="0.3">
      <c r="A177" s="2" t="s">
        <v>57</v>
      </c>
      <c r="B177" s="6" t="s">
        <v>26</v>
      </c>
      <c r="C177" s="9">
        <v>3.8461538461538463</v>
      </c>
    </row>
    <row r="178" spans="1:4" x14ac:dyDescent="0.3">
      <c r="A178" s="4" t="s">
        <v>57</v>
      </c>
      <c r="B178" s="7" t="s">
        <v>27</v>
      </c>
      <c r="C178" s="10">
        <v>28.46153846153846</v>
      </c>
    </row>
    <row r="179" spans="1:4" x14ac:dyDescent="0.3">
      <c r="A179" s="2" t="s">
        <v>57</v>
      </c>
      <c r="B179" s="6" t="s">
        <v>28</v>
      </c>
      <c r="C179" s="9">
        <v>32.307692307692307</v>
      </c>
    </row>
    <row r="180" spans="1:4" x14ac:dyDescent="0.3">
      <c r="A180" s="4" t="s">
        <v>57</v>
      </c>
      <c r="B180" s="7" t="s">
        <v>8</v>
      </c>
      <c r="C180" s="10">
        <v>55.44</v>
      </c>
    </row>
    <row r="181" spans="1:4" x14ac:dyDescent="0.3">
      <c r="A181" s="2" t="s">
        <v>57</v>
      </c>
      <c r="B181" s="6" t="s">
        <v>9</v>
      </c>
      <c r="C181" s="9">
        <v>17.76923076923077</v>
      </c>
    </row>
    <row r="182" spans="1:4" x14ac:dyDescent="0.3">
      <c r="A182" s="4" t="s">
        <v>57</v>
      </c>
      <c r="B182" s="7" t="s">
        <v>10</v>
      </c>
      <c r="C182" s="10">
        <v>3.6923076923076925</v>
      </c>
    </row>
    <row r="183" spans="1:4" x14ac:dyDescent="0.3">
      <c r="A183" s="2" t="s">
        <v>57</v>
      </c>
      <c r="B183" s="6" t="s">
        <v>11</v>
      </c>
      <c r="C183" s="9">
        <v>14.076923076923077</v>
      </c>
    </row>
    <row r="184" spans="1:4" x14ac:dyDescent="0.3">
      <c r="A184" s="4" t="s">
        <v>57</v>
      </c>
      <c r="B184" s="7" t="s">
        <v>15</v>
      </c>
      <c r="C184" s="10">
        <v>13</v>
      </c>
    </row>
    <row r="185" spans="1:4" x14ac:dyDescent="0.3">
      <c r="A185" s="2" t="s">
        <v>57</v>
      </c>
      <c r="B185" s="6" t="s">
        <v>29</v>
      </c>
      <c r="C185" s="9">
        <v>12</v>
      </c>
      <c r="D185">
        <f>C185/C184</f>
        <v>0.92307692307692313</v>
      </c>
    </row>
    <row r="186" spans="1:4" x14ac:dyDescent="0.3">
      <c r="A186" s="4" t="s">
        <v>57</v>
      </c>
      <c r="B186" s="7" t="s">
        <v>23</v>
      </c>
      <c r="C186" s="10">
        <v>0</v>
      </c>
      <c r="D186">
        <f>C186/C184</f>
        <v>0</v>
      </c>
    </row>
    <row r="188" spans="1:4" x14ac:dyDescent="0.3">
      <c r="A188" s="2" t="s">
        <v>40</v>
      </c>
      <c r="B188" s="6" t="s">
        <v>26</v>
      </c>
      <c r="C188" s="9">
        <v>2.2999999999999998</v>
      </c>
    </row>
    <row r="189" spans="1:4" x14ac:dyDescent="0.3">
      <c r="A189" s="4" t="s">
        <v>40</v>
      </c>
      <c r="B189" s="7" t="s">
        <v>27</v>
      </c>
      <c r="C189" s="10">
        <v>39.700000000000003</v>
      </c>
    </row>
    <row r="190" spans="1:4" x14ac:dyDescent="0.3">
      <c r="A190" s="2" t="s">
        <v>40</v>
      </c>
      <c r="B190" s="6" t="s">
        <v>28</v>
      </c>
      <c r="C190" s="9">
        <v>42</v>
      </c>
    </row>
    <row r="191" spans="1:4" x14ac:dyDescent="0.3">
      <c r="A191" s="4" t="s">
        <v>40</v>
      </c>
      <c r="B191" s="7" t="s">
        <v>8</v>
      </c>
      <c r="C191" s="10">
        <v>57.91304347826086</v>
      </c>
    </row>
    <row r="192" spans="1:4" x14ac:dyDescent="0.3">
      <c r="A192" s="2" t="s">
        <v>40</v>
      </c>
      <c r="B192" s="6" t="s">
        <v>9</v>
      </c>
      <c r="C192" s="9">
        <v>11.1</v>
      </c>
    </row>
    <row r="193" spans="1:4" x14ac:dyDescent="0.3">
      <c r="A193" s="4" t="s">
        <v>40</v>
      </c>
      <c r="B193" s="7" t="s">
        <v>10</v>
      </c>
      <c r="C193" s="10">
        <v>1.1000000000000001</v>
      </c>
    </row>
    <row r="194" spans="1:4" x14ac:dyDescent="0.3">
      <c r="A194" s="2" t="s">
        <v>40</v>
      </c>
      <c r="B194" s="6" t="s">
        <v>11</v>
      </c>
      <c r="C194" s="9">
        <v>10</v>
      </c>
    </row>
    <row r="195" spans="1:4" x14ac:dyDescent="0.3">
      <c r="A195" s="4" t="s">
        <v>40</v>
      </c>
      <c r="B195" s="7" t="s">
        <v>15</v>
      </c>
      <c r="C195" s="10">
        <v>10</v>
      </c>
    </row>
    <row r="196" spans="1:4" x14ac:dyDescent="0.3">
      <c r="A196" s="2" t="s">
        <v>40</v>
      </c>
      <c r="B196" s="6" t="s">
        <v>29</v>
      </c>
      <c r="C196" s="9">
        <v>15</v>
      </c>
      <c r="D196">
        <f>C196/C195</f>
        <v>1.5</v>
      </c>
    </row>
    <row r="197" spans="1:4" x14ac:dyDescent="0.3">
      <c r="A197" s="4" t="s">
        <v>40</v>
      </c>
      <c r="B197" s="7" t="s">
        <v>23</v>
      </c>
      <c r="C197" s="10">
        <v>10</v>
      </c>
      <c r="D197">
        <f>C197/C195</f>
        <v>1</v>
      </c>
    </row>
    <row r="199" spans="1:4" x14ac:dyDescent="0.3">
      <c r="A199" s="2" t="s">
        <v>61</v>
      </c>
      <c r="B199" s="6" t="s">
        <v>26</v>
      </c>
      <c r="C199" s="9">
        <v>1.6666666666666667</v>
      </c>
    </row>
    <row r="200" spans="1:4" x14ac:dyDescent="0.3">
      <c r="A200" s="4" t="s">
        <v>61</v>
      </c>
      <c r="B200" s="7" t="s">
        <v>27</v>
      </c>
      <c r="C200" s="10">
        <v>138.33333333333334</v>
      </c>
    </row>
    <row r="201" spans="1:4" x14ac:dyDescent="0.3">
      <c r="A201" s="2" t="s">
        <v>61</v>
      </c>
      <c r="B201" s="6" t="s">
        <v>28</v>
      </c>
      <c r="C201" s="9">
        <v>140</v>
      </c>
    </row>
    <row r="202" spans="1:4" x14ac:dyDescent="0.3">
      <c r="A202" s="4" t="s">
        <v>61</v>
      </c>
      <c r="B202" s="7" t="s">
        <v>8</v>
      </c>
      <c r="C202" s="10">
        <v>43.2</v>
      </c>
    </row>
    <row r="203" spans="1:4" x14ac:dyDescent="0.3">
      <c r="A203" s="2" t="s">
        <v>61</v>
      </c>
      <c r="B203" s="6" t="s">
        <v>9</v>
      </c>
      <c r="C203" s="9">
        <v>6</v>
      </c>
    </row>
    <row r="204" spans="1:4" x14ac:dyDescent="0.3">
      <c r="A204" s="4" t="s">
        <v>61</v>
      </c>
      <c r="B204" s="7" t="s">
        <v>10</v>
      </c>
      <c r="C204" s="10">
        <v>0.33333333333333331</v>
      </c>
    </row>
    <row r="205" spans="1:4" x14ac:dyDescent="0.3">
      <c r="A205" s="2" t="s">
        <v>61</v>
      </c>
      <c r="B205" s="6" t="s">
        <v>11</v>
      </c>
      <c r="C205" s="9">
        <v>5.666666666666667</v>
      </c>
    </row>
    <row r="206" spans="1:4" x14ac:dyDescent="0.3">
      <c r="A206" s="4" t="s">
        <v>61</v>
      </c>
      <c r="B206" s="7" t="s">
        <v>15</v>
      </c>
      <c r="C206" s="10">
        <v>3</v>
      </c>
    </row>
    <row r="207" spans="1:4" x14ac:dyDescent="0.3">
      <c r="A207" s="2" t="s">
        <v>61</v>
      </c>
      <c r="B207" s="6" t="s">
        <v>29</v>
      </c>
      <c r="C207" s="9">
        <v>5</v>
      </c>
      <c r="D207">
        <f>C207/C206</f>
        <v>1.6666666666666667</v>
      </c>
    </row>
    <row r="208" spans="1:4" x14ac:dyDescent="0.3">
      <c r="A208" s="4" t="s">
        <v>61</v>
      </c>
      <c r="B208" s="7" t="s">
        <v>23</v>
      </c>
      <c r="C208" s="10">
        <v>7</v>
      </c>
      <c r="D208">
        <f>C208/C206</f>
        <v>2.3333333333333335</v>
      </c>
    </row>
    <row r="210" spans="1:4" x14ac:dyDescent="0.3">
      <c r="A210" s="2" t="s">
        <v>62</v>
      </c>
      <c r="B210" s="6" t="s">
        <v>26</v>
      </c>
      <c r="C210" s="9">
        <v>3.4</v>
      </c>
    </row>
    <row r="211" spans="1:4" x14ac:dyDescent="0.3">
      <c r="A211" s="4" t="s">
        <v>62</v>
      </c>
      <c r="B211" s="7" t="s">
        <v>27</v>
      </c>
      <c r="C211" s="10">
        <v>80.599999999999994</v>
      </c>
    </row>
    <row r="212" spans="1:4" x14ac:dyDescent="0.3">
      <c r="A212" s="2" t="s">
        <v>62</v>
      </c>
      <c r="B212" s="6" t="s">
        <v>28</v>
      </c>
      <c r="C212" s="9">
        <v>84</v>
      </c>
    </row>
    <row r="213" spans="1:4" x14ac:dyDescent="0.3">
      <c r="A213" s="4" t="s">
        <v>62</v>
      </c>
      <c r="B213" s="7" t="s">
        <v>8</v>
      </c>
      <c r="C213" s="10">
        <v>43.058823529411761</v>
      </c>
    </row>
    <row r="214" spans="1:4" x14ac:dyDescent="0.3">
      <c r="A214" s="2" t="s">
        <v>62</v>
      </c>
      <c r="B214" s="6" t="s">
        <v>9</v>
      </c>
      <c r="C214" s="9">
        <v>12.2</v>
      </c>
    </row>
    <row r="215" spans="1:4" x14ac:dyDescent="0.3">
      <c r="A215" s="4" t="s">
        <v>62</v>
      </c>
      <c r="B215" s="7" t="s">
        <v>10</v>
      </c>
      <c r="C215" s="10">
        <v>2.6</v>
      </c>
    </row>
    <row r="216" spans="1:4" x14ac:dyDescent="0.3">
      <c r="A216" s="2" t="s">
        <v>62</v>
      </c>
      <c r="B216" s="6" t="s">
        <v>11</v>
      </c>
      <c r="C216" s="9">
        <v>9.6</v>
      </c>
    </row>
    <row r="217" spans="1:4" x14ac:dyDescent="0.3">
      <c r="A217" s="4" t="s">
        <v>62</v>
      </c>
      <c r="B217" s="7" t="s">
        <v>15</v>
      </c>
      <c r="C217" s="10">
        <v>5</v>
      </c>
    </row>
    <row r="218" spans="1:4" x14ac:dyDescent="0.3">
      <c r="A218" s="2" t="s">
        <v>62</v>
      </c>
      <c r="B218" s="6" t="s">
        <v>29</v>
      </c>
      <c r="C218" s="9">
        <v>26</v>
      </c>
      <c r="D218">
        <f>C218/C217</f>
        <v>5.2</v>
      </c>
    </row>
    <row r="219" spans="1:4" x14ac:dyDescent="0.3">
      <c r="A219" s="4" t="s">
        <v>62</v>
      </c>
      <c r="B219" s="7" t="s">
        <v>23</v>
      </c>
      <c r="C219" s="10">
        <v>9</v>
      </c>
      <c r="D219">
        <f>C219/C217</f>
        <v>1.8</v>
      </c>
    </row>
    <row r="221" spans="1:4" x14ac:dyDescent="0.3">
      <c r="A221" s="2" t="s">
        <v>68</v>
      </c>
      <c r="B221" s="6" t="s">
        <v>26</v>
      </c>
      <c r="C221" s="9">
        <v>3.8888888888888888</v>
      </c>
    </row>
    <row r="222" spans="1:4" x14ac:dyDescent="0.3">
      <c r="A222" s="4" t="s">
        <v>68</v>
      </c>
      <c r="B222" s="7" t="s">
        <v>27</v>
      </c>
      <c r="C222" s="10">
        <v>42.777777777777779</v>
      </c>
    </row>
    <row r="223" spans="1:4" x14ac:dyDescent="0.3">
      <c r="A223" s="2" t="s">
        <v>68</v>
      </c>
      <c r="B223" s="6" t="s">
        <v>28</v>
      </c>
      <c r="C223" s="9">
        <v>46.666666666666664</v>
      </c>
    </row>
    <row r="224" spans="1:4" x14ac:dyDescent="0.3">
      <c r="A224" s="4" t="s">
        <v>68</v>
      </c>
      <c r="B224" s="7" t="s">
        <v>8</v>
      </c>
      <c r="C224" s="10">
        <v>55.2</v>
      </c>
    </row>
    <row r="225" spans="1:4" x14ac:dyDescent="0.3">
      <c r="A225" s="2" t="s">
        <v>68</v>
      </c>
      <c r="B225" s="6" t="s">
        <v>9</v>
      </c>
      <c r="C225" s="9">
        <v>17.888888888888889</v>
      </c>
    </row>
    <row r="226" spans="1:4" x14ac:dyDescent="0.3">
      <c r="A226" s="4" t="s">
        <v>68</v>
      </c>
      <c r="B226" s="7" t="s">
        <v>10</v>
      </c>
      <c r="C226" s="10">
        <v>3.5555555555555554</v>
      </c>
    </row>
    <row r="227" spans="1:4" x14ac:dyDescent="0.3">
      <c r="A227" s="2" t="s">
        <v>68</v>
      </c>
      <c r="B227" s="6" t="s">
        <v>11</v>
      </c>
      <c r="C227" s="9">
        <v>14.333333333333334</v>
      </c>
    </row>
    <row r="228" spans="1:4" x14ac:dyDescent="0.3">
      <c r="A228" s="4" t="s">
        <v>68</v>
      </c>
      <c r="B228" s="7" t="s">
        <v>15</v>
      </c>
      <c r="C228" s="10">
        <v>9</v>
      </c>
    </row>
    <row r="229" spans="1:4" x14ac:dyDescent="0.3">
      <c r="A229" s="2" t="s">
        <v>68</v>
      </c>
      <c r="B229" s="6" t="s">
        <v>29</v>
      </c>
      <c r="C229" s="9">
        <v>9</v>
      </c>
      <c r="D229">
        <f>C229/C228</f>
        <v>1</v>
      </c>
    </row>
    <row r="230" spans="1:4" x14ac:dyDescent="0.3">
      <c r="A230" s="4" t="s">
        <v>68</v>
      </c>
      <c r="B230" s="7" t="s">
        <v>23</v>
      </c>
      <c r="C230" s="10">
        <v>18</v>
      </c>
      <c r="D230">
        <f>C230/C228</f>
        <v>2</v>
      </c>
    </row>
    <row r="232" spans="1:4" x14ac:dyDescent="0.3">
      <c r="A232" s="2" t="s">
        <v>69</v>
      </c>
      <c r="B232" s="6" t="s">
        <v>26</v>
      </c>
      <c r="C232" s="9">
        <v>6.2666666666666666</v>
      </c>
    </row>
    <row r="233" spans="1:4" x14ac:dyDescent="0.3">
      <c r="A233" s="4" t="s">
        <v>69</v>
      </c>
      <c r="B233" s="7" t="s">
        <v>27</v>
      </c>
      <c r="C233" s="10">
        <v>21.733333333333334</v>
      </c>
    </row>
    <row r="234" spans="1:4" x14ac:dyDescent="0.3">
      <c r="A234" s="2" t="s">
        <v>69</v>
      </c>
      <c r="B234" s="6" t="s">
        <v>28</v>
      </c>
      <c r="C234" s="9">
        <v>28</v>
      </c>
    </row>
    <row r="235" spans="1:4" x14ac:dyDescent="0.3">
      <c r="A235" s="4" t="s">
        <v>69</v>
      </c>
      <c r="B235" s="7" t="s">
        <v>8</v>
      </c>
      <c r="C235" s="10">
        <v>54.510638297872347</v>
      </c>
    </row>
    <row r="236" spans="1:4" x14ac:dyDescent="0.3">
      <c r="A236" s="2" t="s">
        <v>69</v>
      </c>
      <c r="B236" s="6" t="s">
        <v>9</v>
      </c>
      <c r="C236" s="9">
        <v>28.466666666666665</v>
      </c>
    </row>
    <row r="237" spans="1:4" x14ac:dyDescent="0.3">
      <c r="A237" s="4" t="s">
        <v>69</v>
      </c>
      <c r="B237" s="7" t="s">
        <v>10</v>
      </c>
      <c r="C237" s="10">
        <v>5.8666666666666663</v>
      </c>
    </row>
    <row r="238" spans="1:4" x14ac:dyDescent="0.3">
      <c r="A238" s="2" t="s">
        <v>69</v>
      </c>
      <c r="B238" s="6" t="s">
        <v>11</v>
      </c>
      <c r="C238" s="9">
        <v>22.6</v>
      </c>
    </row>
    <row r="239" spans="1:4" x14ac:dyDescent="0.3">
      <c r="A239" s="4" t="s">
        <v>69</v>
      </c>
      <c r="B239" s="7" t="s">
        <v>15</v>
      </c>
      <c r="C239" s="10">
        <v>15</v>
      </c>
    </row>
    <row r="240" spans="1:4" x14ac:dyDescent="0.3">
      <c r="A240" s="2" t="s">
        <v>69</v>
      </c>
      <c r="B240" s="6" t="s">
        <v>29</v>
      </c>
      <c r="C240" s="9">
        <v>2</v>
      </c>
      <c r="D240">
        <f>C240/C239</f>
        <v>0.13333333333333333</v>
      </c>
    </row>
    <row r="241" spans="1:4" x14ac:dyDescent="0.3">
      <c r="A241" s="4" t="s">
        <v>69</v>
      </c>
      <c r="B241" s="7" t="s">
        <v>23</v>
      </c>
      <c r="C241" s="10">
        <v>5</v>
      </c>
      <c r="D241">
        <f>C241/C239</f>
        <v>0.33333333333333331</v>
      </c>
    </row>
    <row r="243" spans="1:4" x14ac:dyDescent="0.3">
      <c r="A243" s="2" t="s">
        <v>71</v>
      </c>
      <c r="B243" s="6" t="s">
        <v>26</v>
      </c>
      <c r="C243" s="9">
        <v>8.8571428571428577</v>
      </c>
    </row>
    <row r="244" spans="1:4" x14ac:dyDescent="0.3">
      <c r="A244" s="4" t="s">
        <v>71</v>
      </c>
      <c r="B244" s="7" t="s">
        <v>27</v>
      </c>
      <c r="C244" s="10">
        <v>51.142857142857146</v>
      </c>
    </row>
    <row r="245" spans="1:4" x14ac:dyDescent="0.3">
      <c r="A245" s="2" t="s">
        <v>71</v>
      </c>
      <c r="B245" s="6" t="s">
        <v>28</v>
      </c>
      <c r="C245" s="9">
        <v>60</v>
      </c>
    </row>
    <row r="246" spans="1:4" x14ac:dyDescent="0.3">
      <c r="A246" s="4" t="s">
        <v>71</v>
      </c>
      <c r="B246" s="7" t="s">
        <v>8</v>
      </c>
      <c r="C246" s="10">
        <v>48.967741935483865</v>
      </c>
    </row>
    <row r="247" spans="1:4" x14ac:dyDescent="0.3">
      <c r="A247" s="2" t="s">
        <v>71</v>
      </c>
      <c r="B247" s="6" t="s">
        <v>9</v>
      </c>
      <c r="C247" s="9">
        <v>36.142857142857146</v>
      </c>
    </row>
    <row r="248" spans="1:4" x14ac:dyDescent="0.3">
      <c r="A248" s="4" t="s">
        <v>71</v>
      </c>
      <c r="B248" s="7" t="s">
        <v>10</v>
      </c>
      <c r="C248" s="10">
        <v>9.1428571428571423</v>
      </c>
    </row>
    <row r="249" spans="1:4" x14ac:dyDescent="0.3">
      <c r="A249" s="2" t="s">
        <v>71</v>
      </c>
      <c r="B249" s="6" t="s">
        <v>11</v>
      </c>
      <c r="C249" s="9">
        <v>27</v>
      </c>
    </row>
    <row r="250" spans="1:4" x14ac:dyDescent="0.3">
      <c r="A250" s="4" t="s">
        <v>71</v>
      </c>
      <c r="B250" s="7" t="s">
        <v>15</v>
      </c>
      <c r="C250" s="10">
        <v>7</v>
      </c>
    </row>
    <row r="251" spans="1:4" x14ac:dyDescent="0.3">
      <c r="A251" s="2" t="s">
        <v>71</v>
      </c>
      <c r="B251" s="6" t="s">
        <v>29</v>
      </c>
      <c r="C251" s="9">
        <v>6</v>
      </c>
      <c r="D251">
        <f>C251/C250</f>
        <v>0.8571428571428571</v>
      </c>
    </row>
    <row r="252" spans="1:4" x14ac:dyDescent="0.3">
      <c r="A252" s="4" t="s">
        <v>71</v>
      </c>
      <c r="B252" s="7" t="s">
        <v>23</v>
      </c>
      <c r="C252" s="10">
        <v>12</v>
      </c>
      <c r="D252">
        <f>C252/C250</f>
        <v>1.7142857142857142</v>
      </c>
    </row>
    <row r="254" spans="1:4" x14ac:dyDescent="0.3">
      <c r="A254" s="2" t="s">
        <v>58</v>
      </c>
      <c r="B254" s="6" t="s">
        <v>26</v>
      </c>
      <c r="C254" s="9">
        <v>6.333333333333333</v>
      </c>
    </row>
    <row r="255" spans="1:4" x14ac:dyDescent="0.3">
      <c r="A255" s="4" t="s">
        <v>58</v>
      </c>
      <c r="B255" s="7" t="s">
        <v>27</v>
      </c>
      <c r="C255" s="10">
        <v>133.66666666666666</v>
      </c>
    </row>
    <row r="256" spans="1:4" x14ac:dyDescent="0.3">
      <c r="A256" s="2" t="s">
        <v>58</v>
      </c>
      <c r="B256" s="6" t="s">
        <v>28</v>
      </c>
      <c r="C256" s="9">
        <v>140</v>
      </c>
    </row>
    <row r="257" spans="1:4" x14ac:dyDescent="0.3">
      <c r="A257" s="4" t="s">
        <v>58</v>
      </c>
      <c r="B257" s="7" t="s">
        <v>8</v>
      </c>
      <c r="C257" s="10">
        <v>48</v>
      </c>
    </row>
    <row r="258" spans="1:4" x14ac:dyDescent="0.3">
      <c r="A258" s="2" t="s">
        <v>58</v>
      </c>
      <c r="B258" s="6" t="s">
        <v>9</v>
      </c>
      <c r="C258" s="9">
        <v>25.333333333333332</v>
      </c>
    </row>
    <row r="259" spans="1:4" x14ac:dyDescent="0.3">
      <c r="A259" s="4" t="s">
        <v>58</v>
      </c>
      <c r="B259" s="7" t="s">
        <v>10</v>
      </c>
      <c r="C259" s="10">
        <v>3.6666666666666665</v>
      </c>
    </row>
    <row r="260" spans="1:4" x14ac:dyDescent="0.3">
      <c r="A260" s="2" t="s">
        <v>58</v>
      </c>
      <c r="B260" s="6" t="s">
        <v>11</v>
      </c>
      <c r="C260" s="9">
        <v>21.666666666666668</v>
      </c>
    </row>
    <row r="261" spans="1:4" x14ac:dyDescent="0.3">
      <c r="A261" s="4" t="s">
        <v>58</v>
      </c>
      <c r="B261" s="7" t="s">
        <v>15</v>
      </c>
      <c r="C261" s="10">
        <v>3</v>
      </c>
    </row>
    <row r="262" spans="1:4" x14ac:dyDescent="0.3">
      <c r="A262" s="2" t="s">
        <v>58</v>
      </c>
      <c r="B262" s="6" t="s">
        <v>29</v>
      </c>
      <c r="C262" s="9">
        <v>7</v>
      </c>
      <c r="D262">
        <f>C262/C261</f>
        <v>2.3333333333333335</v>
      </c>
    </row>
    <row r="263" spans="1:4" x14ac:dyDescent="0.3">
      <c r="A263" s="4" t="s">
        <v>58</v>
      </c>
      <c r="B263" s="7" t="s">
        <v>23</v>
      </c>
      <c r="C263" s="10">
        <v>15</v>
      </c>
      <c r="D263">
        <f>C263/C261</f>
        <v>5</v>
      </c>
    </row>
    <row r="265" spans="1:4" x14ac:dyDescent="0.3">
      <c r="A265" s="2" t="s">
        <v>60</v>
      </c>
      <c r="B265" s="6" t="s">
        <v>26</v>
      </c>
      <c r="C265" s="9">
        <v>32</v>
      </c>
    </row>
    <row r="266" spans="1:4" x14ac:dyDescent="0.3">
      <c r="A266" s="4" t="s">
        <v>60</v>
      </c>
      <c r="B266" s="7" t="s">
        <v>27</v>
      </c>
      <c r="C266" s="10">
        <v>388</v>
      </c>
    </row>
    <row r="267" spans="1:4" x14ac:dyDescent="0.3">
      <c r="A267" s="2" t="s">
        <v>60</v>
      </c>
      <c r="B267" s="6" t="s">
        <v>28</v>
      </c>
      <c r="C267" s="9">
        <v>420</v>
      </c>
    </row>
    <row r="268" spans="1:4" x14ac:dyDescent="0.3">
      <c r="A268" s="4" t="s">
        <v>60</v>
      </c>
      <c r="B268" s="7" t="s">
        <v>8</v>
      </c>
      <c r="C268" s="10">
        <v>51.375</v>
      </c>
    </row>
    <row r="269" spans="1:4" x14ac:dyDescent="0.3">
      <c r="A269" s="2" t="s">
        <v>60</v>
      </c>
      <c r="B269" s="6" t="s">
        <v>9</v>
      </c>
      <c r="C269" s="9">
        <v>137</v>
      </c>
    </row>
    <row r="270" spans="1:4" x14ac:dyDescent="0.3">
      <c r="A270" s="4" t="s">
        <v>60</v>
      </c>
      <c r="B270" s="7" t="s">
        <v>10</v>
      </c>
      <c r="C270" s="10">
        <v>48</v>
      </c>
    </row>
    <row r="271" spans="1:4" x14ac:dyDescent="0.3">
      <c r="A271" s="2" t="s">
        <v>60</v>
      </c>
      <c r="B271" s="6" t="s">
        <v>11</v>
      </c>
      <c r="C271" s="9">
        <v>89</v>
      </c>
    </row>
    <row r="272" spans="1:4" x14ac:dyDescent="0.3">
      <c r="A272" s="4" t="s">
        <v>60</v>
      </c>
      <c r="B272" s="7" t="s">
        <v>15</v>
      </c>
      <c r="C272" s="10">
        <v>1</v>
      </c>
    </row>
    <row r="273" spans="1:4" x14ac:dyDescent="0.3">
      <c r="A273" s="2" t="s">
        <v>60</v>
      </c>
      <c r="B273" s="6" t="s">
        <v>29</v>
      </c>
      <c r="C273" s="9">
        <v>0</v>
      </c>
      <c r="D273">
        <f>C273/C272</f>
        <v>0</v>
      </c>
    </row>
    <row r="274" spans="1:4" x14ac:dyDescent="0.3">
      <c r="A274" s="4" t="s">
        <v>60</v>
      </c>
      <c r="B274" s="7" t="s">
        <v>23</v>
      </c>
      <c r="C274" s="10">
        <v>1</v>
      </c>
      <c r="D274">
        <f>C274/C272</f>
        <v>1</v>
      </c>
    </row>
    <row r="276" spans="1:4" x14ac:dyDescent="0.3">
      <c r="A276" s="2" t="s">
        <v>72</v>
      </c>
      <c r="B276" s="6" t="s">
        <v>26</v>
      </c>
      <c r="C276" s="9">
        <v>2.5</v>
      </c>
    </row>
    <row r="277" spans="1:4" x14ac:dyDescent="0.3">
      <c r="A277" s="4" t="s">
        <v>72</v>
      </c>
      <c r="B277" s="7" t="s">
        <v>27</v>
      </c>
      <c r="C277" s="10">
        <v>417.5</v>
      </c>
    </row>
    <row r="278" spans="1:4" x14ac:dyDescent="0.3">
      <c r="A278" s="2" t="s">
        <v>72</v>
      </c>
      <c r="B278" s="6" t="s">
        <v>28</v>
      </c>
      <c r="C278" s="9">
        <v>420</v>
      </c>
    </row>
    <row r="279" spans="1:4" x14ac:dyDescent="0.3">
      <c r="A279" s="4" t="s">
        <v>72</v>
      </c>
      <c r="B279" s="7" t="s">
        <v>8</v>
      </c>
      <c r="C279" s="10">
        <v>43</v>
      </c>
    </row>
    <row r="280" spans="1:4" x14ac:dyDescent="0.3">
      <c r="A280" s="2" t="s">
        <v>72</v>
      </c>
      <c r="B280" s="6" t="s">
        <v>9</v>
      </c>
      <c r="C280" s="9">
        <v>30</v>
      </c>
    </row>
    <row r="281" spans="1:4" x14ac:dyDescent="0.3">
      <c r="A281" s="4" t="s">
        <v>72</v>
      </c>
      <c r="B281" s="7" t="s">
        <v>10</v>
      </c>
      <c r="C281" s="10">
        <v>0</v>
      </c>
    </row>
    <row r="282" spans="1:4" x14ac:dyDescent="0.3">
      <c r="A282" s="2" t="s">
        <v>72</v>
      </c>
      <c r="B282" s="6" t="s">
        <v>11</v>
      </c>
      <c r="C282" s="9">
        <v>30</v>
      </c>
    </row>
    <row r="283" spans="1:4" x14ac:dyDescent="0.3">
      <c r="A283" s="4" t="s">
        <v>72</v>
      </c>
      <c r="B283" s="7" t="s">
        <v>15</v>
      </c>
      <c r="C283" s="10">
        <v>1</v>
      </c>
    </row>
    <row r="284" spans="1:4" x14ac:dyDescent="0.3">
      <c r="A284" s="2" t="s">
        <v>72</v>
      </c>
      <c r="B284" s="6" t="s">
        <v>29</v>
      </c>
      <c r="C284" s="9">
        <v>9</v>
      </c>
      <c r="D284">
        <f>C284/C283</f>
        <v>9</v>
      </c>
    </row>
    <row r="285" spans="1:4" x14ac:dyDescent="0.3">
      <c r="A285" s="4" t="s">
        <v>72</v>
      </c>
      <c r="B285" s="7" t="s">
        <v>23</v>
      </c>
      <c r="C285" s="10">
        <v>13</v>
      </c>
      <c r="D285">
        <f>C285/C283</f>
        <v>13</v>
      </c>
    </row>
    <row r="287" spans="1:4" x14ac:dyDescent="0.3">
      <c r="A287" s="2" t="s">
        <v>81</v>
      </c>
      <c r="B287" s="6" t="s">
        <v>26</v>
      </c>
      <c r="C287" s="3">
        <v>6.666666666666667</v>
      </c>
    </row>
    <row r="288" spans="1:4" x14ac:dyDescent="0.3">
      <c r="A288" s="4" t="s">
        <v>81</v>
      </c>
      <c r="B288" s="7" t="s">
        <v>27</v>
      </c>
      <c r="C288" s="5">
        <v>133.33333333333334</v>
      </c>
    </row>
    <row r="289" spans="1:4" x14ac:dyDescent="0.3">
      <c r="A289" s="2" t="s">
        <v>81</v>
      </c>
      <c r="B289" s="6" t="s">
        <v>28</v>
      </c>
      <c r="C289" s="3">
        <v>140</v>
      </c>
    </row>
    <row r="290" spans="1:4" x14ac:dyDescent="0.3">
      <c r="A290" s="4" t="s">
        <v>81</v>
      </c>
      <c r="B290" s="7" t="s">
        <v>8</v>
      </c>
      <c r="C290" s="5">
        <v>55.800000000000004</v>
      </c>
    </row>
    <row r="291" spans="1:4" x14ac:dyDescent="0.3">
      <c r="A291" s="2" t="s">
        <v>81</v>
      </c>
      <c r="B291" s="6" t="s">
        <v>9</v>
      </c>
      <c r="C291" s="3">
        <v>31</v>
      </c>
    </row>
    <row r="292" spans="1:4" x14ac:dyDescent="0.3">
      <c r="A292" s="4" t="s">
        <v>81</v>
      </c>
      <c r="B292" s="7" t="s">
        <v>10</v>
      </c>
      <c r="C292" s="5">
        <v>2</v>
      </c>
    </row>
    <row r="293" spans="1:4" x14ac:dyDescent="0.3">
      <c r="A293" s="2" t="s">
        <v>81</v>
      </c>
      <c r="B293" s="6" t="s">
        <v>11</v>
      </c>
      <c r="C293" s="3">
        <v>29</v>
      </c>
    </row>
    <row r="294" spans="1:4" x14ac:dyDescent="0.3">
      <c r="A294" s="4" t="s">
        <v>81</v>
      </c>
      <c r="B294" s="7" t="s">
        <v>15</v>
      </c>
      <c r="C294" s="5">
        <v>3</v>
      </c>
    </row>
    <row r="295" spans="1:4" x14ac:dyDescent="0.3">
      <c r="A295" s="2" t="s">
        <v>81</v>
      </c>
      <c r="B295" s="6" t="s">
        <v>29</v>
      </c>
      <c r="C295" s="3">
        <v>6</v>
      </c>
      <c r="D295">
        <f>C295/C294</f>
        <v>2</v>
      </c>
    </row>
    <row r="296" spans="1:4" x14ac:dyDescent="0.3">
      <c r="A296" s="4" t="s">
        <v>81</v>
      </c>
      <c r="B296" s="7" t="s">
        <v>23</v>
      </c>
      <c r="C296" s="5">
        <v>13</v>
      </c>
      <c r="D296">
        <f>C296/C294</f>
        <v>4.333333333333333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533-AA54-4F6F-872D-BBA94A2BCCAE}">
  <dimension ref="A1:R10"/>
  <sheetViews>
    <sheetView tabSelected="1" zoomScale="85" zoomScaleNormal="85" workbookViewId="0">
      <selection activeCell="T13" sqref="T13"/>
    </sheetView>
  </sheetViews>
  <sheetFormatPr defaultRowHeight="14.4" x14ac:dyDescent="0.3"/>
  <cols>
    <col min="4" max="4" width="10.77734375" customWidth="1"/>
  </cols>
  <sheetData>
    <row r="1" spans="1:18" x14ac:dyDescent="0.3">
      <c r="A1" t="s">
        <v>89</v>
      </c>
      <c r="B1" t="s">
        <v>90</v>
      </c>
      <c r="C1" t="s">
        <v>88</v>
      </c>
      <c r="D1" t="s">
        <v>101</v>
      </c>
      <c r="E1" t="s">
        <v>98</v>
      </c>
      <c r="F1" t="s">
        <v>92</v>
      </c>
      <c r="G1" t="s">
        <v>97</v>
      </c>
      <c r="H1" t="s">
        <v>99</v>
      </c>
      <c r="I1" t="s">
        <v>102</v>
      </c>
      <c r="J1" t="s">
        <v>107</v>
      </c>
      <c r="K1" t="s">
        <v>108</v>
      </c>
      <c r="L1" t="s">
        <v>95</v>
      </c>
      <c r="M1" t="s">
        <v>103</v>
      </c>
      <c r="N1" t="s">
        <v>100</v>
      </c>
      <c r="O1" t="s">
        <v>104</v>
      </c>
    </row>
    <row r="2" spans="1:18" x14ac:dyDescent="0.3">
      <c r="A2">
        <v>9.5</v>
      </c>
      <c r="B2">
        <v>13.7</v>
      </c>
      <c r="C2">
        <v>47.1</v>
      </c>
      <c r="D2">
        <v>43.2</v>
      </c>
      <c r="E2">
        <v>25.4</v>
      </c>
      <c r="F2">
        <v>62.2</v>
      </c>
      <c r="G2">
        <v>40.1</v>
      </c>
      <c r="H2">
        <v>50</v>
      </c>
      <c r="I2">
        <v>54.5</v>
      </c>
      <c r="J2">
        <v>63.7</v>
      </c>
      <c r="K2">
        <v>78.3</v>
      </c>
      <c r="L2">
        <v>47.7</v>
      </c>
      <c r="M2">
        <v>48</v>
      </c>
      <c r="N2">
        <v>58</v>
      </c>
      <c r="O2">
        <v>78.7</v>
      </c>
      <c r="P2" t="s">
        <v>149</v>
      </c>
    </row>
    <row r="3" spans="1:18" x14ac:dyDescent="0.3">
      <c r="A3">
        <v>24.7</v>
      </c>
      <c r="B3">
        <v>36</v>
      </c>
      <c r="C3">
        <v>40</v>
      </c>
      <c r="D3">
        <v>43.1</v>
      </c>
      <c r="E3">
        <v>56.4</v>
      </c>
      <c r="F3">
        <v>20.2</v>
      </c>
      <c r="G3">
        <v>56</v>
      </c>
      <c r="H3">
        <v>55.8</v>
      </c>
      <c r="I3">
        <v>60.5</v>
      </c>
      <c r="J3">
        <v>52.5</v>
      </c>
      <c r="K3">
        <v>17.7</v>
      </c>
      <c r="L3">
        <v>56.8</v>
      </c>
      <c r="M3">
        <v>92</v>
      </c>
      <c r="N3">
        <v>68.400000000000006</v>
      </c>
      <c r="O3">
        <v>72.8</v>
      </c>
      <c r="P3" t="s">
        <v>150</v>
      </c>
    </row>
    <row r="4" spans="1:18" x14ac:dyDescent="0.3">
      <c r="A4">
        <v>11.6</v>
      </c>
      <c r="B4">
        <v>55.4</v>
      </c>
      <c r="C4">
        <v>22.5</v>
      </c>
      <c r="D4">
        <v>43</v>
      </c>
      <c r="E4">
        <v>48.9</v>
      </c>
      <c r="F4">
        <v>55.2</v>
      </c>
      <c r="G4">
        <v>50.4</v>
      </c>
      <c r="H4">
        <v>44.3</v>
      </c>
      <c r="I4">
        <v>49</v>
      </c>
      <c r="J4">
        <v>49</v>
      </c>
      <c r="K4">
        <v>78.8</v>
      </c>
      <c r="L4">
        <v>72</v>
      </c>
      <c r="M4">
        <v>51.4</v>
      </c>
      <c r="N4">
        <v>74.8</v>
      </c>
      <c r="O4">
        <v>55.8</v>
      </c>
      <c r="P4" t="s">
        <v>151</v>
      </c>
    </row>
    <row r="5" spans="1:18" x14ac:dyDescent="0.3">
      <c r="A5">
        <f t="shared" ref="A5:O5" si="0">AVERAGE(A2:A4)</f>
        <v>15.266666666666667</v>
      </c>
      <c r="B5">
        <f t="shared" si="0"/>
        <v>35.033333333333331</v>
      </c>
      <c r="C5">
        <f t="shared" si="0"/>
        <v>36.533333333333331</v>
      </c>
      <c r="D5">
        <f t="shared" si="0"/>
        <v>43.1</v>
      </c>
      <c r="E5">
        <f t="shared" si="0"/>
        <v>43.566666666666663</v>
      </c>
      <c r="F5">
        <f t="shared" si="0"/>
        <v>45.866666666666674</v>
      </c>
      <c r="G5">
        <f t="shared" si="0"/>
        <v>48.833333333333336</v>
      </c>
      <c r="H5">
        <f t="shared" si="0"/>
        <v>50.033333333333331</v>
      </c>
      <c r="I5">
        <f t="shared" si="0"/>
        <v>54.666666666666664</v>
      </c>
      <c r="J5">
        <f t="shared" si="0"/>
        <v>55.066666666666663</v>
      </c>
      <c r="K5">
        <f t="shared" si="0"/>
        <v>58.266666666666673</v>
      </c>
      <c r="L5">
        <f t="shared" si="0"/>
        <v>58.833333333333336</v>
      </c>
      <c r="M5">
        <f t="shared" si="0"/>
        <v>63.800000000000004</v>
      </c>
      <c r="N5">
        <f t="shared" si="0"/>
        <v>67.066666666666663</v>
      </c>
      <c r="O5">
        <f t="shared" si="0"/>
        <v>69.100000000000009</v>
      </c>
      <c r="Q5" t="s">
        <v>154</v>
      </c>
      <c r="R5">
        <f>AVERAGE(A5:O5)</f>
        <v>49.668888888888894</v>
      </c>
    </row>
    <row r="6" spans="1:18" x14ac:dyDescent="0.3"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R6">
        <f>STDEV(A5:O5)</f>
        <v>14.03539441185379</v>
      </c>
    </row>
    <row r="9" spans="1:18" x14ac:dyDescent="0.3">
      <c r="O9" t="s">
        <v>152</v>
      </c>
      <c r="P9">
        <v>30</v>
      </c>
    </row>
    <row r="10" spans="1:18" x14ac:dyDescent="0.3">
      <c r="O10" t="s">
        <v>153</v>
      </c>
      <c r="P10">
        <v>60</v>
      </c>
    </row>
  </sheetData>
  <sortState xmlns:xlrd2="http://schemas.microsoft.com/office/spreadsheetml/2017/richdata2" columnSort="1" ref="A1:P5">
    <sortCondition ref="A5:P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FB3-3E54-4D39-A88A-6054A80120EE}">
  <dimension ref="A1:L120"/>
  <sheetViews>
    <sheetView topLeftCell="C1" workbookViewId="0">
      <selection activeCell="G12" sqref="G12"/>
    </sheetView>
  </sheetViews>
  <sheetFormatPr defaultRowHeight="14.4" x14ac:dyDescent="0.3"/>
  <cols>
    <col min="1" max="1" width="37.21875" customWidth="1"/>
    <col min="2" max="2" width="32" customWidth="1"/>
    <col min="5" max="5" width="34" customWidth="1"/>
    <col min="6" max="7" width="17.44140625" customWidth="1"/>
    <col min="8" max="8" width="11.21875" customWidth="1"/>
    <col min="9" max="9" width="14" customWidth="1"/>
  </cols>
  <sheetData>
    <row r="1" spans="1:12" x14ac:dyDescent="0.3">
      <c r="A1" s="2" t="s">
        <v>33</v>
      </c>
      <c r="B1" s="6" t="s">
        <v>26</v>
      </c>
      <c r="C1" s="3">
        <v>3.5</v>
      </c>
      <c r="E1" t="s">
        <v>75</v>
      </c>
      <c r="F1">
        <v>11</v>
      </c>
    </row>
    <row r="2" spans="1:12" x14ac:dyDescent="0.3">
      <c r="A2" s="4" t="s">
        <v>33</v>
      </c>
      <c r="B2" s="7" t="s">
        <v>27</v>
      </c>
      <c r="C2" s="5">
        <v>206.5</v>
      </c>
      <c r="F2" t="s">
        <v>78</v>
      </c>
      <c r="G2" t="s">
        <v>112</v>
      </c>
      <c r="H2" t="s">
        <v>1</v>
      </c>
    </row>
    <row r="3" spans="1:12" x14ac:dyDescent="0.3">
      <c r="A3" s="2" t="s">
        <v>33</v>
      </c>
      <c r="B3" s="6" t="s">
        <v>28</v>
      </c>
      <c r="C3" s="3">
        <v>210</v>
      </c>
      <c r="E3" s="6" t="s">
        <v>26</v>
      </c>
      <c r="F3">
        <f>SUMIF(B1:B120, E3, C1:C120)</f>
        <v>31.629067011419952</v>
      </c>
      <c r="G3">
        <f t="array" ref="G3">STDEV(IF(B$1:B$120=E3,C$1:C$120))</f>
        <v>1.2174654945003556</v>
      </c>
      <c r="H3">
        <f>F3/F1</f>
        <v>2.8753697283109045</v>
      </c>
    </row>
    <row r="4" spans="1:12" x14ac:dyDescent="0.3">
      <c r="A4" s="4" t="s">
        <v>33</v>
      </c>
      <c r="B4" s="7" t="s">
        <v>8</v>
      </c>
      <c r="C4" s="5">
        <v>72</v>
      </c>
      <c r="E4" s="7" t="s">
        <v>27</v>
      </c>
      <c r="F4">
        <f>SUMIF(B1:B120, E4, C1:C120)</f>
        <v>758.71784098254693</v>
      </c>
      <c r="G4">
        <f t="array" ref="G4">STDEV(IF(B$1:B$120=E4,C$1:C$120))</f>
        <v>57.595928847677179</v>
      </c>
      <c r="H4">
        <f>F4/F1</f>
        <v>68.974349180231542</v>
      </c>
    </row>
    <row r="5" spans="1:12" x14ac:dyDescent="0.3">
      <c r="A5" s="2" t="s">
        <v>33</v>
      </c>
      <c r="B5" s="6" t="s">
        <v>9</v>
      </c>
      <c r="C5" s="3">
        <v>21</v>
      </c>
      <c r="E5" s="6" t="s">
        <v>28</v>
      </c>
      <c r="F5">
        <f>SUMIF(B1:B120, E5, C1:C120)</f>
        <v>790.34690799396674</v>
      </c>
      <c r="G5">
        <f t="array" ref="G5">STDEV(IF(B$1:B$120=E5,C$1:C$120))</f>
        <v>57.683203778083701</v>
      </c>
      <c r="H5">
        <f>F5/F1</f>
        <v>71.849718908542428</v>
      </c>
    </row>
    <row r="6" spans="1:12" x14ac:dyDescent="0.3">
      <c r="A6" s="4" t="s">
        <v>33</v>
      </c>
      <c r="B6" s="7" t="s">
        <v>10</v>
      </c>
      <c r="C6" s="5">
        <v>2.5</v>
      </c>
      <c r="E6" s="7" t="s">
        <v>8</v>
      </c>
      <c r="F6">
        <f>SUMIF(B1:B120, E6, C1:C120)</f>
        <v>802.20318756958272</v>
      </c>
      <c r="G6">
        <f t="array" ref="G6">STDEV(IF(B$1:B$120=E6,C$1:C$120))</f>
        <v>9.1704218769616581</v>
      </c>
      <c r="H6">
        <f>F6/F1</f>
        <v>72.9275625063257</v>
      </c>
    </row>
    <row r="7" spans="1:12" x14ac:dyDescent="0.3">
      <c r="A7" s="2" t="s">
        <v>33</v>
      </c>
      <c r="B7" s="6" t="s">
        <v>11</v>
      </c>
      <c r="C7" s="3">
        <v>18.5</v>
      </c>
      <c r="E7" s="6" t="s">
        <v>9</v>
      </c>
      <c r="F7">
        <f>SUMIF(B1:B120, E7, C1:C120)</f>
        <v>188.8759785965668</v>
      </c>
      <c r="G7">
        <f t="array" ref="G7">STDEV(IF(B$1:B$120=E7,C$1:C$120))</f>
        <v>7.1260680707027149</v>
      </c>
      <c r="H7">
        <f>F7/F1</f>
        <v>17.170543508778799</v>
      </c>
    </row>
    <row r="8" spans="1:12" x14ac:dyDescent="0.3">
      <c r="A8" s="4" t="s">
        <v>33</v>
      </c>
      <c r="B8" s="7" t="s">
        <v>15</v>
      </c>
      <c r="C8" s="5">
        <v>2</v>
      </c>
      <c r="E8" s="7" t="s">
        <v>10</v>
      </c>
      <c r="F8">
        <f>SUMIF(B1:B120, E8, C1:C120)</f>
        <v>20.258708611649791</v>
      </c>
      <c r="G8">
        <f t="array" ref="G8">STDEV(IF(B$1:B$120=E8,C$1:C$120))</f>
        <v>1.7920539556436244</v>
      </c>
      <c r="H8">
        <f>F8/F1</f>
        <v>1.8417007828772538</v>
      </c>
    </row>
    <row r="9" spans="1:12" x14ac:dyDescent="0.3">
      <c r="A9" s="2" t="s">
        <v>33</v>
      </c>
      <c r="B9" s="6" t="s">
        <v>29</v>
      </c>
      <c r="C9" s="3">
        <v>8</v>
      </c>
      <c r="D9">
        <f>C9/C8</f>
        <v>4</v>
      </c>
      <c r="E9" s="6" t="s">
        <v>11</v>
      </c>
      <c r="F9">
        <f>SUMIF(B1:B120, E9, C1:C120)</f>
        <v>168.61726998491707</v>
      </c>
      <c r="G9">
        <f t="array" ref="G9">STDEV(IF(B$1:B$120=E9,C$1:C$120))</f>
        <v>5.9521862325555857</v>
      </c>
      <c r="H9">
        <f>F9/F$1</f>
        <v>15.328842725901552</v>
      </c>
    </row>
    <row r="10" spans="1:12" x14ac:dyDescent="0.3">
      <c r="A10" s="4" t="s">
        <v>33</v>
      </c>
      <c r="B10" s="7" t="s">
        <v>23</v>
      </c>
      <c r="C10" s="5">
        <v>15</v>
      </c>
      <c r="D10">
        <f>C10/C8</f>
        <v>7.5</v>
      </c>
      <c r="E10" t="s">
        <v>12</v>
      </c>
      <c r="F10">
        <f>SUMIF(B1:B120, E13, D1:D120)</f>
        <v>25.735940530058183</v>
      </c>
      <c r="G10">
        <f t="array" ref="G10">STDEV(IF(B$1:B$120=E13,D$1:D$120))</f>
        <v>2.5417254817327386</v>
      </c>
      <c r="H10">
        <f>F10/F$1</f>
        <v>2.3396309572780165</v>
      </c>
    </row>
    <row r="11" spans="1:12" x14ac:dyDescent="0.3">
      <c r="E11" s="13" t="s">
        <v>13</v>
      </c>
      <c r="F11">
        <f>SUMIF(B1:B120, E14, D1:D120)</f>
        <v>23.863768584356823</v>
      </c>
      <c r="G11">
        <f t="array" ref="G11">STDEV(IF(B$1:B$120=E14,D$1:D$120))</f>
        <v>2.34361715982017</v>
      </c>
      <c r="H11">
        <f>F11/F$1</f>
        <v>2.1694335076688023</v>
      </c>
    </row>
    <row r="12" spans="1:12" x14ac:dyDescent="0.3">
      <c r="A12" s="2" t="s">
        <v>37</v>
      </c>
      <c r="B12" s="6" t="s">
        <v>26</v>
      </c>
      <c r="C12" s="3">
        <v>1.4444444444444444</v>
      </c>
      <c r="E12" s="7" t="s">
        <v>15</v>
      </c>
      <c r="F12">
        <f>SUMIF(B1:B120, E12, C1:C120)</f>
        <v>97</v>
      </c>
      <c r="G12">
        <f t="array" ref="G12">STDEV(IF(B$1:B$120=E12,C$1:C$120))</f>
        <v>4.8128615566663004</v>
      </c>
      <c r="H12">
        <f>F12/F1</f>
        <v>8.8181818181818183</v>
      </c>
    </row>
    <row r="13" spans="1:12" x14ac:dyDescent="0.3">
      <c r="A13" s="4" t="s">
        <v>37</v>
      </c>
      <c r="B13" s="7" t="s">
        <v>27</v>
      </c>
      <c r="C13" s="5">
        <v>45.222222222222221</v>
      </c>
      <c r="E13" s="6" t="s">
        <v>29</v>
      </c>
      <c r="F13">
        <f>SUMIF(B1:B120, E13, C1:C120)</f>
        <v>135</v>
      </c>
      <c r="G13">
        <f t="array" ref="G13">STDEV(IF(B$1:B$120=E13,C$1:C$120))</f>
        <v>8.2715283846567207</v>
      </c>
      <c r="H13">
        <f>F13/F1</f>
        <v>12.272727272727273</v>
      </c>
    </row>
    <row r="14" spans="1:12" x14ac:dyDescent="0.3">
      <c r="A14" s="2" t="s">
        <v>37</v>
      </c>
      <c r="B14" s="6" t="s">
        <v>28</v>
      </c>
      <c r="C14" s="3">
        <v>46.666666666666664</v>
      </c>
      <c r="E14" s="7" t="s">
        <v>23</v>
      </c>
      <c r="F14">
        <f>SUMIF(B1:B120, E14, C1:C120)</f>
        <v>128</v>
      </c>
      <c r="G14">
        <f t="array" ref="G14">STDEV(IF(B$1:B$120=E14,C$1:C$120))</f>
        <v>4.3880001657412739</v>
      </c>
      <c r="H14">
        <f>F14/F1</f>
        <v>11.636363636363637</v>
      </c>
      <c r="L14">
        <f>J16/F1</f>
        <v>3</v>
      </c>
    </row>
    <row r="15" spans="1:12" x14ac:dyDescent="0.3">
      <c r="A15" s="4" t="s">
        <v>37</v>
      </c>
      <c r="B15" s="7" t="s">
        <v>8</v>
      </c>
      <c r="C15" s="5">
        <v>63.692307692307693</v>
      </c>
      <c r="K15" t="s">
        <v>111</v>
      </c>
      <c r="L15" t="s">
        <v>112</v>
      </c>
    </row>
    <row r="16" spans="1:12" x14ac:dyDescent="0.3">
      <c r="A16" s="2" t="s">
        <v>37</v>
      </c>
      <c r="B16" s="6" t="s">
        <v>9</v>
      </c>
      <c r="C16" s="3">
        <v>7.666666666666667</v>
      </c>
      <c r="E16" t="s">
        <v>19</v>
      </c>
      <c r="F16">
        <f>SUM(F17:F27)</f>
        <v>252</v>
      </c>
      <c r="G16" t="s">
        <v>112</v>
      </c>
      <c r="H16">
        <f>F16/F1</f>
        <v>22.90909090909091</v>
      </c>
      <c r="I16" t="s">
        <v>94</v>
      </c>
      <c r="J16">
        <f>SUM(J17:J27)</f>
        <v>33</v>
      </c>
      <c r="K16">
        <f>MEDIAN(K17:K27)</f>
        <v>4</v>
      </c>
      <c r="L16">
        <f>STDEV(K17:K27)</f>
        <v>2.8284271247461903</v>
      </c>
    </row>
    <row r="17" spans="1:11" x14ac:dyDescent="0.3">
      <c r="A17" s="4" t="s">
        <v>37</v>
      </c>
      <c r="B17" s="7" t="s">
        <v>10</v>
      </c>
      <c r="C17" s="5">
        <v>0.44444444444444442</v>
      </c>
      <c r="E17" t="s">
        <v>95</v>
      </c>
      <c r="F17">
        <v>22</v>
      </c>
      <c r="G17">
        <f>STDEV(F17:F27)</f>
        <v>0.94387980744853894</v>
      </c>
      <c r="I17" t="s">
        <v>95</v>
      </c>
      <c r="J17">
        <v>2</v>
      </c>
      <c r="K17">
        <f>2*J17</f>
        <v>4</v>
      </c>
    </row>
    <row r="18" spans="1:11" x14ac:dyDescent="0.3">
      <c r="A18" s="2" t="s">
        <v>37</v>
      </c>
      <c r="B18" s="6" t="s">
        <v>11</v>
      </c>
      <c r="C18" s="3">
        <v>7.2222222222222223</v>
      </c>
      <c r="E18" t="s">
        <v>107</v>
      </c>
      <c r="F18">
        <v>22</v>
      </c>
      <c r="I18" t="s">
        <v>107</v>
      </c>
      <c r="J18">
        <v>5</v>
      </c>
      <c r="K18">
        <f t="shared" ref="K18:K27" si="0">2*J18</f>
        <v>10</v>
      </c>
    </row>
    <row r="19" spans="1:11" x14ac:dyDescent="0.3">
      <c r="A19" s="4" t="s">
        <v>37</v>
      </c>
      <c r="B19" s="7" t="s">
        <v>15</v>
      </c>
      <c r="C19" s="5">
        <v>9</v>
      </c>
      <c r="E19" t="s">
        <v>100</v>
      </c>
      <c r="F19">
        <v>22</v>
      </c>
      <c r="I19" t="s">
        <v>100</v>
      </c>
      <c r="J19">
        <v>2</v>
      </c>
      <c r="K19">
        <f t="shared" si="0"/>
        <v>4</v>
      </c>
    </row>
    <row r="20" spans="1:11" x14ac:dyDescent="0.3">
      <c r="A20" s="2" t="s">
        <v>37</v>
      </c>
      <c r="B20" s="6" t="s">
        <v>29</v>
      </c>
      <c r="C20" s="3">
        <v>1</v>
      </c>
      <c r="D20">
        <f>C20/C19</f>
        <v>0.1111111111111111</v>
      </c>
      <c r="E20" t="s">
        <v>100</v>
      </c>
      <c r="F20">
        <v>22</v>
      </c>
      <c r="I20" t="s">
        <v>100</v>
      </c>
      <c r="J20">
        <v>2</v>
      </c>
      <c r="K20">
        <f t="shared" si="0"/>
        <v>4</v>
      </c>
    </row>
    <row r="21" spans="1:11" x14ac:dyDescent="0.3">
      <c r="A21" s="4" t="s">
        <v>37</v>
      </c>
      <c r="B21" s="7" t="s">
        <v>23</v>
      </c>
      <c r="C21" s="5">
        <v>7</v>
      </c>
      <c r="D21">
        <f>C21/C19</f>
        <v>0.77777777777777779</v>
      </c>
      <c r="E21" t="s">
        <v>108</v>
      </c>
      <c r="F21">
        <v>24</v>
      </c>
      <c r="I21" t="s">
        <v>108</v>
      </c>
      <c r="J21">
        <v>4</v>
      </c>
      <c r="K21">
        <f t="shared" si="0"/>
        <v>8</v>
      </c>
    </row>
    <row r="22" spans="1:11" x14ac:dyDescent="0.3">
      <c r="E22" t="s">
        <v>108</v>
      </c>
      <c r="F22">
        <v>24</v>
      </c>
      <c r="I22" t="s">
        <v>108</v>
      </c>
      <c r="J22">
        <v>2</v>
      </c>
      <c r="K22">
        <f t="shared" si="0"/>
        <v>4</v>
      </c>
    </row>
    <row r="23" spans="1:11" x14ac:dyDescent="0.3">
      <c r="A23" s="2" t="s">
        <v>41</v>
      </c>
      <c r="B23" s="6" t="s">
        <v>26</v>
      </c>
      <c r="C23" s="3">
        <v>4.2857142857142856</v>
      </c>
      <c r="E23" t="s">
        <v>92</v>
      </c>
      <c r="F23">
        <v>23</v>
      </c>
      <c r="I23" t="s">
        <v>92</v>
      </c>
      <c r="J23">
        <v>4</v>
      </c>
      <c r="K23">
        <f t="shared" si="0"/>
        <v>8</v>
      </c>
    </row>
    <row r="24" spans="1:11" x14ac:dyDescent="0.3">
      <c r="A24" s="4" t="s">
        <v>41</v>
      </c>
      <c r="B24" s="7" t="s">
        <v>27</v>
      </c>
      <c r="C24" s="5">
        <v>55.714285714285715</v>
      </c>
      <c r="E24" t="s">
        <v>102</v>
      </c>
      <c r="F24">
        <v>22</v>
      </c>
      <c r="I24" t="s">
        <v>102</v>
      </c>
      <c r="J24">
        <v>2</v>
      </c>
      <c r="K24">
        <f t="shared" si="0"/>
        <v>4</v>
      </c>
    </row>
    <row r="25" spans="1:11" x14ac:dyDescent="0.3">
      <c r="A25" s="2" t="s">
        <v>41</v>
      </c>
      <c r="B25" s="6" t="s">
        <v>28</v>
      </c>
      <c r="C25" s="3">
        <v>60</v>
      </c>
      <c r="E25" t="s">
        <v>103</v>
      </c>
      <c r="F25">
        <v>23</v>
      </c>
      <c r="I25" t="s">
        <v>103</v>
      </c>
      <c r="J25">
        <v>1</v>
      </c>
      <c r="K25">
        <f t="shared" si="0"/>
        <v>2</v>
      </c>
    </row>
    <row r="26" spans="1:11" x14ac:dyDescent="0.3">
      <c r="A26" s="4" t="s">
        <v>41</v>
      </c>
      <c r="B26" s="7" t="s">
        <v>8</v>
      </c>
      <c r="C26" s="5">
        <v>68.400000000000006</v>
      </c>
      <c r="E26" t="s">
        <v>109</v>
      </c>
      <c r="F26">
        <v>24</v>
      </c>
      <c r="I26" t="s">
        <v>109</v>
      </c>
      <c r="J26">
        <v>5</v>
      </c>
      <c r="K26">
        <f t="shared" si="0"/>
        <v>10</v>
      </c>
    </row>
    <row r="27" spans="1:11" x14ac:dyDescent="0.3">
      <c r="A27" s="2" t="s">
        <v>41</v>
      </c>
      <c r="B27" s="6" t="s">
        <v>9</v>
      </c>
      <c r="C27" s="3">
        <v>24.428571428571427</v>
      </c>
      <c r="E27" t="s">
        <v>109</v>
      </c>
      <c r="F27">
        <v>24</v>
      </c>
      <c r="H27">
        <f>F29/F1</f>
        <v>3.2727272727272729</v>
      </c>
      <c r="I27" t="s">
        <v>109</v>
      </c>
      <c r="J27">
        <v>4</v>
      </c>
      <c r="K27">
        <f t="shared" si="0"/>
        <v>8</v>
      </c>
    </row>
    <row r="28" spans="1:11" x14ac:dyDescent="0.3">
      <c r="A28" s="4" t="s">
        <v>41</v>
      </c>
      <c r="B28" s="7" t="s">
        <v>10</v>
      </c>
      <c r="C28" s="5">
        <v>3.4285714285714284</v>
      </c>
      <c r="G28" t="s">
        <v>111</v>
      </c>
      <c r="H28" t="s">
        <v>112</v>
      </c>
    </row>
    <row r="29" spans="1:11" x14ac:dyDescent="0.3">
      <c r="A29" s="2" t="s">
        <v>41</v>
      </c>
      <c r="B29" s="6" t="s">
        <v>11</v>
      </c>
      <c r="C29" s="3">
        <v>21</v>
      </c>
      <c r="E29" t="s">
        <v>93</v>
      </c>
      <c r="F29">
        <f>SUM(F30:F40)</f>
        <v>36</v>
      </c>
      <c r="G29">
        <f>MEDIAN(G30:G40)</f>
        <v>8</v>
      </c>
      <c r="H29">
        <f>STDEV(G30:G40)</f>
        <v>2.2074254852038098</v>
      </c>
    </row>
    <row r="30" spans="1:11" x14ac:dyDescent="0.3">
      <c r="A30" s="4" t="s">
        <v>41</v>
      </c>
      <c r="B30" s="7" t="s">
        <v>15</v>
      </c>
      <c r="C30" s="5">
        <v>7</v>
      </c>
      <c r="E30" t="s">
        <v>95</v>
      </c>
      <c r="F30">
        <v>4</v>
      </c>
      <c r="G30">
        <f>2*F30</f>
        <v>8</v>
      </c>
    </row>
    <row r="31" spans="1:11" x14ac:dyDescent="0.3">
      <c r="A31" s="2" t="s">
        <v>41</v>
      </c>
      <c r="B31" s="6" t="s">
        <v>29</v>
      </c>
      <c r="C31" s="3">
        <v>14</v>
      </c>
      <c r="D31">
        <f>C31/C30</f>
        <v>2</v>
      </c>
      <c r="E31" t="s">
        <v>107</v>
      </c>
      <c r="F31">
        <v>1</v>
      </c>
      <c r="G31">
        <f t="shared" ref="G31:G40" si="1">2*F31</f>
        <v>2</v>
      </c>
    </row>
    <row r="32" spans="1:11" x14ac:dyDescent="0.3">
      <c r="A32" s="4" t="s">
        <v>41</v>
      </c>
      <c r="B32" s="7" t="s">
        <v>23</v>
      </c>
      <c r="C32" s="5">
        <v>15</v>
      </c>
      <c r="D32">
        <f>C32/C30</f>
        <v>2.1428571428571428</v>
      </c>
      <c r="E32" t="s">
        <v>100</v>
      </c>
      <c r="F32">
        <v>4</v>
      </c>
      <c r="G32">
        <f t="shared" si="1"/>
        <v>8</v>
      </c>
    </row>
    <row r="33" spans="1:8" x14ac:dyDescent="0.3">
      <c r="E33" t="s">
        <v>100</v>
      </c>
      <c r="F33">
        <v>4</v>
      </c>
      <c r="G33">
        <f t="shared" si="1"/>
        <v>8</v>
      </c>
    </row>
    <row r="34" spans="1:8" x14ac:dyDescent="0.3">
      <c r="A34" s="2" t="s">
        <v>42</v>
      </c>
      <c r="B34" s="6" t="s">
        <v>26</v>
      </c>
      <c r="C34" s="3">
        <v>4.25</v>
      </c>
      <c r="E34" t="s">
        <v>108</v>
      </c>
      <c r="F34">
        <v>4</v>
      </c>
      <c r="G34">
        <f t="shared" si="1"/>
        <v>8</v>
      </c>
    </row>
    <row r="35" spans="1:8" x14ac:dyDescent="0.3">
      <c r="A35" s="4" t="s">
        <v>42</v>
      </c>
      <c r="B35" s="7" t="s">
        <v>27</v>
      </c>
      <c r="C35" s="5">
        <v>100.75</v>
      </c>
      <c r="E35" t="s">
        <v>108</v>
      </c>
      <c r="F35">
        <v>4</v>
      </c>
      <c r="G35">
        <f t="shared" si="1"/>
        <v>8</v>
      </c>
    </row>
    <row r="36" spans="1:8" x14ac:dyDescent="0.3">
      <c r="A36" s="2" t="s">
        <v>42</v>
      </c>
      <c r="B36" s="6" t="s">
        <v>28</v>
      </c>
      <c r="C36" s="3">
        <v>105</v>
      </c>
      <c r="E36" t="s">
        <v>92</v>
      </c>
      <c r="F36">
        <v>2</v>
      </c>
      <c r="G36">
        <f t="shared" si="1"/>
        <v>4</v>
      </c>
    </row>
    <row r="37" spans="1:8" x14ac:dyDescent="0.3">
      <c r="A37" s="4" t="s">
        <v>42</v>
      </c>
      <c r="B37" s="7" t="s">
        <v>8</v>
      </c>
      <c r="C37" s="5">
        <v>74.82352941176471</v>
      </c>
      <c r="E37" t="s">
        <v>102</v>
      </c>
      <c r="F37">
        <v>4</v>
      </c>
      <c r="G37">
        <f t="shared" si="1"/>
        <v>8</v>
      </c>
    </row>
    <row r="38" spans="1:8" x14ac:dyDescent="0.3">
      <c r="A38" s="2" t="s">
        <v>42</v>
      </c>
      <c r="B38" s="6" t="s">
        <v>9</v>
      </c>
      <c r="C38" s="3">
        <v>26.5</v>
      </c>
      <c r="E38" t="s">
        <v>103</v>
      </c>
      <c r="F38">
        <v>2</v>
      </c>
      <c r="G38">
        <f t="shared" si="1"/>
        <v>4</v>
      </c>
    </row>
    <row r="39" spans="1:8" x14ac:dyDescent="0.3">
      <c r="A39" s="4" t="s">
        <v>42</v>
      </c>
      <c r="B39" s="7" t="s">
        <v>10</v>
      </c>
      <c r="C39" s="5">
        <v>5.75</v>
      </c>
      <c r="E39" t="s">
        <v>109</v>
      </c>
      <c r="F39">
        <v>4</v>
      </c>
      <c r="G39">
        <f t="shared" si="1"/>
        <v>8</v>
      </c>
    </row>
    <row r="40" spans="1:8" x14ac:dyDescent="0.3">
      <c r="A40" s="2" t="s">
        <v>42</v>
      </c>
      <c r="B40" s="6" t="s">
        <v>11</v>
      </c>
      <c r="C40" s="3">
        <v>20.75</v>
      </c>
      <c r="E40" t="s">
        <v>109</v>
      </c>
      <c r="F40">
        <v>3</v>
      </c>
      <c r="G40">
        <f t="shared" si="1"/>
        <v>6</v>
      </c>
      <c r="H40">
        <f>F42/F1</f>
        <v>2</v>
      </c>
    </row>
    <row r="41" spans="1:8" x14ac:dyDescent="0.3">
      <c r="A41" s="4" t="s">
        <v>42</v>
      </c>
      <c r="B41" s="7" t="s">
        <v>15</v>
      </c>
      <c r="C41" s="5">
        <v>4</v>
      </c>
      <c r="G41" t="s">
        <v>111</v>
      </c>
      <c r="H41" t="s">
        <v>112</v>
      </c>
    </row>
    <row r="42" spans="1:8" x14ac:dyDescent="0.3">
      <c r="A42" s="2" t="s">
        <v>42</v>
      </c>
      <c r="B42" s="6" t="s">
        <v>29</v>
      </c>
      <c r="C42" s="3">
        <v>29</v>
      </c>
      <c r="D42">
        <f>C42/C41</f>
        <v>7.25</v>
      </c>
      <c r="E42" t="s">
        <v>110</v>
      </c>
      <c r="F42">
        <f>SUM(F43:F53)</f>
        <v>22</v>
      </c>
      <c r="G42">
        <f>MEDIAN(G43:G53)</f>
        <v>4</v>
      </c>
      <c r="H42">
        <f>STDEV(G43:G53)</f>
        <v>1.7888543819998317</v>
      </c>
    </row>
    <row r="43" spans="1:8" x14ac:dyDescent="0.3">
      <c r="A43" s="4" t="s">
        <v>42</v>
      </c>
      <c r="B43" s="7" t="s">
        <v>23</v>
      </c>
      <c r="C43" s="5">
        <v>8</v>
      </c>
      <c r="D43">
        <f>C43/C41</f>
        <v>2</v>
      </c>
      <c r="E43" t="s">
        <v>95</v>
      </c>
      <c r="F43">
        <v>1</v>
      </c>
      <c r="G43">
        <f>2*F43</f>
        <v>2</v>
      </c>
    </row>
    <row r="44" spans="1:8" x14ac:dyDescent="0.3">
      <c r="E44" t="s">
        <v>107</v>
      </c>
      <c r="F44">
        <v>1</v>
      </c>
      <c r="G44">
        <f t="shared" ref="G44:G53" si="2">2*F44</f>
        <v>2</v>
      </c>
    </row>
    <row r="45" spans="1:8" x14ac:dyDescent="0.3">
      <c r="A45" s="2" t="s">
        <v>63</v>
      </c>
      <c r="B45" s="6" t="s">
        <v>26</v>
      </c>
      <c r="C45" s="3">
        <v>1.2352941176470589</v>
      </c>
      <c r="E45" t="s">
        <v>100</v>
      </c>
      <c r="F45">
        <v>2</v>
      </c>
      <c r="G45">
        <f t="shared" si="2"/>
        <v>4</v>
      </c>
    </row>
    <row r="46" spans="1:8" x14ac:dyDescent="0.3">
      <c r="A46" s="4" t="s">
        <v>63</v>
      </c>
      <c r="B46" s="7" t="s">
        <v>27</v>
      </c>
      <c r="C46" s="5">
        <v>23.470588235294116</v>
      </c>
      <c r="E46" t="s">
        <v>100</v>
      </c>
      <c r="F46">
        <v>3</v>
      </c>
      <c r="G46">
        <f t="shared" si="2"/>
        <v>6</v>
      </c>
    </row>
    <row r="47" spans="1:8" x14ac:dyDescent="0.3">
      <c r="A47" s="2" t="s">
        <v>63</v>
      </c>
      <c r="B47" s="6" t="s">
        <v>28</v>
      </c>
      <c r="C47" s="3">
        <v>24.705882352941178</v>
      </c>
      <c r="E47" t="s">
        <v>108</v>
      </c>
      <c r="F47">
        <v>3</v>
      </c>
      <c r="G47">
        <f t="shared" si="2"/>
        <v>6</v>
      </c>
    </row>
    <row r="48" spans="1:8" x14ac:dyDescent="0.3">
      <c r="A48" s="4" t="s">
        <v>63</v>
      </c>
      <c r="B48" s="7" t="s">
        <v>8</v>
      </c>
      <c r="C48" s="5">
        <v>78.285714285714292</v>
      </c>
      <c r="E48" t="s">
        <v>108</v>
      </c>
      <c r="F48">
        <v>3</v>
      </c>
      <c r="G48">
        <f t="shared" si="2"/>
        <v>6</v>
      </c>
    </row>
    <row r="49" spans="1:7" x14ac:dyDescent="0.3">
      <c r="A49" s="2" t="s">
        <v>63</v>
      </c>
      <c r="B49" s="6" t="s">
        <v>9</v>
      </c>
      <c r="C49" s="3">
        <v>8.0588235294117645</v>
      </c>
      <c r="E49" t="s">
        <v>92</v>
      </c>
      <c r="F49">
        <v>3</v>
      </c>
      <c r="G49">
        <f t="shared" si="2"/>
        <v>6</v>
      </c>
    </row>
    <row r="50" spans="1:7" x14ac:dyDescent="0.3">
      <c r="A50" s="4" t="s">
        <v>63</v>
      </c>
      <c r="B50" s="7" t="s">
        <v>10</v>
      </c>
      <c r="C50" s="5">
        <v>0.29411764705882354</v>
      </c>
      <c r="E50" t="s">
        <v>102</v>
      </c>
      <c r="F50">
        <v>2</v>
      </c>
      <c r="G50">
        <f t="shared" si="2"/>
        <v>4</v>
      </c>
    </row>
    <row r="51" spans="1:7" x14ac:dyDescent="0.3">
      <c r="A51" s="2" t="s">
        <v>63</v>
      </c>
      <c r="B51" s="6" t="s">
        <v>11</v>
      </c>
      <c r="C51" s="3">
        <v>7.7647058823529411</v>
      </c>
      <c r="E51" t="s">
        <v>103</v>
      </c>
      <c r="F51">
        <v>1</v>
      </c>
      <c r="G51">
        <f t="shared" si="2"/>
        <v>2</v>
      </c>
    </row>
    <row r="52" spans="1:7" x14ac:dyDescent="0.3">
      <c r="A52" s="4" t="s">
        <v>63</v>
      </c>
      <c r="B52" s="7" t="s">
        <v>15</v>
      </c>
      <c r="C52" s="5">
        <v>17</v>
      </c>
      <c r="E52" t="s">
        <v>109</v>
      </c>
      <c r="F52">
        <v>2</v>
      </c>
      <c r="G52">
        <f t="shared" si="2"/>
        <v>4</v>
      </c>
    </row>
    <row r="53" spans="1:7" x14ac:dyDescent="0.3">
      <c r="A53" s="2" t="s">
        <v>63</v>
      </c>
      <c r="B53" s="6" t="s">
        <v>29</v>
      </c>
      <c r="C53" s="3">
        <v>7</v>
      </c>
      <c r="D53">
        <f>C53/C52</f>
        <v>0.41176470588235292</v>
      </c>
      <c r="E53" t="s">
        <v>109</v>
      </c>
      <c r="F53">
        <v>1</v>
      </c>
      <c r="G53">
        <f t="shared" si="2"/>
        <v>2</v>
      </c>
    </row>
    <row r="54" spans="1:7" x14ac:dyDescent="0.3">
      <c r="A54" s="4" t="s">
        <v>63</v>
      </c>
      <c r="B54" s="7" t="s">
        <v>23</v>
      </c>
      <c r="C54" s="5">
        <v>18</v>
      </c>
      <c r="D54">
        <f>C54/C52</f>
        <v>1.0588235294117647</v>
      </c>
    </row>
    <row r="56" spans="1:7" x14ac:dyDescent="0.3">
      <c r="A56" s="2" t="s">
        <v>65</v>
      </c>
      <c r="B56" s="6" t="s">
        <v>26</v>
      </c>
      <c r="C56" s="3">
        <v>2.5555555555555554</v>
      </c>
    </row>
    <row r="57" spans="1:7" x14ac:dyDescent="0.3">
      <c r="A57" s="4" t="s">
        <v>65</v>
      </c>
      <c r="B57" s="7" t="s">
        <v>27</v>
      </c>
      <c r="C57" s="5">
        <v>44.111111111111114</v>
      </c>
    </row>
    <row r="58" spans="1:7" x14ac:dyDescent="0.3">
      <c r="A58" s="2" t="s">
        <v>65</v>
      </c>
      <c r="B58" s="6" t="s">
        <v>28</v>
      </c>
      <c r="C58" s="3">
        <v>46.666666666666664</v>
      </c>
    </row>
    <row r="59" spans="1:7" x14ac:dyDescent="0.3">
      <c r="A59" s="4" t="s">
        <v>65</v>
      </c>
      <c r="B59" s="7" t="s">
        <v>8</v>
      </c>
      <c r="C59" s="5">
        <v>78.782608695652172</v>
      </c>
    </row>
    <row r="60" spans="1:7" x14ac:dyDescent="0.3">
      <c r="A60" s="2" t="s">
        <v>65</v>
      </c>
      <c r="B60" s="6" t="s">
        <v>9</v>
      </c>
      <c r="C60" s="3">
        <v>16.777777777777779</v>
      </c>
    </row>
    <row r="61" spans="1:7" x14ac:dyDescent="0.3">
      <c r="A61" s="4" t="s">
        <v>65</v>
      </c>
      <c r="B61" s="7" t="s">
        <v>10</v>
      </c>
      <c r="C61" s="5">
        <v>0.66666666666666663</v>
      </c>
    </row>
    <row r="62" spans="1:7" x14ac:dyDescent="0.3">
      <c r="A62" s="2" t="s">
        <v>65</v>
      </c>
      <c r="B62" s="6" t="s">
        <v>11</v>
      </c>
      <c r="C62" s="3">
        <v>16.111111111111111</v>
      </c>
    </row>
    <row r="63" spans="1:7" x14ac:dyDescent="0.3">
      <c r="A63" s="4" t="s">
        <v>65</v>
      </c>
      <c r="B63" s="7" t="s">
        <v>15</v>
      </c>
      <c r="C63" s="5">
        <v>9</v>
      </c>
    </row>
    <row r="64" spans="1:7" x14ac:dyDescent="0.3">
      <c r="A64" s="2" t="s">
        <v>65</v>
      </c>
      <c r="B64" s="6" t="s">
        <v>29</v>
      </c>
      <c r="C64" s="3">
        <v>20</v>
      </c>
      <c r="D64">
        <f>C64/C63</f>
        <v>2.2222222222222223</v>
      </c>
    </row>
    <row r="65" spans="1:4" x14ac:dyDescent="0.3">
      <c r="A65" s="4" t="s">
        <v>65</v>
      </c>
      <c r="B65" s="7" t="s">
        <v>23</v>
      </c>
      <c r="C65" s="5">
        <v>5</v>
      </c>
      <c r="D65">
        <f>C65/C63</f>
        <v>0.55555555555555558</v>
      </c>
    </row>
    <row r="67" spans="1:4" x14ac:dyDescent="0.3">
      <c r="A67" s="2" t="s">
        <v>66</v>
      </c>
      <c r="B67" s="6" t="s">
        <v>26</v>
      </c>
      <c r="C67" s="3">
        <v>2.3571428571428572</v>
      </c>
    </row>
    <row r="68" spans="1:4" x14ac:dyDescent="0.3">
      <c r="A68" s="4" t="s">
        <v>66</v>
      </c>
      <c r="B68" s="7" t="s">
        <v>27</v>
      </c>
      <c r="C68" s="5">
        <v>27.642857142857142</v>
      </c>
    </row>
    <row r="69" spans="1:4" x14ac:dyDescent="0.3">
      <c r="A69" s="2" t="s">
        <v>66</v>
      </c>
      <c r="B69" s="6" t="s">
        <v>28</v>
      </c>
      <c r="C69" s="3">
        <v>30</v>
      </c>
    </row>
    <row r="70" spans="1:4" x14ac:dyDescent="0.3">
      <c r="A70" s="4" t="s">
        <v>66</v>
      </c>
      <c r="B70" s="7" t="s">
        <v>8</v>
      </c>
      <c r="C70" s="5">
        <v>62.18181818181818</v>
      </c>
    </row>
    <row r="71" spans="1:4" x14ac:dyDescent="0.3">
      <c r="A71" s="2" t="s">
        <v>66</v>
      </c>
      <c r="B71" s="6" t="s">
        <v>9</v>
      </c>
      <c r="C71" s="3">
        <v>12.214285714285714</v>
      </c>
    </row>
    <row r="72" spans="1:4" x14ac:dyDescent="0.3">
      <c r="A72" s="4" t="s">
        <v>66</v>
      </c>
      <c r="B72" s="7" t="s">
        <v>10</v>
      </c>
      <c r="C72" s="5">
        <v>1.4285714285714286</v>
      </c>
    </row>
    <row r="73" spans="1:4" x14ac:dyDescent="0.3">
      <c r="A73" s="2" t="s">
        <v>66</v>
      </c>
      <c r="B73" s="6" t="s">
        <v>11</v>
      </c>
      <c r="C73" s="3">
        <v>10.785714285714286</v>
      </c>
    </row>
    <row r="74" spans="1:4" x14ac:dyDescent="0.3">
      <c r="A74" s="4" t="s">
        <v>66</v>
      </c>
      <c r="B74" s="7" t="s">
        <v>15</v>
      </c>
      <c r="C74" s="5">
        <v>14</v>
      </c>
    </row>
    <row r="75" spans="1:4" x14ac:dyDescent="0.3">
      <c r="A75" s="2" t="s">
        <v>66</v>
      </c>
      <c r="B75" s="6" t="s">
        <v>29</v>
      </c>
      <c r="C75" s="3">
        <v>10</v>
      </c>
      <c r="D75">
        <f>C75/C74</f>
        <v>0.7142857142857143</v>
      </c>
    </row>
    <row r="76" spans="1:4" x14ac:dyDescent="0.3">
      <c r="A76" s="4" t="s">
        <v>66</v>
      </c>
      <c r="B76" s="7" t="s">
        <v>23</v>
      </c>
      <c r="C76" s="5">
        <v>12</v>
      </c>
      <c r="D76">
        <f>C76/C74</f>
        <v>0.8571428571428571</v>
      </c>
    </row>
    <row r="78" spans="1:4" x14ac:dyDescent="0.3">
      <c r="A78" s="2" t="s">
        <v>70</v>
      </c>
      <c r="B78" s="6" t="s">
        <v>26</v>
      </c>
      <c r="C78" s="3">
        <v>3.8461538461538463</v>
      </c>
    </row>
    <row r="79" spans="1:4" x14ac:dyDescent="0.3">
      <c r="A79" s="4" t="s">
        <v>70</v>
      </c>
      <c r="B79" s="7" t="s">
        <v>27</v>
      </c>
      <c r="C79" s="5">
        <v>28.46153846153846</v>
      </c>
    </row>
    <row r="80" spans="1:4" x14ac:dyDescent="0.3">
      <c r="A80" s="2" t="s">
        <v>70</v>
      </c>
      <c r="B80" s="6" t="s">
        <v>28</v>
      </c>
      <c r="C80" s="3">
        <v>32.307692307692307</v>
      </c>
    </row>
    <row r="81" spans="1:4" x14ac:dyDescent="0.3">
      <c r="A81" s="4" t="s">
        <v>70</v>
      </c>
      <c r="B81" s="7" t="s">
        <v>8</v>
      </c>
      <c r="C81" s="5">
        <v>60.48</v>
      </c>
    </row>
    <row r="82" spans="1:4" x14ac:dyDescent="0.3">
      <c r="A82" s="2" t="s">
        <v>70</v>
      </c>
      <c r="B82" s="6" t="s">
        <v>9</v>
      </c>
      <c r="C82" s="3">
        <v>19.384615384615383</v>
      </c>
    </row>
    <row r="83" spans="1:4" x14ac:dyDescent="0.3">
      <c r="A83" s="4" t="s">
        <v>70</v>
      </c>
      <c r="B83" s="7" t="s">
        <v>10</v>
      </c>
      <c r="C83" s="5">
        <v>3.6153846153846154</v>
      </c>
    </row>
    <row r="84" spans="1:4" x14ac:dyDescent="0.3">
      <c r="A84" s="2" t="s">
        <v>70</v>
      </c>
      <c r="B84" s="6" t="s">
        <v>11</v>
      </c>
      <c r="C84" s="3">
        <v>15.76923076923077</v>
      </c>
    </row>
    <row r="85" spans="1:4" x14ac:dyDescent="0.3">
      <c r="A85" s="4" t="s">
        <v>70</v>
      </c>
      <c r="B85" s="7" t="s">
        <v>15</v>
      </c>
      <c r="C85" s="5">
        <v>13</v>
      </c>
    </row>
    <row r="86" spans="1:4" x14ac:dyDescent="0.3">
      <c r="A86" s="2" t="s">
        <v>70</v>
      </c>
      <c r="B86" s="6" t="s">
        <v>29</v>
      </c>
      <c r="C86" s="3">
        <v>7</v>
      </c>
      <c r="D86">
        <f>C86/C85</f>
        <v>0.53846153846153844</v>
      </c>
    </row>
    <row r="87" spans="1:4" x14ac:dyDescent="0.3">
      <c r="A87" s="4" t="s">
        <v>70</v>
      </c>
      <c r="B87" s="7" t="s">
        <v>23</v>
      </c>
      <c r="C87" s="5">
        <v>10</v>
      </c>
      <c r="D87">
        <f>C87/C85</f>
        <v>0.76923076923076927</v>
      </c>
    </row>
    <row r="89" spans="1:4" x14ac:dyDescent="0.3">
      <c r="A89" s="2" t="s">
        <v>59</v>
      </c>
      <c r="B89" s="6" t="s">
        <v>26</v>
      </c>
      <c r="C89" s="3">
        <v>1</v>
      </c>
    </row>
    <row r="90" spans="1:4" x14ac:dyDescent="0.3">
      <c r="A90" s="4" t="s">
        <v>59</v>
      </c>
      <c r="B90" s="7" t="s">
        <v>27</v>
      </c>
      <c r="C90" s="5">
        <v>139</v>
      </c>
    </row>
    <row r="91" spans="1:4" x14ac:dyDescent="0.3">
      <c r="A91" s="2" t="s">
        <v>59</v>
      </c>
      <c r="B91" s="6" t="s">
        <v>28</v>
      </c>
      <c r="C91" s="3">
        <v>140</v>
      </c>
    </row>
    <row r="92" spans="1:4" x14ac:dyDescent="0.3">
      <c r="A92" s="4" t="s">
        <v>59</v>
      </c>
      <c r="B92" s="7" t="s">
        <v>8</v>
      </c>
      <c r="C92" s="5">
        <v>91.999999999999986</v>
      </c>
    </row>
    <row r="93" spans="1:4" x14ac:dyDescent="0.3">
      <c r="A93" s="2" t="s">
        <v>59</v>
      </c>
      <c r="B93" s="6" t="s">
        <v>9</v>
      </c>
      <c r="C93" s="3">
        <v>7.666666666666667</v>
      </c>
    </row>
    <row r="94" spans="1:4" x14ac:dyDescent="0.3">
      <c r="A94" s="4" t="s">
        <v>59</v>
      </c>
      <c r="B94" s="7" t="s">
        <v>10</v>
      </c>
      <c r="C94" s="5">
        <v>0</v>
      </c>
    </row>
    <row r="95" spans="1:4" x14ac:dyDescent="0.3">
      <c r="A95" s="2" t="s">
        <v>59</v>
      </c>
      <c r="B95" s="6" t="s">
        <v>11</v>
      </c>
      <c r="C95" s="3">
        <v>7.666666666666667</v>
      </c>
    </row>
    <row r="96" spans="1:4" x14ac:dyDescent="0.3">
      <c r="A96" s="4" t="s">
        <v>59</v>
      </c>
      <c r="B96" s="7" t="s">
        <v>15</v>
      </c>
      <c r="C96" s="5">
        <v>3</v>
      </c>
    </row>
    <row r="97" spans="1:4" x14ac:dyDescent="0.3">
      <c r="A97" s="2" t="s">
        <v>59</v>
      </c>
      <c r="B97" s="6" t="s">
        <v>29</v>
      </c>
      <c r="C97" s="3">
        <v>20</v>
      </c>
      <c r="D97">
        <f>C97/C96</f>
        <v>6.666666666666667</v>
      </c>
    </row>
    <row r="98" spans="1:4" x14ac:dyDescent="0.3">
      <c r="A98" s="4" t="s">
        <v>59</v>
      </c>
      <c r="B98" s="7" t="s">
        <v>23</v>
      </c>
      <c r="C98" s="5">
        <v>18</v>
      </c>
      <c r="D98">
        <f>C98/C96</f>
        <v>6</v>
      </c>
    </row>
    <row r="100" spans="1:4" x14ac:dyDescent="0.3">
      <c r="A100" s="2" t="s">
        <v>79</v>
      </c>
      <c r="B100" s="6" t="s">
        <v>26</v>
      </c>
      <c r="C100" s="3">
        <v>3.5714285714285716</v>
      </c>
    </row>
    <row r="101" spans="1:4" x14ac:dyDescent="0.3">
      <c r="A101" s="4" t="s">
        <v>79</v>
      </c>
      <c r="B101" s="7" t="s">
        <v>27</v>
      </c>
      <c r="C101" s="5">
        <v>56.428571428571431</v>
      </c>
    </row>
    <row r="102" spans="1:4" x14ac:dyDescent="0.3">
      <c r="A102" s="2" t="s">
        <v>79</v>
      </c>
      <c r="B102" s="6" t="s">
        <v>28</v>
      </c>
      <c r="C102" s="3">
        <v>60</v>
      </c>
    </row>
    <row r="103" spans="1:4" x14ac:dyDescent="0.3">
      <c r="A103" s="4" t="s">
        <v>79</v>
      </c>
      <c r="B103" s="7" t="s">
        <v>8</v>
      </c>
      <c r="C103" s="5">
        <v>78.719999999999985</v>
      </c>
    </row>
    <row r="104" spans="1:4" x14ac:dyDescent="0.3">
      <c r="A104" s="2" t="s">
        <v>79</v>
      </c>
      <c r="B104" s="6" t="s">
        <v>9</v>
      </c>
      <c r="C104" s="3">
        <v>23.428571428571427</v>
      </c>
    </row>
    <row r="105" spans="1:4" x14ac:dyDescent="0.3">
      <c r="A105" s="4" t="s">
        <v>79</v>
      </c>
      <c r="B105" s="7" t="s">
        <v>10</v>
      </c>
      <c r="C105" s="5">
        <v>0.7142857142857143</v>
      </c>
    </row>
    <row r="106" spans="1:4" x14ac:dyDescent="0.3">
      <c r="A106" s="2" t="s">
        <v>79</v>
      </c>
      <c r="B106" s="6" t="s">
        <v>11</v>
      </c>
      <c r="C106" s="3">
        <v>22.714285714285715</v>
      </c>
    </row>
    <row r="107" spans="1:4" x14ac:dyDescent="0.3">
      <c r="A107" s="4" t="s">
        <v>79</v>
      </c>
      <c r="B107" s="7" t="s">
        <v>15</v>
      </c>
      <c r="C107" s="5">
        <v>7</v>
      </c>
    </row>
    <row r="108" spans="1:4" x14ac:dyDescent="0.3">
      <c r="A108" s="2" t="s">
        <v>79</v>
      </c>
      <c r="B108" s="6" t="s">
        <v>29</v>
      </c>
      <c r="C108" s="3">
        <v>4</v>
      </c>
      <c r="D108">
        <f>C108/C107</f>
        <v>0.5714285714285714</v>
      </c>
    </row>
    <row r="109" spans="1:4" x14ac:dyDescent="0.3">
      <c r="A109" s="4" t="s">
        <v>79</v>
      </c>
      <c r="B109" s="7" t="s">
        <v>23</v>
      </c>
      <c r="C109" s="5">
        <v>9</v>
      </c>
      <c r="D109">
        <f>C109/C107</f>
        <v>1.2857142857142858</v>
      </c>
    </row>
    <row r="111" spans="1:4" x14ac:dyDescent="0.3">
      <c r="A111" s="2" t="s">
        <v>80</v>
      </c>
      <c r="B111" s="6" t="s">
        <v>26</v>
      </c>
      <c r="C111" s="3">
        <v>3.5833333333333335</v>
      </c>
    </row>
    <row r="112" spans="1:4" x14ac:dyDescent="0.3">
      <c r="A112" s="4" t="s">
        <v>80</v>
      </c>
      <c r="B112" s="7" t="s">
        <v>27</v>
      </c>
      <c r="C112" s="5">
        <v>31.416666666666668</v>
      </c>
    </row>
    <row r="113" spans="1:4" x14ac:dyDescent="0.3">
      <c r="A113" s="2" t="s">
        <v>80</v>
      </c>
      <c r="B113" s="6" t="s">
        <v>28</v>
      </c>
      <c r="C113" s="3">
        <v>35</v>
      </c>
    </row>
    <row r="114" spans="1:4" x14ac:dyDescent="0.3">
      <c r="A114" s="4" t="s">
        <v>80</v>
      </c>
      <c r="B114" s="7" t="s">
        <v>8</v>
      </c>
      <c r="C114" s="5">
        <v>72.83720930232559</v>
      </c>
    </row>
    <row r="115" spans="1:4" x14ac:dyDescent="0.3">
      <c r="A115" s="2" t="s">
        <v>80</v>
      </c>
      <c r="B115" s="6" t="s">
        <v>9</v>
      </c>
      <c r="C115" s="3">
        <v>21.75</v>
      </c>
    </row>
    <row r="116" spans="1:4" x14ac:dyDescent="0.3">
      <c r="A116" s="4" t="s">
        <v>80</v>
      </c>
      <c r="B116" s="7" t="s">
        <v>10</v>
      </c>
      <c r="C116" s="5">
        <v>1.4166666666666667</v>
      </c>
    </row>
    <row r="117" spans="1:4" x14ac:dyDescent="0.3">
      <c r="A117" s="2" t="s">
        <v>80</v>
      </c>
      <c r="B117" s="6" t="s">
        <v>11</v>
      </c>
      <c r="C117" s="3">
        <v>20.333333333333332</v>
      </c>
    </row>
    <row r="118" spans="1:4" x14ac:dyDescent="0.3">
      <c r="A118" s="4" t="s">
        <v>80</v>
      </c>
      <c r="B118" s="7" t="s">
        <v>15</v>
      </c>
      <c r="C118" s="5">
        <v>12</v>
      </c>
    </row>
    <row r="119" spans="1:4" x14ac:dyDescent="0.3">
      <c r="A119" s="2" t="s">
        <v>80</v>
      </c>
      <c r="B119" s="6" t="s">
        <v>29</v>
      </c>
      <c r="C119" s="3">
        <v>15</v>
      </c>
      <c r="D119">
        <f>C119/C118</f>
        <v>1.25</v>
      </c>
    </row>
    <row r="120" spans="1:4" x14ac:dyDescent="0.3">
      <c r="A120" s="4" t="s">
        <v>80</v>
      </c>
      <c r="B120" s="7" t="s">
        <v>23</v>
      </c>
      <c r="C120" s="5">
        <v>11</v>
      </c>
      <c r="D120">
        <f>C120/C118</f>
        <v>0.91666666666666663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A9C8-49C5-487D-87B7-EF6C1378B684}">
  <dimension ref="A1:C31"/>
  <sheetViews>
    <sheetView workbookViewId="0">
      <selection activeCell="A27" sqref="A27"/>
    </sheetView>
  </sheetViews>
  <sheetFormatPr defaultRowHeight="14.4" x14ac:dyDescent="0.3"/>
  <cols>
    <col min="1" max="1" width="32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79</v>
      </c>
      <c r="B2" t="s">
        <v>26</v>
      </c>
      <c r="C2">
        <v>3.5714285714285716</v>
      </c>
    </row>
    <row r="3" spans="1:3" x14ac:dyDescent="0.3">
      <c r="A3" t="s">
        <v>79</v>
      </c>
      <c r="B3" t="s">
        <v>27</v>
      </c>
      <c r="C3">
        <v>56.428571428571431</v>
      </c>
    </row>
    <row r="4" spans="1:3" x14ac:dyDescent="0.3">
      <c r="A4" t="s">
        <v>79</v>
      </c>
      <c r="B4" t="s">
        <v>28</v>
      </c>
      <c r="C4">
        <v>60</v>
      </c>
    </row>
    <row r="5" spans="1:3" x14ac:dyDescent="0.3">
      <c r="A5" t="s">
        <v>79</v>
      </c>
      <c r="B5" t="s">
        <v>8</v>
      </c>
      <c r="C5">
        <v>78.719999999999985</v>
      </c>
    </row>
    <row r="6" spans="1:3" x14ac:dyDescent="0.3">
      <c r="A6" t="s">
        <v>79</v>
      </c>
      <c r="B6" t="s">
        <v>9</v>
      </c>
      <c r="C6">
        <v>23.428571428571427</v>
      </c>
    </row>
    <row r="7" spans="1:3" x14ac:dyDescent="0.3">
      <c r="A7" t="s">
        <v>79</v>
      </c>
      <c r="B7" t="s">
        <v>10</v>
      </c>
      <c r="C7">
        <v>0.7142857142857143</v>
      </c>
    </row>
    <row r="8" spans="1:3" x14ac:dyDescent="0.3">
      <c r="A8" t="s">
        <v>79</v>
      </c>
      <c r="B8" t="s">
        <v>11</v>
      </c>
      <c r="C8">
        <v>22.714285714285715</v>
      </c>
    </row>
    <row r="9" spans="1:3" x14ac:dyDescent="0.3">
      <c r="A9" t="s">
        <v>79</v>
      </c>
      <c r="B9" t="s">
        <v>15</v>
      </c>
      <c r="C9">
        <v>7</v>
      </c>
    </row>
    <row r="10" spans="1:3" x14ac:dyDescent="0.3">
      <c r="A10" t="s">
        <v>79</v>
      </c>
      <c r="B10" t="s">
        <v>29</v>
      </c>
      <c r="C10">
        <v>4</v>
      </c>
    </row>
    <row r="11" spans="1:3" x14ac:dyDescent="0.3">
      <c r="A11" t="s">
        <v>79</v>
      </c>
      <c r="B11" t="s">
        <v>23</v>
      </c>
      <c r="C11">
        <v>9</v>
      </c>
    </row>
    <row r="12" spans="1:3" x14ac:dyDescent="0.3">
      <c r="A12" t="s">
        <v>80</v>
      </c>
      <c r="B12" t="s">
        <v>26</v>
      </c>
      <c r="C12">
        <v>3.5833333333333335</v>
      </c>
    </row>
    <row r="13" spans="1:3" x14ac:dyDescent="0.3">
      <c r="A13" t="s">
        <v>80</v>
      </c>
      <c r="B13" t="s">
        <v>27</v>
      </c>
      <c r="C13">
        <v>31.416666666666668</v>
      </c>
    </row>
    <row r="14" spans="1:3" x14ac:dyDescent="0.3">
      <c r="A14" t="s">
        <v>80</v>
      </c>
      <c r="B14" t="s">
        <v>28</v>
      </c>
      <c r="C14">
        <v>35</v>
      </c>
    </row>
    <row r="15" spans="1:3" x14ac:dyDescent="0.3">
      <c r="A15" t="s">
        <v>80</v>
      </c>
      <c r="B15" t="s">
        <v>8</v>
      </c>
      <c r="C15">
        <v>72.83720930232559</v>
      </c>
    </row>
    <row r="16" spans="1:3" x14ac:dyDescent="0.3">
      <c r="A16" t="s">
        <v>80</v>
      </c>
      <c r="B16" t="s">
        <v>9</v>
      </c>
      <c r="C16">
        <v>21.75</v>
      </c>
    </row>
    <row r="17" spans="1:3" x14ac:dyDescent="0.3">
      <c r="A17" t="s">
        <v>80</v>
      </c>
      <c r="B17" t="s">
        <v>10</v>
      </c>
      <c r="C17">
        <v>1.4166666666666667</v>
      </c>
    </row>
    <row r="18" spans="1:3" x14ac:dyDescent="0.3">
      <c r="A18" t="s">
        <v>80</v>
      </c>
      <c r="B18" t="s">
        <v>11</v>
      </c>
      <c r="C18">
        <v>20.333333333333332</v>
      </c>
    </row>
    <row r="19" spans="1:3" x14ac:dyDescent="0.3">
      <c r="A19" t="s">
        <v>80</v>
      </c>
      <c r="B19" t="s">
        <v>15</v>
      </c>
      <c r="C19">
        <v>12</v>
      </c>
    </row>
    <row r="20" spans="1:3" x14ac:dyDescent="0.3">
      <c r="A20" t="s">
        <v>80</v>
      </c>
      <c r="B20" t="s">
        <v>29</v>
      </c>
      <c r="C20">
        <v>15</v>
      </c>
    </row>
    <row r="21" spans="1:3" x14ac:dyDescent="0.3">
      <c r="A21" t="s">
        <v>80</v>
      </c>
      <c r="B21" t="s">
        <v>23</v>
      </c>
      <c r="C21">
        <v>11</v>
      </c>
    </row>
    <row r="22" spans="1:3" x14ac:dyDescent="0.3">
      <c r="A22" t="s">
        <v>81</v>
      </c>
      <c r="B22" t="s">
        <v>26</v>
      </c>
      <c r="C22">
        <v>6.666666666666667</v>
      </c>
    </row>
    <row r="23" spans="1:3" x14ac:dyDescent="0.3">
      <c r="A23" t="s">
        <v>81</v>
      </c>
      <c r="B23" t="s">
        <v>27</v>
      </c>
      <c r="C23">
        <v>133.33333333333334</v>
      </c>
    </row>
    <row r="24" spans="1:3" x14ac:dyDescent="0.3">
      <c r="A24" t="s">
        <v>81</v>
      </c>
      <c r="B24" t="s">
        <v>28</v>
      </c>
      <c r="C24">
        <v>140</v>
      </c>
    </row>
    <row r="25" spans="1:3" x14ac:dyDescent="0.3">
      <c r="A25" t="s">
        <v>81</v>
      </c>
      <c r="B25" t="s">
        <v>8</v>
      </c>
      <c r="C25">
        <v>55.800000000000004</v>
      </c>
    </row>
    <row r="26" spans="1:3" x14ac:dyDescent="0.3">
      <c r="A26" t="s">
        <v>81</v>
      </c>
      <c r="B26" t="s">
        <v>9</v>
      </c>
      <c r="C26">
        <v>31</v>
      </c>
    </row>
    <row r="27" spans="1:3" x14ac:dyDescent="0.3">
      <c r="A27" t="s">
        <v>81</v>
      </c>
      <c r="B27" t="s">
        <v>10</v>
      </c>
      <c r="C27">
        <v>2</v>
      </c>
    </row>
    <row r="28" spans="1:3" x14ac:dyDescent="0.3">
      <c r="A28" t="s">
        <v>81</v>
      </c>
      <c r="B28" t="s">
        <v>11</v>
      </c>
      <c r="C28">
        <v>29</v>
      </c>
    </row>
    <row r="29" spans="1:3" x14ac:dyDescent="0.3">
      <c r="A29" t="s">
        <v>81</v>
      </c>
      <c r="B29" t="s">
        <v>15</v>
      </c>
      <c r="C29">
        <v>3</v>
      </c>
    </row>
    <row r="30" spans="1:3" x14ac:dyDescent="0.3">
      <c r="A30" t="s">
        <v>81</v>
      </c>
      <c r="B30" t="s">
        <v>29</v>
      </c>
      <c r="C30">
        <v>6</v>
      </c>
    </row>
    <row r="31" spans="1:3" x14ac:dyDescent="0.3">
      <c r="A31" t="s">
        <v>81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3E6F-7D85-4145-859E-115EE0C6636B}">
  <dimension ref="A1:C33"/>
  <sheetViews>
    <sheetView topLeftCell="A10" workbookViewId="0">
      <selection activeCell="G26" sqref="G26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31</v>
      </c>
      <c r="B2" t="s">
        <v>26</v>
      </c>
      <c r="C2">
        <v>3.0769230769230771</v>
      </c>
    </row>
    <row r="3" spans="1:3" x14ac:dyDescent="0.3">
      <c r="A3" t="s">
        <v>31</v>
      </c>
      <c r="B3" t="s">
        <v>27</v>
      </c>
      <c r="C3">
        <v>29.23076923076923</v>
      </c>
    </row>
    <row r="4" spans="1:3" x14ac:dyDescent="0.3">
      <c r="A4" t="s">
        <v>31</v>
      </c>
      <c r="B4" t="s">
        <v>28</v>
      </c>
      <c r="C4">
        <v>32.307692307692307</v>
      </c>
    </row>
    <row r="5" spans="1:3" x14ac:dyDescent="0.3">
      <c r="A5" t="s">
        <v>31</v>
      </c>
      <c r="B5" t="s">
        <v>8</v>
      </c>
      <c r="C5">
        <v>47.7</v>
      </c>
    </row>
    <row r="6" spans="1:3" x14ac:dyDescent="0.3">
      <c r="A6" t="s">
        <v>31</v>
      </c>
      <c r="B6" t="s">
        <v>9</v>
      </c>
      <c r="C6">
        <v>12.23076923076923</v>
      </c>
    </row>
    <row r="7" spans="1:3" x14ac:dyDescent="0.3">
      <c r="A7" t="s">
        <v>31</v>
      </c>
      <c r="B7" t="s">
        <v>10</v>
      </c>
      <c r="C7">
        <v>1.6153846153846154</v>
      </c>
    </row>
    <row r="8" spans="1:3" x14ac:dyDescent="0.3">
      <c r="A8" t="s">
        <v>31</v>
      </c>
      <c r="B8" t="s">
        <v>11</v>
      </c>
      <c r="C8">
        <v>10.615384615384615</v>
      </c>
    </row>
    <row r="9" spans="1:3" x14ac:dyDescent="0.3">
      <c r="A9" t="s">
        <v>31</v>
      </c>
      <c r="B9" t="s">
        <v>15</v>
      </c>
      <c r="C9">
        <v>13</v>
      </c>
    </row>
    <row r="10" spans="1:3" x14ac:dyDescent="0.3">
      <c r="A10" t="s">
        <v>31</v>
      </c>
      <c r="B10" t="s">
        <v>29</v>
      </c>
      <c r="C10">
        <v>6</v>
      </c>
    </row>
    <row r="11" spans="1:3" x14ac:dyDescent="0.3">
      <c r="A11" t="s">
        <v>31</v>
      </c>
      <c r="B11" t="s">
        <v>23</v>
      </c>
      <c r="C11">
        <v>21</v>
      </c>
    </row>
    <row r="13" spans="1:3" x14ac:dyDescent="0.3">
      <c r="A13" t="s">
        <v>32</v>
      </c>
      <c r="B13" t="s">
        <v>26</v>
      </c>
      <c r="C13">
        <v>3.625</v>
      </c>
    </row>
    <row r="14" spans="1:3" x14ac:dyDescent="0.3">
      <c r="A14" t="s">
        <v>32</v>
      </c>
      <c r="B14" t="s">
        <v>27</v>
      </c>
      <c r="C14">
        <v>48.875</v>
      </c>
    </row>
    <row r="15" spans="1:3" x14ac:dyDescent="0.3">
      <c r="A15" t="s">
        <v>32</v>
      </c>
      <c r="B15" t="s">
        <v>28</v>
      </c>
      <c r="C15">
        <v>52.5</v>
      </c>
    </row>
    <row r="16" spans="1:3" x14ac:dyDescent="0.3">
      <c r="A16" t="s">
        <v>32</v>
      </c>
      <c r="B16" t="s">
        <v>8</v>
      </c>
      <c r="C16">
        <v>56.275862068965516</v>
      </c>
    </row>
    <row r="17" spans="1:3" x14ac:dyDescent="0.3">
      <c r="A17" t="s">
        <v>32</v>
      </c>
      <c r="B17" t="s">
        <v>9</v>
      </c>
      <c r="C17">
        <v>17</v>
      </c>
    </row>
    <row r="18" spans="1:3" x14ac:dyDescent="0.3">
      <c r="A18" t="s">
        <v>32</v>
      </c>
      <c r="B18" t="s">
        <v>10</v>
      </c>
      <c r="C18">
        <v>4.75</v>
      </c>
    </row>
    <row r="19" spans="1:3" x14ac:dyDescent="0.3">
      <c r="A19" t="s">
        <v>32</v>
      </c>
      <c r="B19" t="s">
        <v>11</v>
      </c>
      <c r="C19">
        <v>12.25</v>
      </c>
    </row>
    <row r="20" spans="1:3" x14ac:dyDescent="0.3">
      <c r="A20" t="s">
        <v>32</v>
      </c>
      <c r="B20" t="s">
        <v>15</v>
      </c>
      <c r="C20">
        <v>8</v>
      </c>
    </row>
    <row r="21" spans="1:3" x14ac:dyDescent="0.3">
      <c r="A21" t="s">
        <v>32</v>
      </c>
      <c r="B21" t="s">
        <v>29</v>
      </c>
      <c r="C21">
        <v>9</v>
      </c>
    </row>
    <row r="22" spans="1:3" x14ac:dyDescent="0.3">
      <c r="A22" t="s">
        <v>32</v>
      </c>
      <c r="B22" t="s">
        <v>23</v>
      </c>
      <c r="C22">
        <v>16</v>
      </c>
    </row>
    <row r="24" spans="1:3" x14ac:dyDescent="0.3">
      <c r="A24" t="s">
        <v>33</v>
      </c>
      <c r="B24" t="s">
        <v>26</v>
      </c>
      <c r="C24">
        <v>3.5</v>
      </c>
    </row>
    <row r="25" spans="1:3" x14ac:dyDescent="0.3">
      <c r="A25" t="s">
        <v>33</v>
      </c>
      <c r="B25" t="s">
        <v>27</v>
      </c>
      <c r="C25">
        <v>206.5</v>
      </c>
    </row>
    <row r="26" spans="1:3" x14ac:dyDescent="0.3">
      <c r="A26" t="s">
        <v>33</v>
      </c>
      <c r="B26" t="s">
        <v>28</v>
      </c>
      <c r="C26">
        <v>210</v>
      </c>
    </row>
    <row r="27" spans="1:3" x14ac:dyDescent="0.3">
      <c r="A27" t="s">
        <v>33</v>
      </c>
      <c r="B27" t="s">
        <v>8</v>
      </c>
      <c r="C27">
        <v>72</v>
      </c>
    </row>
    <row r="28" spans="1:3" x14ac:dyDescent="0.3">
      <c r="A28" t="s">
        <v>33</v>
      </c>
      <c r="B28" t="s">
        <v>9</v>
      </c>
      <c r="C28">
        <v>21</v>
      </c>
    </row>
    <row r="29" spans="1:3" x14ac:dyDescent="0.3">
      <c r="A29" t="s">
        <v>33</v>
      </c>
      <c r="B29" t="s">
        <v>10</v>
      </c>
      <c r="C29">
        <v>2.5</v>
      </c>
    </row>
    <row r="30" spans="1:3" x14ac:dyDescent="0.3">
      <c r="A30" t="s">
        <v>33</v>
      </c>
      <c r="B30" t="s">
        <v>11</v>
      </c>
      <c r="C30">
        <v>18.5</v>
      </c>
    </row>
    <row r="31" spans="1:3" x14ac:dyDescent="0.3">
      <c r="A31" t="s">
        <v>33</v>
      </c>
      <c r="B31" t="s">
        <v>15</v>
      </c>
      <c r="C31">
        <v>2</v>
      </c>
    </row>
    <row r="32" spans="1:3" x14ac:dyDescent="0.3">
      <c r="A32" t="s">
        <v>33</v>
      </c>
      <c r="B32" t="s">
        <v>29</v>
      </c>
      <c r="C32">
        <v>8</v>
      </c>
    </row>
    <row r="33" spans="1:3" x14ac:dyDescent="0.3">
      <c r="A33" t="s">
        <v>33</v>
      </c>
      <c r="B33" t="s">
        <v>23</v>
      </c>
      <c r="C33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714-5B9B-4025-BC22-72743D8E76DE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7.5546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34</v>
      </c>
      <c r="B2" t="s">
        <v>26</v>
      </c>
      <c r="C2">
        <v>8</v>
      </c>
    </row>
    <row r="3" spans="1:3" x14ac:dyDescent="0.3">
      <c r="A3" t="s">
        <v>34</v>
      </c>
      <c r="B3" t="s">
        <v>27</v>
      </c>
      <c r="C3">
        <v>44.5</v>
      </c>
    </row>
    <row r="4" spans="1:3" x14ac:dyDescent="0.3">
      <c r="A4" t="s">
        <v>34</v>
      </c>
      <c r="B4" t="s">
        <v>28</v>
      </c>
      <c r="C4">
        <v>52.5</v>
      </c>
    </row>
    <row r="5" spans="1:3" x14ac:dyDescent="0.3">
      <c r="A5" t="s">
        <v>34</v>
      </c>
      <c r="B5" t="s">
        <v>8</v>
      </c>
      <c r="C5">
        <v>47.0625</v>
      </c>
    </row>
    <row r="6" spans="1:3" x14ac:dyDescent="0.3">
      <c r="A6" t="s">
        <v>34</v>
      </c>
      <c r="B6" t="s">
        <v>9</v>
      </c>
      <c r="C6">
        <v>31.375</v>
      </c>
    </row>
    <row r="7" spans="1:3" x14ac:dyDescent="0.3">
      <c r="A7" t="s">
        <v>34</v>
      </c>
      <c r="B7" t="s">
        <v>10</v>
      </c>
      <c r="C7">
        <v>6.625</v>
      </c>
    </row>
    <row r="8" spans="1:3" x14ac:dyDescent="0.3">
      <c r="A8" t="s">
        <v>34</v>
      </c>
      <c r="B8" t="s">
        <v>11</v>
      </c>
      <c r="C8">
        <v>24.75</v>
      </c>
    </row>
    <row r="9" spans="1:3" x14ac:dyDescent="0.3">
      <c r="A9" t="s">
        <v>34</v>
      </c>
      <c r="B9" t="s">
        <v>15</v>
      </c>
      <c r="C9">
        <v>8</v>
      </c>
    </row>
    <row r="10" spans="1:3" x14ac:dyDescent="0.3">
      <c r="A10" t="s">
        <v>34</v>
      </c>
      <c r="B10" t="s">
        <v>29</v>
      </c>
      <c r="C10">
        <v>4</v>
      </c>
    </row>
    <row r="11" spans="1:3" x14ac:dyDescent="0.3">
      <c r="A11" t="s">
        <v>34</v>
      </c>
      <c r="B11" t="s">
        <v>23</v>
      </c>
      <c r="C11">
        <v>8</v>
      </c>
    </row>
    <row r="13" spans="1:3" x14ac:dyDescent="0.3">
      <c r="A13" t="s">
        <v>35</v>
      </c>
      <c r="B13" t="s">
        <v>26</v>
      </c>
      <c r="C13">
        <v>6</v>
      </c>
    </row>
    <row r="14" spans="1:3" x14ac:dyDescent="0.3">
      <c r="A14" t="s">
        <v>35</v>
      </c>
      <c r="B14" t="s">
        <v>27</v>
      </c>
      <c r="C14">
        <v>414</v>
      </c>
    </row>
    <row r="15" spans="1:3" x14ac:dyDescent="0.3">
      <c r="A15" t="s">
        <v>35</v>
      </c>
      <c r="B15" t="s">
        <v>28</v>
      </c>
      <c r="C15">
        <v>420</v>
      </c>
    </row>
    <row r="16" spans="1:3" x14ac:dyDescent="0.3">
      <c r="A16" t="s">
        <v>35</v>
      </c>
      <c r="B16" t="s">
        <v>8</v>
      </c>
      <c r="C16">
        <v>40</v>
      </c>
    </row>
    <row r="17" spans="1:3" x14ac:dyDescent="0.3">
      <c r="A17" t="s">
        <v>35</v>
      </c>
      <c r="B17" t="s">
        <v>9</v>
      </c>
      <c r="C17">
        <v>20</v>
      </c>
    </row>
    <row r="18" spans="1:3" x14ac:dyDescent="0.3">
      <c r="A18" t="s">
        <v>35</v>
      </c>
      <c r="B18" t="s">
        <v>10</v>
      </c>
      <c r="C18">
        <v>1</v>
      </c>
    </row>
    <row r="19" spans="1:3" x14ac:dyDescent="0.3">
      <c r="A19" t="s">
        <v>35</v>
      </c>
      <c r="B19" t="s">
        <v>11</v>
      </c>
      <c r="C19">
        <v>19</v>
      </c>
    </row>
    <row r="20" spans="1:3" x14ac:dyDescent="0.3">
      <c r="A20" t="s">
        <v>35</v>
      </c>
      <c r="B20" t="s">
        <v>15</v>
      </c>
      <c r="C20">
        <v>1</v>
      </c>
    </row>
    <row r="21" spans="1:3" x14ac:dyDescent="0.3">
      <c r="A21" t="s">
        <v>35</v>
      </c>
      <c r="B21" t="s">
        <v>29</v>
      </c>
      <c r="C21">
        <v>15</v>
      </c>
    </row>
    <row r="22" spans="1:3" x14ac:dyDescent="0.3">
      <c r="A22" t="s">
        <v>35</v>
      </c>
      <c r="B22" t="s">
        <v>23</v>
      </c>
      <c r="C22">
        <v>15</v>
      </c>
    </row>
    <row r="24" spans="1:3" x14ac:dyDescent="0.3">
      <c r="A24" t="s">
        <v>36</v>
      </c>
      <c r="B24" t="s">
        <v>26</v>
      </c>
      <c r="C24">
        <v>23</v>
      </c>
    </row>
    <row r="25" spans="1:3" x14ac:dyDescent="0.3">
      <c r="A25" t="s">
        <v>36</v>
      </c>
      <c r="B25" t="s">
        <v>27</v>
      </c>
      <c r="C25">
        <v>61</v>
      </c>
    </row>
    <row r="26" spans="1:3" x14ac:dyDescent="0.3">
      <c r="A26" t="s">
        <v>36</v>
      </c>
      <c r="B26" t="s">
        <v>28</v>
      </c>
      <c r="C26">
        <v>84</v>
      </c>
    </row>
    <row r="27" spans="1:3" x14ac:dyDescent="0.3">
      <c r="A27" t="s">
        <v>36</v>
      </c>
      <c r="B27" t="s">
        <v>8</v>
      </c>
      <c r="C27">
        <v>22.53913043478261</v>
      </c>
    </row>
    <row r="28" spans="1:3" x14ac:dyDescent="0.3">
      <c r="A28" t="s">
        <v>36</v>
      </c>
      <c r="B28" t="s">
        <v>9</v>
      </c>
      <c r="C28">
        <v>43.2</v>
      </c>
    </row>
    <row r="29" spans="1:3" x14ac:dyDescent="0.3">
      <c r="A29" t="s">
        <v>36</v>
      </c>
      <c r="B29" t="s">
        <v>10</v>
      </c>
      <c r="C29">
        <v>6.2</v>
      </c>
    </row>
    <row r="30" spans="1:3" x14ac:dyDescent="0.3">
      <c r="A30" t="s">
        <v>36</v>
      </c>
      <c r="B30" t="s">
        <v>11</v>
      </c>
      <c r="C30">
        <v>37</v>
      </c>
    </row>
    <row r="31" spans="1:3" x14ac:dyDescent="0.3">
      <c r="A31" t="s">
        <v>36</v>
      </c>
      <c r="B31" t="s">
        <v>15</v>
      </c>
      <c r="C31">
        <v>5</v>
      </c>
    </row>
    <row r="32" spans="1:3" x14ac:dyDescent="0.3">
      <c r="A32" t="s">
        <v>36</v>
      </c>
      <c r="B32" t="s">
        <v>29</v>
      </c>
      <c r="C32">
        <v>19</v>
      </c>
    </row>
    <row r="33" spans="1:3" x14ac:dyDescent="0.3">
      <c r="A33" t="s">
        <v>36</v>
      </c>
      <c r="B33" t="s">
        <v>23</v>
      </c>
      <c r="C33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92C-1AA2-46E5-9AD8-61B765E7A69A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2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37</v>
      </c>
      <c r="B2" t="s">
        <v>26</v>
      </c>
      <c r="C2">
        <v>1.4444444444444444</v>
      </c>
    </row>
    <row r="3" spans="1:3" x14ac:dyDescent="0.3">
      <c r="A3" t="s">
        <v>37</v>
      </c>
      <c r="B3" t="s">
        <v>27</v>
      </c>
      <c r="C3">
        <v>45.222222222222221</v>
      </c>
    </row>
    <row r="4" spans="1:3" x14ac:dyDescent="0.3">
      <c r="A4" t="s">
        <v>37</v>
      </c>
      <c r="B4" t="s">
        <v>28</v>
      </c>
      <c r="C4">
        <v>46.666666666666664</v>
      </c>
    </row>
    <row r="5" spans="1:3" x14ac:dyDescent="0.3">
      <c r="A5" t="s">
        <v>37</v>
      </c>
      <c r="B5" t="s">
        <v>8</v>
      </c>
      <c r="C5">
        <v>63.692307692307693</v>
      </c>
    </row>
    <row r="6" spans="1:3" x14ac:dyDescent="0.3">
      <c r="A6" t="s">
        <v>37</v>
      </c>
      <c r="B6" t="s">
        <v>9</v>
      </c>
      <c r="C6">
        <v>7.666666666666667</v>
      </c>
    </row>
    <row r="7" spans="1:3" x14ac:dyDescent="0.3">
      <c r="A7" t="s">
        <v>37</v>
      </c>
      <c r="B7" t="s">
        <v>10</v>
      </c>
      <c r="C7">
        <v>0.44444444444444442</v>
      </c>
    </row>
    <row r="8" spans="1:3" x14ac:dyDescent="0.3">
      <c r="A8" t="s">
        <v>37</v>
      </c>
      <c r="B8" t="s">
        <v>11</v>
      </c>
      <c r="C8">
        <v>7.2222222222222223</v>
      </c>
    </row>
    <row r="9" spans="1:3" x14ac:dyDescent="0.3">
      <c r="A9" t="s">
        <v>37</v>
      </c>
      <c r="B9" t="s">
        <v>15</v>
      </c>
      <c r="C9">
        <v>9</v>
      </c>
    </row>
    <row r="10" spans="1:3" x14ac:dyDescent="0.3">
      <c r="A10" t="s">
        <v>37</v>
      </c>
      <c r="B10" t="s">
        <v>29</v>
      </c>
      <c r="C10">
        <v>1</v>
      </c>
    </row>
    <row r="11" spans="1:3" x14ac:dyDescent="0.3">
      <c r="A11" t="s">
        <v>37</v>
      </c>
      <c r="B11" t="s">
        <v>23</v>
      </c>
      <c r="C11">
        <v>7</v>
      </c>
    </row>
    <row r="13" spans="1:3" x14ac:dyDescent="0.3">
      <c r="A13" t="s">
        <v>38</v>
      </c>
      <c r="B13" t="s">
        <v>26</v>
      </c>
      <c r="C13">
        <v>2</v>
      </c>
    </row>
    <row r="14" spans="1:3" x14ac:dyDescent="0.3">
      <c r="A14" t="s">
        <v>38</v>
      </c>
      <c r="B14" t="s">
        <v>27</v>
      </c>
      <c r="C14">
        <v>103</v>
      </c>
    </row>
    <row r="15" spans="1:3" x14ac:dyDescent="0.3">
      <c r="A15" t="s">
        <v>38</v>
      </c>
      <c r="B15" t="s">
        <v>28</v>
      </c>
      <c r="C15">
        <v>105</v>
      </c>
    </row>
    <row r="16" spans="1:3" x14ac:dyDescent="0.3">
      <c r="A16" t="s">
        <v>38</v>
      </c>
      <c r="B16" t="s">
        <v>8</v>
      </c>
      <c r="C16">
        <v>52.5</v>
      </c>
    </row>
    <row r="17" spans="1:3" x14ac:dyDescent="0.3">
      <c r="A17" t="s">
        <v>38</v>
      </c>
      <c r="B17" t="s">
        <v>9</v>
      </c>
      <c r="C17">
        <v>8.75</v>
      </c>
    </row>
    <row r="18" spans="1:3" x14ac:dyDescent="0.3">
      <c r="A18" t="s">
        <v>38</v>
      </c>
      <c r="B18" t="s">
        <v>10</v>
      </c>
      <c r="C18">
        <v>1</v>
      </c>
    </row>
    <row r="19" spans="1:3" x14ac:dyDescent="0.3">
      <c r="A19" t="s">
        <v>38</v>
      </c>
      <c r="B19" t="s">
        <v>11</v>
      </c>
      <c r="C19">
        <v>7.75</v>
      </c>
    </row>
    <row r="20" spans="1:3" x14ac:dyDescent="0.3">
      <c r="A20" t="s">
        <v>38</v>
      </c>
      <c r="B20" t="s">
        <v>15</v>
      </c>
      <c r="C20">
        <v>4</v>
      </c>
    </row>
    <row r="21" spans="1:3" x14ac:dyDescent="0.3">
      <c r="A21" t="s">
        <v>38</v>
      </c>
      <c r="B21" t="s">
        <v>29</v>
      </c>
      <c r="C21">
        <v>35</v>
      </c>
    </row>
    <row r="22" spans="1:3" x14ac:dyDescent="0.3">
      <c r="A22" t="s">
        <v>38</v>
      </c>
      <c r="B22" t="s">
        <v>23</v>
      </c>
      <c r="C22">
        <v>18</v>
      </c>
    </row>
    <row r="24" spans="1:3" x14ac:dyDescent="0.3">
      <c r="A24" t="s">
        <v>39</v>
      </c>
      <c r="B24" t="s">
        <v>26</v>
      </c>
      <c r="C24">
        <v>2.5555555555555554</v>
      </c>
    </row>
    <row r="25" spans="1:3" x14ac:dyDescent="0.3">
      <c r="A25" t="s">
        <v>39</v>
      </c>
      <c r="B25" t="s">
        <v>27</v>
      </c>
      <c r="C25">
        <v>44.111111111111114</v>
      </c>
    </row>
    <row r="26" spans="1:3" x14ac:dyDescent="0.3">
      <c r="A26" t="s">
        <v>39</v>
      </c>
      <c r="B26" t="s">
        <v>28</v>
      </c>
      <c r="C26">
        <v>46.666666666666664</v>
      </c>
    </row>
    <row r="27" spans="1:3" x14ac:dyDescent="0.3">
      <c r="A27" t="s">
        <v>39</v>
      </c>
      <c r="B27" t="s">
        <v>8</v>
      </c>
      <c r="C27">
        <v>49.043478260869563</v>
      </c>
    </row>
    <row r="28" spans="1:3" x14ac:dyDescent="0.3">
      <c r="A28" t="s">
        <v>39</v>
      </c>
      <c r="B28" t="s">
        <v>9</v>
      </c>
      <c r="C28">
        <v>10.444444444444445</v>
      </c>
    </row>
    <row r="29" spans="1:3" x14ac:dyDescent="0.3">
      <c r="A29" t="s">
        <v>39</v>
      </c>
      <c r="B29" t="s">
        <v>10</v>
      </c>
      <c r="C29">
        <v>1.2222222222222223</v>
      </c>
    </row>
    <row r="30" spans="1:3" x14ac:dyDescent="0.3">
      <c r="A30" t="s">
        <v>39</v>
      </c>
      <c r="B30" t="s">
        <v>11</v>
      </c>
      <c r="C30">
        <v>9.2222222222222214</v>
      </c>
    </row>
    <row r="31" spans="1:3" x14ac:dyDescent="0.3">
      <c r="A31" t="s">
        <v>39</v>
      </c>
      <c r="B31" t="s">
        <v>15</v>
      </c>
      <c r="C31">
        <v>9</v>
      </c>
    </row>
    <row r="32" spans="1:3" x14ac:dyDescent="0.3">
      <c r="A32" t="s">
        <v>39</v>
      </c>
      <c r="B32" t="s">
        <v>29</v>
      </c>
      <c r="C32">
        <v>19</v>
      </c>
    </row>
    <row r="33" spans="1:3" x14ac:dyDescent="0.3">
      <c r="A33" t="s">
        <v>39</v>
      </c>
      <c r="B33" t="s">
        <v>23</v>
      </c>
      <c r="C3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6AAF-8C72-454C-9057-CC3561BB2261}">
  <dimension ref="A1:C31"/>
  <sheetViews>
    <sheetView workbookViewId="0">
      <selection activeCell="C31" sqref="A22:C31"/>
    </sheetView>
  </sheetViews>
  <sheetFormatPr defaultRowHeight="14.4" x14ac:dyDescent="0.3"/>
  <cols>
    <col min="1" max="1" width="37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43</v>
      </c>
      <c r="B2" t="s">
        <v>26</v>
      </c>
      <c r="C2">
        <v>5.8</v>
      </c>
    </row>
    <row r="3" spans="1:3" x14ac:dyDescent="0.3">
      <c r="A3" t="s">
        <v>43</v>
      </c>
      <c r="B3" t="s">
        <v>27</v>
      </c>
      <c r="C3">
        <v>78.2</v>
      </c>
    </row>
    <row r="4" spans="1:3" x14ac:dyDescent="0.3">
      <c r="A4" t="s">
        <v>43</v>
      </c>
      <c r="B4" t="s">
        <v>28</v>
      </c>
      <c r="C4">
        <v>84</v>
      </c>
    </row>
    <row r="5" spans="1:3" x14ac:dyDescent="0.3">
      <c r="A5" t="s">
        <v>43</v>
      </c>
      <c r="B5" t="s">
        <v>8</v>
      </c>
      <c r="C5">
        <v>40.137931034482754</v>
      </c>
    </row>
    <row r="6" spans="1:3" x14ac:dyDescent="0.3">
      <c r="A6" t="s">
        <v>43</v>
      </c>
      <c r="B6" t="s">
        <v>9</v>
      </c>
      <c r="C6">
        <v>19.399999999999999</v>
      </c>
    </row>
    <row r="7" spans="1:3" x14ac:dyDescent="0.3">
      <c r="A7" t="s">
        <v>43</v>
      </c>
      <c r="B7" t="s">
        <v>10</v>
      </c>
      <c r="C7">
        <v>1.4</v>
      </c>
    </row>
    <row r="8" spans="1:3" x14ac:dyDescent="0.3">
      <c r="A8" t="s">
        <v>43</v>
      </c>
      <c r="B8" t="s">
        <v>11</v>
      </c>
      <c r="C8">
        <v>18</v>
      </c>
    </row>
    <row r="9" spans="1:3" x14ac:dyDescent="0.3">
      <c r="A9" t="s">
        <v>43</v>
      </c>
      <c r="B9" t="s">
        <v>15</v>
      </c>
      <c r="C9">
        <v>5</v>
      </c>
    </row>
    <row r="10" spans="1:3" x14ac:dyDescent="0.3">
      <c r="A10" t="s">
        <v>43</v>
      </c>
      <c r="B10" t="s">
        <v>29</v>
      </c>
      <c r="C10">
        <v>6</v>
      </c>
    </row>
    <row r="11" spans="1:3" x14ac:dyDescent="0.3">
      <c r="A11" t="s">
        <v>43</v>
      </c>
      <c r="B11" t="s">
        <v>23</v>
      </c>
      <c r="C11">
        <v>11</v>
      </c>
    </row>
    <row r="12" spans="1:3" x14ac:dyDescent="0.3">
      <c r="A12" t="s">
        <v>44</v>
      </c>
      <c r="B12" t="s">
        <v>26</v>
      </c>
      <c r="C12">
        <v>3</v>
      </c>
    </row>
    <row r="13" spans="1:3" x14ac:dyDescent="0.3">
      <c r="A13" t="s">
        <v>44</v>
      </c>
      <c r="B13" t="s">
        <v>27</v>
      </c>
      <c r="C13">
        <v>57</v>
      </c>
    </row>
    <row r="14" spans="1:3" x14ac:dyDescent="0.3">
      <c r="A14" t="s">
        <v>44</v>
      </c>
      <c r="B14" t="s">
        <v>28</v>
      </c>
      <c r="C14">
        <v>60</v>
      </c>
    </row>
    <row r="15" spans="1:3" x14ac:dyDescent="0.3">
      <c r="A15" t="s">
        <v>44</v>
      </c>
      <c r="B15" t="s">
        <v>8</v>
      </c>
      <c r="C15">
        <v>56.000000000000007</v>
      </c>
    </row>
    <row r="16" spans="1:3" x14ac:dyDescent="0.3">
      <c r="A16" t="s">
        <v>44</v>
      </c>
      <c r="B16" t="s">
        <v>9</v>
      </c>
      <c r="C16">
        <v>14</v>
      </c>
    </row>
    <row r="17" spans="1:3" x14ac:dyDescent="0.3">
      <c r="A17" t="s">
        <v>44</v>
      </c>
      <c r="B17" t="s">
        <v>10</v>
      </c>
      <c r="C17">
        <v>1.5714285714285714</v>
      </c>
    </row>
    <row r="18" spans="1:3" x14ac:dyDescent="0.3">
      <c r="A18" t="s">
        <v>44</v>
      </c>
      <c r="B18" t="s">
        <v>11</v>
      </c>
      <c r="C18">
        <v>12.428571428571429</v>
      </c>
    </row>
    <row r="19" spans="1:3" x14ac:dyDescent="0.3">
      <c r="A19" t="s">
        <v>44</v>
      </c>
      <c r="B19" t="s">
        <v>15</v>
      </c>
      <c r="C19">
        <v>7</v>
      </c>
    </row>
    <row r="20" spans="1:3" x14ac:dyDescent="0.3">
      <c r="A20" t="s">
        <v>44</v>
      </c>
      <c r="B20" t="s">
        <v>29</v>
      </c>
      <c r="C20">
        <v>5</v>
      </c>
    </row>
    <row r="21" spans="1:3" x14ac:dyDescent="0.3">
      <c r="A21" t="s">
        <v>44</v>
      </c>
      <c r="B21" t="s">
        <v>23</v>
      </c>
      <c r="C21">
        <v>7</v>
      </c>
    </row>
    <row r="22" spans="1:3" x14ac:dyDescent="0.3">
      <c r="A22" t="s">
        <v>45</v>
      </c>
      <c r="B22" t="s">
        <v>26</v>
      </c>
      <c r="C22">
        <v>6</v>
      </c>
    </row>
    <row r="23" spans="1:3" x14ac:dyDescent="0.3">
      <c r="A23" t="s">
        <v>45</v>
      </c>
      <c r="B23" t="s">
        <v>27</v>
      </c>
      <c r="C23">
        <v>78</v>
      </c>
    </row>
    <row r="24" spans="1:3" x14ac:dyDescent="0.3">
      <c r="A24" t="s">
        <v>45</v>
      </c>
      <c r="B24" t="s">
        <v>28</v>
      </c>
      <c r="C24">
        <v>84</v>
      </c>
    </row>
    <row r="25" spans="1:3" x14ac:dyDescent="0.3">
      <c r="A25" t="s">
        <v>45</v>
      </c>
      <c r="B25" t="s">
        <v>8</v>
      </c>
      <c r="C25">
        <v>50.4</v>
      </c>
    </row>
    <row r="26" spans="1:3" x14ac:dyDescent="0.3">
      <c r="A26" t="s">
        <v>45</v>
      </c>
      <c r="B26" t="s">
        <v>9</v>
      </c>
      <c r="C26">
        <v>25.2</v>
      </c>
    </row>
    <row r="27" spans="1:3" x14ac:dyDescent="0.3">
      <c r="A27" t="s">
        <v>45</v>
      </c>
      <c r="B27" t="s">
        <v>10</v>
      </c>
      <c r="C27">
        <v>1.8</v>
      </c>
    </row>
    <row r="28" spans="1:3" x14ac:dyDescent="0.3">
      <c r="A28" t="s">
        <v>45</v>
      </c>
      <c r="B28" t="s">
        <v>11</v>
      </c>
      <c r="C28">
        <v>23.4</v>
      </c>
    </row>
    <row r="29" spans="1:3" x14ac:dyDescent="0.3">
      <c r="A29" t="s">
        <v>45</v>
      </c>
      <c r="B29" t="s">
        <v>15</v>
      </c>
      <c r="C29">
        <v>5</v>
      </c>
    </row>
    <row r="30" spans="1:3" x14ac:dyDescent="0.3">
      <c r="A30" t="s">
        <v>45</v>
      </c>
      <c r="B30" t="s">
        <v>29</v>
      </c>
      <c r="C30">
        <v>11</v>
      </c>
    </row>
    <row r="31" spans="1:3" x14ac:dyDescent="0.3">
      <c r="A31" t="s">
        <v>45</v>
      </c>
      <c r="B31" t="s">
        <v>23</v>
      </c>
      <c r="C31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78A-F254-496E-8689-8CA3E0B2E8AF}">
  <dimension ref="A1:C31"/>
  <sheetViews>
    <sheetView topLeftCell="A10" workbookViewId="0">
      <selection activeCell="C31" sqref="A22:C31"/>
    </sheetView>
  </sheetViews>
  <sheetFormatPr defaultRowHeight="14.4" x14ac:dyDescent="0.3"/>
  <cols>
    <col min="1" max="1" width="33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49</v>
      </c>
      <c r="B2" t="s">
        <v>26</v>
      </c>
      <c r="C2">
        <v>6.2</v>
      </c>
    </row>
    <row r="3" spans="1:3" x14ac:dyDescent="0.3">
      <c r="A3" t="s">
        <v>49</v>
      </c>
      <c r="B3" t="s">
        <v>27</v>
      </c>
      <c r="C3">
        <v>35.799999999999997</v>
      </c>
    </row>
    <row r="4" spans="1:3" x14ac:dyDescent="0.3">
      <c r="A4" t="s">
        <v>49</v>
      </c>
      <c r="B4" t="s">
        <v>28</v>
      </c>
      <c r="C4">
        <v>42</v>
      </c>
    </row>
    <row r="5" spans="1:3" x14ac:dyDescent="0.3">
      <c r="A5" t="s">
        <v>49</v>
      </c>
      <c r="B5" t="s">
        <v>8</v>
      </c>
      <c r="C5">
        <v>25.354838709677416</v>
      </c>
    </row>
    <row r="6" spans="1:3" x14ac:dyDescent="0.3">
      <c r="A6" t="s">
        <v>49</v>
      </c>
      <c r="B6" t="s">
        <v>9</v>
      </c>
      <c r="C6">
        <v>13.1</v>
      </c>
    </row>
    <row r="7" spans="1:3" x14ac:dyDescent="0.3">
      <c r="A7" t="s">
        <v>49</v>
      </c>
      <c r="B7" t="s">
        <v>10</v>
      </c>
      <c r="C7">
        <v>1.8</v>
      </c>
    </row>
    <row r="8" spans="1:3" x14ac:dyDescent="0.3">
      <c r="A8" t="s">
        <v>49</v>
      </c>
      <c r="B8" t="s">
        <v>11</v>
      </c>
      <c r="C8">
        <v>11.3</v>
      </c>
    </row>
    <row r="9" spans="1:3" x14ac:dyDescent="0.3">
      <c r="A9" t="s">
        <v>49</v>
      </c>
      <c r="B9" t="s">
        <v>15</v>
      </c>
      <c r="C9">
        <v>10</v>
      </c>
    </row>
    <row r="10" spans="1:3" x14ac:dyDescent="0.3">
      <c r="A10" t="s">
        <v>49</v>
      </c>
      <c r="B10" t="s">
        <v>29</v>
      </c>
      <c r="C10">
        <v>8</v>
      </c>
    </row>
    <row r="11" spans="1:3" x14ac:dyDescent="0.3">
      <c r="A11" t="s">
        <v>49</v>
      </c>
      <c r="B11" t="s">
        <v>23</v>
      </c>
      <c r="C11">
        <v>6</v>
      </c>
    </row>
    <row r="12" spans="1:3" x14ac:dyDescent="0.3">
      <c r="A12" t="s">
        <v>50</v>
      </c>
      <c r="B12" t="s">
        <v>26</v>
      </c>
      <c r="C12">
        <v>3.3333333333333335</v>
      </c>
    </row>
    <row r="13" spans="1:3" x14ac:dyDescent="0.3">
      <c r="A13" t="s">
        <v>50</v>
      </c>
      <c r="B13" t="s">
        <v>27</v>
      </c>
      <c r="C13">
        <v>66.666666666666671</v>
      </c>
    </row>
    <row r="14" spans="1:3" x14ac:dyDescent="0.3">
      <c r="A14" t="s">
        <v>50</v>
      </c>
      <c r="B14" t="s">
        <v>28</v>
      </c>
      <c r="C14">
        <v>70</v>
      </c>
    </row>
    <row r="15" spans="1:3" x14ac:dyDescent="0.3">
      <c r="A15" t="s">
        <v>50</v>
      </c>
      <c r="B15" t="s">
        <v>8</v>
      </c>
      <c r="C15">
        <v>56.400000000000006</v>
      </c>
    </row>
    <row r="16" spans="1:3" x14ac:dyDescent="0.3">
      <c r="A16" t="s">
        <v>50</v>
      </c>
      <c r="B16" t="s">
        <v>9</v>
      </c>
      <c r="C16">
        <v>15.666666666666666</v>
      </c>
    </row>
    <row r="17" spans="1:3" x14ac:dyDescent="0.3">
      <c r="A17" t="s">
        <v>50</v>
      </c>
      <c r="B17" t="s">
        <v>10</v>
      </c>
      <c r="C17">
        <v>3.6666666666666665</v>
      </c>
    </row>
    <row r="18" spans="1:3" x14ac:dyDescent="0.3">
      <c r="A18" t="s">
        <v>50</v>
      </c>
      <c r="B18" t="s">
        <v>11</v>
      </c>
      <c r="C18">
        <v>12</v>
      </c>
    </row>
    <row r="19" spans="1:3" x14ac:dyDescent="0.3">
      <c r="A19" t="s">
        <v>50</v>
      </c>
      <c r="B19" t="s">
        <v>15</v>
      </c>
      <c r="C19">
        <v>6</v>
      </c>
    </row>
    <row r="20" spans="1:3" x14ac:dyDescent="0.3">
      <c r="A20" t="s">
        <v>50</v>
      </c>
      <c r="B20" t="s">
        <v>29</v>
      </c>
      <c r="C20">
        <v>9</v>
      </c>
    </row>
    <row r="21" spans="1:3" x14ac:dyDescent="0.3">
      <c r="A21" t="s">
        <v>50</v>
      </c>
      <c r="B21" t="s">
        <v>23</v>
      </c>
      <c r="C21">
        <v>14</v>
      </c>
    </row>
    <row r="22" spans="1:3" x14ac:dyDescent="0.3">
      <c r="A22" t="s">
        <v>51</v>
      </c>
      <c r="B22" t="s">
        <v>26</v>
      </c>
      <c r="C22">
        <v>3.25</v>
      </c>
    </row>
    <row r="23" spans="1:3" x14ac:dyDescent="0.3">
      <c r="A23" t="s">
        <v>51</v>
      </c>
      <c r="B23" t="s">
        <v>27</v>
      </c>
      <c r="C23">
        <v>101.75</v>
      </c>
    </row>
    <row r="24" spans="1:3" x14ac:dyDescent="0.3">
      <c r="A24" t="s">
        <v>51</v>
      </c>
      <c r="B24" t="s">
        <v>28</v>
      </c>
      <c r="C24">
        <v>105</v>
      </c>
    </row>
    <row r="25" spans="1:3" x14ac:dyDescent="0.3">
      <c r="A25" t="s">
        <v>51</v>
      </c>
      <c r="B25" t="s">
        <v>8</v>
      </c>
      <c r="C25">
        <v>48.92307692307692</v>
      </c>
    </row>
    <row r="26" spans="1:3" x14ac:dyDescent="0.3">
      <c r="A26" t="s">
        <v>51</v>
      </c>
      <c r="B26" t="s">
        <v>9</v>
      </c>
      <c r="C26">
        <v>13.25</v>
      </c>
    </row>
    <row r="27" spans="1:3" x14ac:dyDescent="0.3">
      <c r="A27" t="s">
        <v>51</v>
      </c>
      <c r="B27" t="s">
        <v>10</v>
      </c>
      <c r="C27">
        <v>0.75</v>
      </c>
    </row>
    <row r="28" spans="1:3" x14ac:dyDescent="0.3">
      <c r="A28" t="s">
        <v>51</v>
      </c>
      <c r="B28" t="s">
        <v>11</v>
      </c>
      <c r="C28">
        <v>12.5</v>
      </c>
    </row>
    <row r="29" spans="1:3" x14ac:dyDescent="0.3">
      <c r="A29" t="s">
        <v>51</v>
      </c>
      <c r="B29" t="s">
        <v>15</v>
      </c>
      <c r="C29">
        <v>4</v>
      </c>
    </row>
    <row r="30" spans="1:3" x14ac:dyDescent="0.3">
      <c r="A30" t="s">
        <v>51</v>
      </c>
      <c r="B30" t="s">
        <v>29</v>
      </c>
      <c r="C30">
        <v>14</v>
      </c>
    </row>
    <row r="31" spans="1:3" x14ac:dyDescent="0.3">
      <c r="A31" t="s">
        <v>51</v>
      </c>
      <c r="B31" t="s">
        <v>23</v>
      </c>
      <c r="C31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A4F5-4FFF-4F40-8D59-AECE37313292}">
  <dimension ref="A1:C31"/>
  <sheetViews>
    <sheetView topLeftCell="A19" workbookViewId="0">
      <selection activeCell="C31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46</v>
      </c>
      <c r="B2" t="s">
        <v>26</v>
      </c>
      <c r="C2">
        <v>34.714285714285715</v>
      </c>
    </row>
    <row r="3" spans="1:3" x14ac:dyDescent="0.3">
      <c r="A3" t="s">
        <v>46</v>
      </c>
      <c r="B3" t="s">
        <v>27</v>
      </c>
      <c r="C3">
        <v>25.285714285714285</v>
      </c>
    </row>
    <row r="4" spans="1:3" x14ac:dyDescent="0.3">
      <c r="A4" t="s">
        <v>46</v>
      </c>
      <c r="B4" t="s">
        <v>28</v>
      </c>
      <c r="C4">
        <v>60</v>
      </c>
    </row>
    <row r="5" spans="1:3" x14ac:dyDescent="0.3">
      <c r="A5" t="s">
        <v>46</v>
      </c>
      <c r="B5" t="s">
        <v>8</v>
      </c>
      <c r="C5">
        <v>9.481481481481481</v>
      </c>
    </row>
    <row r="6" spans="1:3" x14ac:dyDescent="0.3">
      <c r="A6" t="s">
        <v>46</v>
      </c>
      <c r="B6" t="s">
        <v>9</v>
      </c>
      <c r="C6">
        <v>27.428571428571427</v>
      </c>
    </row>
    <row r="7" spans="1:3" x14ac:dyDescent="0.3">
      <c r="A7" t="s">
        <v>46</v>
      </c>
      <c r="B7" t="s">
        <v>10</v>
      </c>
      <c r="C7">
        <v>7.4285714285714288</v>
      </c>
    </row>
    <row r="8" spans="1:3" x14ac:dyDescent="0.3">
      <c r="A8" t="s">
        <v>46</v>
      </c>
      <c r="B8" t="s">
        <v>11</v>
      </c>
      <c r="C8">
        <v>20</v>
      </c>
    </row>
    <row r="9" spans="1:3" x14ac:dyDescent="0.3">
      <c r="A9" t="s">
        <v>46</v>
      </c>
      <c r="B9" t="s">
        <v>15</v>
      </c>
      <c r="C9">
        <v>7</v>
      </c>
    </row>
    <row r="10" spans="1:3" x14ac:dyDescent="0.3">
      <c r="A10" t="s">
        <v>46</v>
      </c>
      <c r="B10" t="s">
        <v>29</v>
      </c>
      <c r="C10">
        <v>3</v>
      </c>
    </row>
    <row r="11" spans="1:3" x14ac:dyDescent="0.3">
      <c r="A11" t="s">
        <v>46</v>
      </c>
      <c r="B11" t="s">
        <v>23</v>
      </c>
      <c r="C11">
        <v>5</v>
      </c>
    </row>
    <row r="12" spans="1:3" x14ac:dyDescent="0.3">
      <c r="A12" t="s">
        <v>47</v>
      </c>
      <c r="B12" t="s">
        <v>26</v>
      </c>
      <c r="C12">
        <v>12.25</v>
      </c>
    </row>
    <row r="13" spans="1:3" x14ac:dyDescent="0.3">
      <c r="A13" t="s">
        <v>47</v>
      </c>
      <c r="B13" t="s">
        <v>27</v>
      </c>
      <c r="C13">
        <v>92.75</v>
      </c>
    </row>
    <row r="14" spans="1:3" x14ac:dyDescent="0.3">
      <c r="A14" t="s">
        <v>47</v>
      </c>
      <c r="B14" t="s">
        <v>28</v>
      </c>
      <c r="C14">
        <v>105</v>
      </c>
    </row>
    <row r="15" spans="1:3" x14ac:dyDescent="0.3">
      <c r="A15" t="s">
        <v>47</v>
      </c>
      <c r="B15" t="s">
        <v>8</v>
      </c>
      <c r="C15">
        <v>24.73469387755102</v>
      </c>
    </row>
    <row r="16" spans="1:3" x14ac:dyDescent="0.3">
      <c r="A16" t="s">
        <v>47</v>
      </c>
      <c r="B16" t="s">
        <v>9</v>
      </c>
      <c r="C16">
        <v>25.25</v>
      </c>
    </row>
    <row r="17" spans="1:3" x14ac:dyDescent="0.3">
      <c r="A17" t="s">
        <v>47</v>
      </c>
      <c r="B17" t="s">
        <v>10</v>
      </c>
      <c r="C17">
        <v>5.5</v>
      </c>
    </row>
    <row r="18" spans="1:3" x14ac:dyDescent="0.3">
      <c r="A18" t="s">
        <v>47</v>
      </c>
      <c r="B18" t="s">
        <v>11</v>
      </c>
      <c r="C18">
        <v>19.75</v>
      </c>
    </row>
    <row r="19" spans="1:3" x14ac:dyDescent="0.3">
      <c r="A19" t="s">
        <v>47</v>
      </c>
      <c r="B19" t="s">
        <v>15</v>
      </c>
      <c r="C19">
        <v>4</v>
      </c>
    </row>
    <row r="20" spans="1:3" x14ac:dyDescent="0.3">
      <c r="A20" t="s">
        <v>47</v>
      </c>
      <c r="B20" t="s">
        <v>29</v>
      </c>
      <c r="C20">
        <v>11</v>
      </c>
    </row>
    <row r="21" spans="1:3" x14ac:dyDescent="0.3">
      <c r="A21" t="s">
        <v>47</v>
      </c>
      <c r="B21" t="s">
        <v>23</v>
      </c>
      <c r="C21">
        <v>9</v>
      </c>
    </row>
    <row r="22" spans="1:3" x14ac:dyDescent="0.3">
      <c r="A22" t="s">
        <v>48</v>
      </c>
      <c r="B22" t="s">
        <v>26</v>
      </c>
      <c r="C22">
        <v>31.833333333333332</v>
      </c>
    </row>
    <row r="23" spans="1:3" x14ac:dyDescent="0.3">
      <c r="A23" t="s">
        <v>48</v>
      </c>
      <c r="B23" t="s">
        <v>27</v>
      </c>
      <c r="C23">
        <v>38.166666666666664</v>
      </c>
    </row>
    <row r="24" spans="1:3" x14ac:dyDescent="0.3">
      <c r="A24" t="s">
        <v>48</v>
      </c>
      <c r="B24" t="s">
        <v>28</v>
      </c>
      <c r="C24">
        <v>70</v>
      </c>
    </row>
    <row r="25" spans="1:3" x14ac:dyDescent="0.3">
      <c r="A25" t="s">
        <v>48</v>
      </c>
      <c r="B25" t="s">
        <v>8</v>
      </c>
      <c r="C25">
        <v>11.62303664921466</v>
      </c>
    </row>
    <row r="26" spans="1:3" x14ac:dyDescent="0.3">
      <c r="A26" t="s">
        <v>48</v>
      </c>
      <c r="B26" t="s">
        <v>9</v>
      </c>
      <c r="C26">
        <v>30.833333333333332</v>
      </c>
    </row>
    <row r="27" spans="1:3" x14ac:dyDescent="0.3">
      <c r="A27" t="s">
        <v>48</v>
      </c>
      <c r="B27" t="s">
        <v>10</v>
      </c>
      <c r="C27">
        <v>4.333333333333333</v>
      </c>
    </row>
    <row r="28" spans="1:3" x14ac:dyDescent="0.3">
      <c r="A28" t="s">
        <v>48</v>
      </c>
      <c r="B28" t="s">
        <v>11</v>
      </c>
      <c r="C28">
        <v>26.5</v>
      </c>
    </row>
    <row r="29" spans="1:3" x14ac:dyDescent="0.3">
      <c r="A29" t="s">
        <v>48</v>
      </c>
      <c r="B29" t="s">
        <v>15</v>
      </c>
      <c r="C29">
        <v>6</v>
      </c>
    </row>
    <row r="30" spans="1:3" x14ac:dyDescent="0.3">
      <c r="A30" t="s">
        <v>48</v>
      </c>
      <c r="B30" t="s">
        <v>29</v>
      </c>
      <c r="C30">
        <v>16</v>
      </c>
    </row>
    <row r="31" spans="1:3" x14ac:dyDescent="0.3">
      <c r="A31" t="s">
        <v>48</v>
      </c>
      <c r="B31" t="s">
        <v>23</v>
      </c>
      <c r="C31">
        <v>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77E-A196-49CE-829D-EE218824997C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52</v>
      </c>
      <c r="B2" t="s">
        <v>26</v>
      </c>
      <c r="C2">
        <v>6.7777777777777777</v>
      </c>
    </row>
    <row r="3" spans="1:3" x14ac:dyDescent="0.3">
      <c r="A3" t="s">
        <v>52</v>
      </c>
      <c r="B3" t="s">
        <v>27</v>
      </c>
      <c r="C3">
        <v>39.888888888888886</v>
      </c>
    </row>
    <row r="4" spans="1:3" x14ac:dyDescent="0.3">
      <c r="A4" t="s">
        <v>52</v>
      </c>
      <c r="B4" t="s">
        <v>28</v>
      </c>
      <c r="C4">
        <v>46.666666666666664</v>
      </c>
    </row>
    <row r="5" spans="1:3" x14ac:dyDescent="0.3">
      <c r="A5" t="s">
        <v>52</v>
      </c>
      <c r="B5" t="s">
        <v>8</v>
      </c>
      <c r="C5">
        <v>49.967213114754095</v>
      </c>
    </row>
    <row r="6" spans="1:3" x14ac:dyDescent="0.3">
      <c r="A6" t="s">
        <v>52</v>
      </c>
      <c r="B6" t="s">
        <v>9</v>
      </c>
      <c r="C6">
        <v>28.222222222222221</v>
      </c>
    </row>
    <row r="7" spans="1:3" x14ac:dyDescent="0.3">
      <c r="A7" t="s">
        <v>52</v>
      </c>
      <c r="B7" t="s">
        <v>10</v>
      </c>
      <c r="C7">
        <v>6.5555555555555554</v>
      </c>
    </row>
    <row r="8" spans="1:3" x14ac:dyDescent="0.3">
      <c r="A8" t="s">
        <v>52</v>
      </c>
      <c r="B8" t="s">
        <v>11</v>
      </c>
      <c r="C8">
        <v>21.666666666666668</v>
      </c>
    </row>
    <row r="9" spans="1:3" x14ac:dyDescent="0.3">
      <c r="A9" t="s">
        <v>52</v>
      </c>
      <c r="B9" t="s">
        <v>15</v>
      </c>
      <c r="C9">
        <v>9</v>
      </c>
    </row>
    <row r="10" spans="1:3" x14ac:dyDescent="0.3">
      <c r="A10" t="s">
        <v>52</v>
      </c>
      <c r="B10" t="s">
        <v>29</v>
      </c>
      <c r="C10">
        <v>13</v>
      </c>
    </row>
    <row r="11" spans="1:3" x14ac:dyDescent="0.3">
      <c r="A11" t="s">
        <v>52</v>
      </c>
      <c r="B11" t="s">
        <v>23</v>
      </c>
      <c r="C11">
        <v>14</v>
      </c>
    </row>
    <row r="12" spans="1:3" x14ac:dyDescent="0.3">
      <c r="A12" t="s">
        <v>53</v>
      </c>
      <c r="B12" t="s">
        <v>26</v>
      </c>
      <c r="C12">
        <v>3.8333333333333335</v>
      </c>
    </row>
    <row r="13" spans="1:3" x14ac:dyDescent="0.3">
      <c r="A13" t="s">
        <v>53</v>
      </c>
      <c r="B13" t="s">
        <v>27</v>
      </c>
      <c r="C13">
        <v>31.166666666666668</v>
      </c>
    </row>
    <row r="14" spans="1:3" x14ac:dyDescent="0.3">
      <c r="A14" t="s">
        <v>53</v>
      </c>
      <c r="B14" t="s">
        <v>28</v>
      </c>
      <c r="C14">
        <v>35</v>
      </c>
    </row>
    <row r="15" spans="1:3" x14ac:dyDescent="0.3">
      <c r="A15" t="s">
        <v>53</v>
      </c>
      <c r="B15" t="s">
        <v>8</v>
      </c>
      <c r="C15">
        <v>55.826086956521735</v>
      </c>
    </row>
    <row r="16" spans="1:3" x14ac:dyDescent="0.3">
      <c r="A16" t="s">
        <v>53</v>
      </c>
      <c r="B16" t="s">
        <v>9</v>
      </c>
      <c r="C16">
        <v>17.833333333333332</v>
      </c>
    </row>
    <row r="17" spans="1:3" x14ac:dyDescent="0.3">
      <c r="A17" t="s">
        <v>53</v>
      </c>
      <c r="B17" t="s">
        <v>10</v>
      </c>
      <c r="C17">
        <v>2.9166666666666665</v>
      </c>
    </row>
    <row r="18" spans="1:3" x14ac:dyDescent="0.3">
      <c r="A18" t="s">
        <v>53</v>
      </c>
      <c r="B18" t="s">
        <v>11</v>
      </c>
      <c r="C18">
        <v>14.916666666666666</v>
      </c>
    </row>
    <row r="19" spans="1:3" x14ac:dyDescent="0.3">
      <c r="A19" t="s">
        <v>53</v>
      </c>
      <c r="B19" t="s">
        <v>15</v>
      </c>
      <c r="C19">
        <v>12</v>
      </c>
    </row>
    <row r="20" spans="1:3" x14ac:dyDescent="0.3">
      <c r="A20" t="s">
        <v>53</v>
      </c>
      <c r="B20" t="s">
        <v>29</v>
      </c>
      <c r="C20">
        <v>17</v>
      </c>
    </row>
    <row r="21" spans="1:3" x14ac:dyDescent="0.3">
      <c r="A21" t="s">
        <v>53</v>
      </c>
      <c r="B21" t="s">
        <v>23</v>
      </c>
      <c r="C21">
        <v>15</v>
      </c>
    </row>
    <row r="22" spans="1:3" x14ac:dyDescent="0.3">
      <c r="A22" t="s">
        <v>54</v>
      </c>
      <c r="B22" t="s">
        <v>26</v>
      </c>
      <c r="C22">
        <v>5.1111111111111107</v>
      </c>
    </row>
    <row r="23" spans="1:3" x14ac:dyDescent="0.3">
      <c r="A23" t="s">
        <v>54</v>
      </c>
      <c r="B23" t="s">
        <v>27</v>
      </c>
      <c r="C23">
        <v>41.555555555555557</v>
      </c>
    </row>
    <row r="24" spans="1:3" x14ac:dyDescent="0.3">
      <c r="A24" t="s">
        <v>54</v>
      </c>
      <c r="B24" t="s">
        <v>28</v>
      </c>
      <c r="C24">
        <v>46.666666666666664</v>
      </c>
    </row>
    <row r="25" spans="1:3" x14ac:dyDescent="0.3">
      <c r="A25" t="s">
        <v>54</v>
      </c>
      <c r="B25" t="s">
        <v>8</v>
      </c>
      <c r="C25">
        <v>44.347826086956516</v>
      </c>
    </row>
    <row r="26" spans="1:3" x14ac:dyDescent="0.3">
      <c r="A26" t="s">
        <v>54</v>
      </c>
      <c r="B26" t="s">
        <v>9</v>
      </c>
      <c r="C26">
        <v>18.888888888888889</v>
      </c>
    </row>
    <row r="27" spans="1:3" x14ac:dyDescent="0.3">
      <c r="A27" t="s">
        <v>54</v>
      </c>
      <c r="B27" t="s">
        <v>10</v>
      </c>
      <c r="C27">
        <v>2.2222222222222223</v>
      </c>
    </row>
    <row r="28" spans="1:3" x14ac:dyDescent="0.3">
      <c r="A28" t="s">
        <v>54</v>
      </c>
      <c r="B28" t="s">
        <v>11</v>
      </c>
      <c r="C28">
        <v>16.666666666666668</v>
      </c>
    </row>
    <row r="29" spans="1:3" x14ac:dyDescent="0.3">
      <c r="A29" t="s">
        <v>54</v>
      </c>
      <c r="B29" t="s">
        <v>15</v>
      </c>
      <c r="C29">
        <v>9</v>
      </c>
    </row>
    <row r="30" spans="1:3" x14ac:dyDescent="0.3">
      <c r="A30" t="s">
        <v>54</v>
      </c>
      <c r="B30" t="s">
        <v>29</v>
      </c>
      <c r="C30">
        <v>20</v>
      </c>
    </row>
    <row r="31" spans="1:3" x14ac:dyDescent="0.3">
      <c r="A31" t="s">
        <v>54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115-19AD-493C-B4F2-02C623AC0187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2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55</v>
      </c>
      <c r="B2" t="s">
        <v>26</v>
      </c>
      <c r="C2">
        <v>22.333333333333332</v>
      </c>
    </row>
    <row r="3" spans="1:3" x14ac:dyDescent="0.3">
      <c r="A3" t="s">
        <v>55</v>
      </c>
      <c r="B3" t="s">
        <v>27</v>
      </c>
      <c r="C3">
        <v>24.333333333333332</v>
      </c>
    </row>
    <row r="4" spans="1:3" x14ac:dyDescent="0.3">
      <c r="A4" t="s">
        <v>55</v>
      </c>
      <c r="B4" t="s">
        <v>28</v>
      </c>
      <c r="C4">
        <v>46.666666666666664</v>
      </c>
    </row>
    <row r="5" spans="1:3" x14ac:dyDescent="0.3">
      <c r="A5" t="s">
        <v>55</v>
      </c>
      <c r="B5" t="s">
        <v>8</v>
      </c>
      <c r="C5">
        <v>13.731343283582088</v>
      </c>
    </row>
    <row r="6" spans="1:3" x14ac:dyDescent="0.3">
      <c r="A6" t="s">
        <v>55</v>
      </c>
      <c r="B6" t="s">
        <v>9</v>
      </c>
      <c r="C6">
        <v>25.555555555555557</v>
      </c>
    </row>
    <row r="7" spans="1:3" x14ac:dyDescent="0.3">
      <c r="A7" t="s">
        <v>55</v>
      </c>
      <c r="B7" t="s">
        <v>10</v>
      </c>
      <c r="C7">
        <v>10.777777777777779</v>
      </c>
    </row>
    <row r="8" spans="1:3" x14ac:dyDescent="0.3">
      <c r="A8" t="s">
        <v>55</v>
      </c>
      <c r="B8" t="s">
        <v>11</v>
      </c>
      <c r="C8">
        <v>14.777777777777779</v>
      </c>
    </row>
    <row r="9" spans="1:3" x14ac:dyDescent="0.3">
      <c r="A9" t="s">
        <v>55</v>
      </c>
      <c r="B9" t="s">
        <v>15</v>
      </c>
      <c r="C9">
        <v>9</v>
      </c>
    </row>
    <row r="10" spans="1:3" x14ac:dyDescent="0.3">
      <c r="A10" t="s">
        <v>55</v>
      </c>
      <c r="B10" t="s">
        <v>29</v>
      </c>
      <c r="C10">
        <v>15</v>
      </c>
    </row>
    <row r="11" spans="1:3" x14ac:dyDescent="0.3">
      <c r="A11" t="s">
        <v>55</v>
      </c>
      <c r="B11" t="s">
        <v>23</v>
      </c>
      <c r="C11">
        <v>0</v>
      </c>
    </row>
    <row r="12" spans="1:3" x14ac:dyDescent="0.3">
      <c r="A12" t="s">
        <v>56</v>
      </c>
      <c r="B12" t="s">
        <v>26</v>
      </c>
      <c r="C12">
        <v>4.5384615384615383</v>
      </c>
    </row>
    <row r="13" spans="1:3" x14ac:dyDescent="0.3">
      <c r="A13" t="s">
        <v>56</v>
      </c>
      <c r="B13" t="s">
        <v>27</v>
      </c>
      <c r="C13">
        <v>27.76923076923077</v>
      </c>
    </row>
    <row r="14" spans="1:3" x14ac:dyDescent="0.3">
      <c r="A14" t="s">
        <v>56</v>
      </c>
      <c r="B14" t="s">
        <v>28</v>
      </c>
      <c r="C14">
        <v>32.307692307692307</v>
      </c>
    </row>
    <row r="15" spans="1:3" x14ac:dyDescent="0.3">
      <c r="A15" t="s">
        <v>56</v>
      </c>
      <c r="B15" t="s">
        <v>8</v>
      </c>
      <c r="C15">
        <v>36</v>
      </c>
    </row>
    <row r="16" spans="1:3" x14ac:dyDescent="0.3">
      <c r="A16" t="s">
        <v>56</v>
      </c>
      <c r="B16" t="s">
        <v>9</v>
      </c>
      <c r="C16">
        <v>13.615384615384615</v>
      </c>
    </row>
    <row r="17" spans="1:3" x14ac:dyDescent="0.3">
      <c r="A17" t="s">
        <v>56</v>
      </c>
      <c r="B17" t="s">
        <v>10</v>
      </c>
      <c r="C17">
        <v>2.4615384615384617</v>
      </c>
    </row>
    <row r="18" spans="1:3" x14ac:dyDescent="0.3">
      <c r="A18" t="s">
        <v>56</v>
      </c>
      <c r="B18" t="s">
        <v>11</v>
      </c>
      <c r="C18">
        <v>11.153846153846153</v>
      </c>
    </row>
    <row r="19" spans="1:3" x14ac:dyDescent="0.3">
      <c r="A19" t="s">
        <v>56</v>
      </c>
      <c r="B19" t="s">
        <v>15</v>
      </c>
      <c r="C19">
        <v>13</v>
      </c>
    </row>
    <row r="20" spans="1:3" x14ac:dyDescent="0.3">
      <c r="A20" t="s">
        <v>56</v>
      </c>
      <c r="B20" t="s">
        <v>29</v>
      </c>
      <c r="C20">
        <v>27</v>
      </c>
    </row>
    <row r="21" spans="1:3" x14ac:dyDescent="0.3">
      <c r="A21" t="s">
        <v>56</v>
      </c>
      <c r="B21" t="s">
        <v>23</v>
      </c>
      <c r="C21">
        <v>0</v>
      </c>
    </row>
    <row r="22" spans="1:3" x14ac:dyDescent="0.3">
      <c r="A22" t="s">
        <v>57</v>
      </c>
      <c r="B22" t="s">
        <v>26</v>
      </c>
      <c r="C22">
        <v>3.8461538461538463</v>
      </c>
    </row>
    <row r="23" spans="1:3" x14ac:dyDescent="0.3">
      <c r="A23" t="s">
        <v>57</v>
      </c>
      <c r="B23" t="s">
        <v>27</v>
      </c>
      <c r="C23">
        <v>28.46153846153846</v>
      </c>
    </row>
    <row r="24" spans="1:3" x14ac:dyDescent="0.3">
      <c r="A24" t="s">
        <v>57</v>
      </c>
      <c r="B24" t="s">
        <v>28</v>
      </c>
      <c r="C24">
        <v>32.307692307692307</v>
      </c>
    </row>
    <row r="25" spans="1:3" x14ac:dyDescent="0.3">
      <c r="A25" t="s">
        <v>57</v>
      </c>
      <c r="B25" t="s">
        <v>8</v>
      </c>
      <c r="C25">
        <v>55.44</v>
      </c>
    </row>
    <row r="26" spans="1:3" x14ac:dyDescent="0.3">
      <c r="A26" t="s">
        <v>57</v>
      </c>
      <c r="B26" t="s">
        <v>9</v>
      </c>
      <c r="C26">
        <v>17.76923076923077</v>
      </c>
    </row>
    <row r="27" spans="1:3" x14ac:dyDescent="0.3">
      <c r="A27" t="s">
        <v>57</v>
      </c>
      <c r="B27" t="s">
        <v>10</v>
      </c>
      <c r="C27">
        <v>3.6923076923076925</v>
      </c>
    </row>
    <row r="28" spans="1:3" x14ac:dyDescent="0.3">
      <c r="A28" t="s">
        <v>57</v>
      </c>
      <c r="B28" t="s">
        <v>11</v>
      </c>
      <c r="C28">
        <v>14.076923076923077</v>
      </c>
    </row>
    <row r="29" spans="1:3" x14ac:dyDescent="0.3">
      <c r="A29" t="s">
        <v>57</v>
      </c>
      <c r="B29" t="s">
        <v>15</v>
      </c>
      <c r="C29">
        <v>13</v>
      </c>
    </row>
    <row r="30" spans="1:3" x14ac:dyDescent="0.3">
      <c r="A30" t="s">
        <v>57</v>
      </c>
      <c r="B30" t="s">
        <v>29</v>
      </c>
      <c r="C30">
        <v>12</v>
      </c>
    </row>
    <row r="31" spans="1:3" x14ac:dyDescent="0.3">
      <c r="A31" t="s">
        <v>57</v>
      </c>
      <c r="B31" t="s">
        <v>23</v>
      </c>
      <c r="C31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2AE7-A997-4F47-9323-FA29E8EBE3FF}">
  <dimension ref="A1:C31"/>
  <sheetViews>
    <sheetView topLeftCell="A7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61</v>
      </c>
      <c r="B2" t="s">
        <v>26</v>
      </c>
      <c r="C2">
        <v>1.6666666666666667</v>
      </c>
    </row>
    <row r="3" spans="1:3" x14ac:dyDescent="0.3">
      <c r="A3" t="s">
        <v>61</v>
      </c>
      <c r="B3" t="s">
        <v>27</v>
      </c>
      <c r="C3">
        <v>138.33333333333334</v>
      </c>
    </row>
    <row r="4" spans="1:3" x14ac:dyDescent="0.3">
      <c r="A4" t="s">
        <v>61</v>
      </c>
      <c r="B4" t="s">
        <v>28</v>
      </c>
      <c r="C4">
        <v>140</v>
      </c>
    </row>
    <row r="5" spans="1:3" x14ac:dyDescent="0.3">
      <c r="A5" t="s">
        <v>61</v>
      </c>
      <c r="B5" t="s">
        <v>8</v>
      </c>
      <c r="C5">
        <v>43.2</v>
      </c>
    </row>
    <row r="6" spans="1:3" x14ac:dyDescent="0.3">
      <c r="A6" t="s">
        <v>61</v>
      </c>
      <c r="B6" t="s">
        <v>9</v>
      </c>
      <c r="C6">
        <v>6</v>
      </c>
    </row>
    <row r="7" spans="1:3" x14ac:dyDescent="0.3">
      <c r="A7" t="s">
        <v>61</v>
      </c>
      <c r="B7" t="s">
        <v>10</v>
      </c>
      <c r="C7">
        <v>0.33333333333333331</v>
      </c>
    </row>
    <row r="8" spans="1:3" x14ac:dyDescent="0.3">
      <c r="A8" t="s">
        <v>61</v>
      </c>
      <c r="B8" t="s">
        <v>11</v>
      </c>
      <c r="C8">
        <v>5.666666666666667</v>
      </c>
    </row>
    <row r="9" spans="1:3" x14ac:dyDescent="0.3">
      <c r="A9" t="s">
        <v>61</v>
      </c>
      <c r="B9" t="s">
        <v>15</v>
      </c>
      <c r="C9">
        <v>3</v>
      </c>
    </row>
    <row r="10" spans="1:3" x14ac:dyDescent="0.3">
      <c r="A10" t="s">
        <v>61</v>
      </c>
      <c r="B10" t="s">
        <v>29</v>
      </c>
      <c r="C10">
        <v>5</v>
      </c>
    </row>
    <row r="11" spans="1:3" x14ac:dyDescent="0.3">
      <c r="A11" t="s">
        <v>61</v>
      </c>
      <c r="B11" t="s">
        <v>23</v>
      </c>
      <c r="C11">
        <v>7</v>
      </c>
    </row>
    <row r="12" spans="1:3" x14ac:dyDescent="0.3">
      <c r="A12" t="s">
        <v>62</v>
      </c>
      <c r="B12" t="s">
        <v>26</v>
      </c>
      <c r="C12">
        <v>3.4</v>
      </c>
    </row>
    <row r="13" spans="1:3" x14ac:dyDescent="0.3">
      <c r="A13" t="s">
        <v>62</v>
      </c>
      <c r="B13" t="s">
        <v>27</v>
      </c>
      <c r="C13">
        <v>80.599999999999994</v>
      </c>
    </row>
    <row r="14" spans="1:3" x14ac:dyDescent="0.3">
      <c r="A14" t="s">
        <v>62</v>
      </c>
      <c r="B14" t="s">
        <v>28</v>
      </c>
      <c r="C14">
        <v>84</v>
      </c>
    </row>
    <row r="15" spans="1:3" x14ac:dyDescent="0.3">
      <c r="A15" t="s">
        <v>62</v>
      </c>
      <c r="B15" t="s">
        <v>8</v>
      </c>
      <c r="C15">
        <v>43.058823529411761</v>
      </c>
    </row>
    <row r="16" spans="1:3" x14ac:dyDescent="0.3">
      <c r="A16" t="s">
        <v>62</v>
      </c>
      <c r="B16" t="s">
        <v>9</v>
      </c>
      <c r="C16">
        <v>12.2</v>
      </c>
    </row>
    <row r="17" spans="1:3" x14ac:dyDescent="0.3">
      <c r="A17" t="s">
        <v>62</v>
      </c>
      <c r="B17" t="s">
        <v>10</v>
      </c>
      <c r="C17">
        <v>2.6</v>
      </c>
    </row>
    <row r="18" spans="1:3" x14ac:dyDescent="0.3">
      <c r="A18" t="s">
        <v>62</v>
      </c>
      <c r="B18" t="s">
        <v>11</v>
      </c>
      <c r="C18">
        <v>9.6</v>
      </c>
    </row>
    <row r="19" spans="1:3" x14ac:dyDescent="0.3">
      <c r="A19" t="s">
        <v>62</v>
      </c>
      <c r="B19" t="s">
        <v>15</v>
      </c>
      <c r="C19">
        <v>5</v>
      </c>
    </row>
    <row r="20" spans="1:3" x14ac:dyDescent="0.3">
      <c r="A20" t="s">
        <v>62</v>
      </c>
      <c r="B20" t="s">
        <v>29</v>
      </c>
      <c r="C20">
        <v>26</v>
      </c>
    </row>
    <row r="21" spans="1:3" x14ac:dyDescent="0.3">
      <c r="A21" t="s">
        <v>62</v>
      </c>
      <c r="B21" t="s">
        <v>23</v>
      </c>
      <c r="C21">
        <v>9</v>
      </c>
    </row>
    <row r="22" spans="1:3" x14ac:dyDescent="0.3">
      <c r="A22" t="s">
        <v>72</v>
      </c>
      <c r="B22" t="s">
        <v>26</v>
      </c>
      <c r="C22">
        <v>2.5</v>
      </c>
    </row>
    <row r="23" spans="1:3" x14ac:dyDescent="0.3">
      <c r="A23" t="s">
        <v>72</v>
      </c>
      <c r="B23" t="s">
        <v>27</v>
      </c>
      <c r="C23">
        <v>417.5</v>
      </c>
    </row>
    <row r="24" spans="1:3" x14ac:dyDescent="0.3">
      <c r="A24" t="s">
        <v>72</v>
      </c>
      <c r="B24" t="s">
        <v>28</v>
      </c>
      <c r="C24">
        <v>420</v>
      </c>
    </row>
    <row r="25" spans="1:3" x14ac:dyDescent="0.3">
      <c r="A25" t="s">
        <v>72</v>
      </c>
      <c r="B25" t="s">
        <v>8</v>
      </c>
      <c r="C25">
        <v>43</v>
      </c>
    </row>
    <row r="26" spans="1:3" x14ac:dyDescent="0.3">
      <c r="A26" t="s">
        <v>72</v>
      </c>
      <c r="B26" t="s">
        <v>9</v>
      </c>
      <c r="C26">
        <v>30</v>
      </c>
    </row>
    <row r="27" spans="1:3" x14ac:dyDescent="0.3">
      <c r="A27" t="s">
        <v>72</v>
      </c>
      <c r="B27" t="s">
        <v>10</v>
      </c>
      <c r="C27">
        <v>0</v>
      </c>
    </row>
    <row r="28" spans="1:3" x14ac:dyDescent="0.3">
      <c r="A28" t="s">
        <v>72</v>
      </c>
      <c r="B28" t="s">
        <v>11</v>
      </c>
      <c r="C28">
        <v>30</v>
      </c>
    </row>
    <row r="29" spans="1:3" x14ac:dyDescent="0.3">
      <c r="A29" t="s">
        <v>72</v>
      </c>
      <c r="B29" t="s">
        <v>15</v>
      </c>
      <c r="C29">
        <v>1</v>
      </c>
    </row>
    <row r="30" spans="1:3" x14ac:dyDescent="0.3">
      <c r="A30" t="s">
        <v>72</v>
      </c>
      <c r="B30" t="s">
        <v>29</v>
      </c>
      <c r="C30">
        <v>9</v>
      </c>
    </row>
    <row r="31" spans="1:3" x14ac:dyDescent="0.3">
      <c r="A31" t="s">
        <v>72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8E81-F93A-4332-A1D8-9AC3FA5B515A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77734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40</v>
      </c>
      <c r="B2" t="s">
        <v>26</v>
      </c>
      <c r="C2">
        <v>2.2999999999999998</v>
      </c>
    </row>
    <row r="3" spans="1:3" x14ac:dyDescent="0.3">
      <c r="A3" t="s">
        <v>40</v>
      </c>
      <c r="B3" t="s">
        <v>27</v>
      </c>
      <c r="C3">
        <v>39.700000000000003</v>
      </c>
    </row>
    <row r="4" spans="1:3" x14ac:dyDescent="0.3">
      <c r="A4" t="s">
        <v>40</v>
      </c>
      <c r="B4" t="s">
        <v>28</v>
      </c>
      <c r="C4">
        <v>42</v>
      </c>
    </row>
    <row r="5" spans="1:3" x14ac:dyDescent="0.3">
      <c r="A5" t="s">
        <v>40</v>
      </c>
      <c r="B5" t="s">
        <v>8</v>
      </c>
      <c r="C5">
        <v>57.91304347826086</v>
      </c>
    </row>
    <row r="6" spans="1:3" x14ac:dyDescent="0.3">
      <c r="A6" t="s">
        <v>40</v>
      </c>
      <c r="B6" t="s">
        <v>9</v>
      </c>
      <c r="C6">
        <v>11.1</v>
      </c>
    </row>
    <row r="7" spans="1:3" x14ac:dyDescent="0.3">
      <c r="A7" t="s">
        <v>40</v>
      </c>
      <c r="B7" t="s">
        <v>10</v>
      </c>
      <c r="C7">
        <v>1.1000000000000001</v>
      </c>
    </row>
    <row r="8" spans="1:3" x14ac:dyDescent="0.3">
      <c r="A8" t="s">
        <v>40</v>
      </c>
      <c r="B8" t="s">
        <v>11</v>
      </c>
      <c r="C8">
        <v>10</v>
      </c>
    </row>
    <row r="9" spans="1:3" x14ac:dyDescent="0.3">
      <c r="A9" t="s">
        <v>40</v>
      </c>
      <c r="B9" t="s">
        <v>15</v>
      </c>
      <c r="C9">
        <v>10</v>
      </c>
    </row>
    <row r="10" spans="1:3" x14ac:dyDescent="0.3">
      <c r="A10" t="s">
        <v>40</v>
      </c>
      <c r="B10" t="s">
        <v>29</v>
      </c>
      <c r="C10">
        <v>15</v>
      </c>
    </row>
    <row r="11" spans="1:3" x14ac:dyDescent="0.3">
      <c r="A11" t="s">
        <v>40</v>
      </c>
      <c r="B11" t="s">
        <v>23</v>
      </c>
      <c r="C11">
        <v>10</v>
      </c>
    </row>
    <row r="12" spans="1:3" x14ac:dyDescent="0.3">
      <c r="A12" t="s">
        <v>41</v>
      </c>
      <c r="B12" t="s">
        <v>26</v>
      </c>
      <c r="C12">
        <v>4.2857142857142856</v>
      </c>
    </row>
    <row r="13" spans="1:3" x14ac:dyDescent="0.3">
      <c r="A13" t="s">
        <v>41</v>
      </c>
      <c r="B13" t="s">
        <v>27</v>
      </c>
      <c r="C13">
        <v>55.714285714285715</v>
      </c>
    </row>
    <row r="14" spans="1:3" x14ac:dyDescent="0.3">
      <c r="A14" t="s">
        <v>41</v>
      </c>
      <c r="B14" t="s">
        <v>28</v>
      </c>
      <c r="C14">
        <v>60</v>
      </c>
    </row>
    <row r="15" spans="1:3" x14ac:dyDescent="0.3">
      <c r="A15" t="s">
        <v>41</v>
      </c>
      <c r="B15" t="s">
        <v>8</v>
      </c>
      <c r="C15">
        <v>68.400000000000006</v>
      </c>
    </row>
    <row r="16" spans="1:3" x14ac:dyDescent="0.3">
      <c r="A16" t="s">
        <v>41</v>
      </c>
      <c r="B16" t="s">
        <v>9</v>
      </c>
      <c r="C16">
        <v>24.428571428571427</v>
      </c>
    </row>
    <row r="17" spans="1:3" x14ac:dyDescent="0.3">
      <c r="A17" t="s">
        <v>41</v>
      </c>
      <c r="B17" t="s">
        <v>10</v>
      </c>
      <c r="C17">
        <v>3.4285714285714284</v>
      </c>
    </row>
    <row r="18" spans="1:3" x14ac:dyDescent="0.3">
      <c r="A18" t="s">
        <v>41</v>
      </c>
      <c r="B18" t="s">
        <v>11</v>
      </c>
      <c r="C18">
        <v>21</v>
      </c>
    </row>
    <row r="19" spans="1:3" x14ac:dyDescent="0.3">
      <c r="A19" t="s">
        <v>41</v>
      </c>
      <c r="B19" t="s">
        <v>15</v>
      </c>
      <c r="C19">
        <v>7</v>
      </c>
    </row>
    <row r="20" spans="1:3" x14ac:dyDescent="0.3">
      <c r="A20" t="s">
        <v>41</v>
      </c>
      <c r="B20" t="s">
        <v>29</v>
      </c>
      <c r="C20">
        <v>14</v>
      </c>
    </row>
    <row r="21" spans="1:3" x14ac:dyDescent="0.3">
      <c r="A21" t="s">
        <v>41</v>
      </c>
      <c r="B21" t="s">
        <v>23</v>
      </c>
      <c r="C21">
        <v>15</v>
      </c>
    </row>
    <row r="22" spans="1:3" x14ac:dyDescent="0.3">
      <c r="A22" t="s">
        <v>42</v>
      </c>
      <c r="B22" t="s">
        <v>26</v>
      </c>
      <c r="C22">
        <v>4.25</v>
      </c>
    </row>
    <row r="23" spans="1:3" x14ac:dyDescent="0.3">
      <c r="A23" t="s">
        <v>42</v>
      </c>
      <c r="B23" t="s">
        <v>27</v>
      </c>
      <c r="C23">
        <v>100.75</v>
      </c>
    </row>
    <row r="24" spans="1:3" x14ac:dyDescent="0.3">
      <c r="A24" t="s">
        <v>42</v>
      </c>
      <c r="B24" t="s">
        <v>28</v>
      </c>
      <c r="C24">
        <v>105</v>
      </c>
    </row>
    <row r="25" spans="1:3" x14ac:dyDescent="0.3">
      <c r="A25" t="s">
        <v>42</v>
      </c>
      <c r="B25" t="s">
        <v>8</v>
      </c>
      <c r="C25">
        <v>74.82352941176471</v>
      </c>
    </row>
    <row r="26" spans="1:3" x14ac:dyDescent="0.3">
      <c r="A26" t="s">
        <v>42</v>
      </c>
      <c r="B26" t="s">
        <v>9</v>
      </c>
      <c r="C26">
        <v>26.5</v>
      </c>
    </row>
    <row r="27" spans="1:3" x14ac:dyDescent="0.3">
      <c r="A27" t="s">
        <v>42</v>
      </c>
      <c r="B27" t="s">
        <v>10</v>
      </c>
      <c r="C27">
        <v>5.75</v>
      </c>
    </row>
    <row r="28" spans="1:3" x14ac:dyDescent="0.3">
      <c r="A28" t="s">
        <v>42</v>
      </c>
      <c r="B28" t="s">
        <v>11</v>
      </c>
      <c r="C28">
        <v>20.75</v>
      </c>
    </row>
    <row r="29" spans="1:3" x14ac:dyDescent="0.3">
      <c r="A29" t="s">
        <v>42</v>
      </c>
      <c r="B29" t="s">
        <v>15</v>
      </c>
      <c r="C29">
        <v>4</v>
      </c>
    </row>
    <row r="30" spans="1:3" x14ac:dyDescent="0.3">
      <c r="A30" t="s">
        <v>42</v>
      </c>
      <c r="B30" t="s">
        <v>29</v>
      </c>
      <c r="C30">
        <v>29</v>
      </c>
    </row>
    <row r="31" spans="1:3" x14ac:dyDescent="0.3">
      <c r="A31" t="s">
        <v>42</v>
      </c>
      <c r="B31" t="s">
        <v>23</v>
      </c>
      <c r="C31">
        <v>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548-6F82-419D-BB3A-F30EEE302576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3320312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63</v>
      </c>
      <c r="B2" t="s">
        <v>26</v>
      </c>
      <c r="C2">
        <v>1.2352941176470589</v>
      </c>
    </row>
    <row r="3" spans="1:3" x14ac:dyDescent="0.3">
      <c r="A3" t="s">
        <v>63</v>
      </c>
      <c r="B3" t="s">
        <v>27</v>
      </c>
      <c r="C3">
        <v>23.470588235294116</v>
      </c>
    </row>
    <row r="4" spans="1:3" x14ac:dyDescent="0.3">
      <c r="A4" t="s">
        <v>63</v>
      </c>
      <c r="B4" t="s">
        <v>28</v>
      </c>
      <c r="C4">
        <v>24.705882352941178</v>
      </c>
    </row>
    <row r="5" spans="1:3" x14ac:dyDescent="0.3">
      <c r="A5" t="s">
        <v>63</v>
      </c>
      <c r="B5" t="s">
        <v>8</v>
      </c>
      <c r="C5">
        <v>78.285714285714292</v>
      </c>
    </row>
    <row r="6" spans="1:3" x14ac:dyDescent="0.3">
      <c r="A6" t="s">
        <v>63</v>
      </c>
      <c r="B6" t="s">
        <v>9</v>
      </c>
      <c r="C6">
        <v>8.0588235294117645</v>
      </c>
    </row>
    <row r="7" spans="1:3" x14ac:dyDescent="0.3">
      <c r="A7" t="s">
        <v>63</v>
      </c>
      <c r="B7" t="s">
        <v>10</v>
      </c>
      <c r="C7">
        <v>0.29411764705882354</v>
      </c>
    </row>
    <row r="8" spans="1:3" x14ac:dyDescent="0.3">
      <c r="A8" t="s">
        <v>63</v>
      </c>
      <c r="B8" t="s">
        <v>11</v>
      </c>
      <c r="C8">
        <v>7.7647058823529411</v>
      </c>
    </row>
    <row r="9" spans="1:3" x14ac:dyDescent="0.3">
      <c r="A9" t="s">
        <v>63</v>
      </c>
      <c r="B9" t="s">
        <v>15</v>
      </c>
      <c r="C9">
        <v>17</v>
      </c>
    </row>
    <row r="10" spans="1:3" x14ac:dyDescent="0.3">
      <c r="A10" t="s">
        <v>63</v>
      </c>
      <c r="B10" t="s">
        <v>29</v>
      </c>
      <c r="C10">
        <v>7</v>
      </c>
    </row>
    <row r="11" spans="1:3" x14ac:dyDescent="0.3">
      <c r="A11" t="s">
        <v>63</v>
      </c>
      <c r="B11" t="s">
        <v>23</v>
      </c>
      <c r="C11">
        <v>18</v>
      </c>
    </row>
    <row r="12" spans="1:3" x14ac:dyDescent="0.3">
      <c r="A12" t="s">
        <v>64</v>
      </c>
      <c r="B12" t="s">
        <v>26</v>
      </c>
      <c r="C12">
        <v>7.4444444444444446</v>
      </c>
    </row>
    <row r="13" spans="1:3" x14ac:dyDescent="0.3">
      <c r="A13" t="s">
        <v>64</v>
      </c>
      <c r="B13" t="s">
        <v>27</v>
      </c>
      <c r="C13">
        <v>39.222222222222221</v>
      </c>
    </row>
    <row r="14" spans="1:3" x14ac:dyDescent="0.3">
      <c r="A14" t="s">
        <v>64</v>
      </c>
      <c r="B14" t="s">
        <v>28</v>
      </c>
      <c r="C14">
        <v>46.666666666666664</v>
      </c>
    </row>
    <row r="15" spans="1:3" x14ac:dyDescent="0.3">
      <c r="A15" t="s">
        <v>64</v>
      </c>
      <c r="B15" t="s">
        <v>8</v>
      </c>
      <c r="C15">
        <v>17.731343283582088</v>
      </c>
    </row>
    <row r="16" spans="1:3" x14ac:dyDescent="0.3">
      <c r="A16" t="s">
        <v>64</v>
      </c>
      <c r="B16" t="s">
        <v>9</v>
      </c>
      <c r="C16">
        <v>11</v>
      </c>
    </row>
    <row r="17" spans="1:3" x14ac:dyDescent="0.3">
      <c r="A17" t="s">
        <v>64</v>
      </c>
      <c r="B17" t="s">
        <v>10</v>
      </c>
      <c r="C17">
        <v>0.66666666666666663</v>
      </c>
    </row>
    <row r="18" spans="1:3" x14ac:dyDescent="0.3">
      <c r="A18" t="s">
        <v>64</v>
      </c>
      <c r="B18" t="s">
        <v>11</v>
      </c>
      <c r="C18">
        <v>10.333333333333334</v>
      </c>
    </row>
    <row r="19" spans="1:3" x14ac:dyDescent="0.3">
      <c r="A19" t="s">
        <v>64</v>
      </c>
      <c r="B19" t="s">
        <v>15</v>
      </c>
      <c r="C19">
        <v>9</v>
      </c>
    </row>
    <row r="20" spans="1:3" x14ac:dyDescent="0.3">
      <c r="A20" t="s">
        <v>64</v>
      </c>
      <c r="B20" t="s">
        <v>29</v>
      </c>
      <c r="C20">
        <v>41</v>
      </c>
    </row>
    <row r="21" spans="1:3" x14ac:dyDescent="0.3">
      <c r="A21" t="s">
        <v>64</v>
      </c>
      <c r="B21" t="s">
        <v>23</v>
      </c>
      <c r="C21">
        <v>17</v>
      </c>
    </row>
    <row r="22" spans="1:3" x14ac:dyDescent="0.3">
      <c r="A22" t="s">
        <v>65</v>
      </c>
      <c r="B22" t="s">
        <v>26</v>
      </c>
      <c r="C22">
        <v>2.5555555555555554</v>
      </c>
    </row>
    <row r="23" spans="1:3" x14ac:dyDescent="0.3">
      <c r="A23" t="s">
        <v>65</v>
      </c>
      <c r="B23" t="s">
        <v>27</v>
      </c>
      <c r="C23">
        <v>44.111111111111114</v>
      </c>
    </row>
    <row r="24" spans="1:3" x14ac:dyDescent="0.3">
      <c r="A24" t="s">
        <v>65</v>
      </c>
      <c r="B24" t="s">
        <v>28</v>
      </c>
      <c r="C24">
        <v>46.666666666666664</v>
      </c>
    </row>
    <row r="25" spans="1:3" x14ac:dyDescent="0.3">
      <c r="A25" t="s">
        <v>65</v>
      </c>
      <c r="B25" t="s">
        <v>8</v>
      </c>
      <c r="C25">
        <v>78.782608695652172</v>
      </c>
    </row>
    <row r="26" spans="1:3" x14ac:dyDescent="0.3">
      <c r="A26" t="s">
        <v>65</v>
      </c>
      <c r="B26" t="s">
        <v>9</v>
      </c>
      <c r="C26">
        <v>16.777777777777779</v>
      </c>
    </row>
    <row r="27" spans="1:3" x14ac:dyDescent="0.3">
      <c r="A27" t="s">
        <v>65</v>
      </c>
      <c r="B27" t="s">
        <v>10</v>
      </c>
      <c r="C27">
        <v>0.66666666666666663</v>
      </c>
    </row>
    <row r="28" spans="1:3" x14ac:dyDescent="0.3">
      <c r="A28" t="s">
        <v>65</v>
      </c>
      <c r="B28" t="s">
        <v>11</v>
      </c>
      <c r="C28">
        <v>16.111111111111111</v>
      </c>
    </row>
    <row r="29" spans="1:3" x14ac:dyDescent="0.3">
      <c r="A29" t="s">
        <v>65</v>
      </c>
      <c r="B29" t="s">
        <v>15</v>
      </c>
      <c r="C29">
        <v>9</v>
      </c>
    </row>
    <row r="30" spans="1:3" x14ac:dyDescent="0.3">
      <c r="A30" t="s">
        <v>65</v>
      </c>
      <c r="B30" t="s">
        <v>29</v>
      </c>
      <c r="C30">
        <v>20</v>
      </c>
    </row>
    <row r="31" spans="1:3" x14ac:dyDescent="0.3">
      <c r="A31" t="s">
        <v>65</v>
      </c>
      <c r="B31" t="s">
        <v>23</v>
      </c>
      <c r="C31">
        <v>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BB68-6A33-43F9-8FBA-4717E2C8F774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5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66</v>
      </c>
      <c r="B2" t="s">
        <v>26</v>
      </c>
      <c r="C2">
        <v>2.3571428571428572</v>
      </c>
    </row>
    <row r="3" spans="1:3" x14ac:dyDescent="0.3">
      <c r="A3" t="s">
        <v>66</v>
      </c>
      <c r="B3" t="s">
        <v>27</v>
      </c>
      <c r="C3">
        <v>27.642857142857142</v>
      </c>
    </row>
    <row r="4" spans="1:3" x14ac:dyDescent="0.3">
      <c r="A4" t="s">
        <v>66</v>
      </c>
      <c r="B4" t="s">
        <v>28</v>
      </c>
      <c r="C4">
        <v>30</v>
      </c>
    </row>
    <row r="5" spans="1:3" x14ac:dyDescent="0.3">
      <c r="A5" t="s">
        <v>66</v>
      </c>
      <c r="B5" t="s">
        <v>8</v>
      </c>
      <c r="C5">
        <v>62.18181818181818</v>
      </c>
    </row>
    <row r="6" spans="1:3" x14ac:dyDescent="0.3">
      <c r="A6" t="s">
        <v>66</v>
      </c>
      <c r="B6" t="s">
        <v>9</v>
      </c>
      <c r="C6">
        <v>12.214285714285714</v>
      </c>
    </row>
    <row r="7" spans="1:3" x14ac:dyDescent="0.3">
      <c r="A7" t="s">
        <v>66</v>
      </c>
      <c r="B7" t="s">
        <v>10</v>
      </c>
      <c r="C7">
        <v>1.4285714285714286</v>
      </c>
    </row>
    <row r="8" spans="1:3" x14ac:dyDescent="0.3">
      <c r="A8" t="s">
        <v>66</v>
      </c>
      <c r="B8" t="s">
        <v>11</v>
      </c>
      <c r="C8">
        <v>10.785714285714286</v>
      </c>
    </row>
    <row r="9" spans="1:3" x14ac:dyDescent="0.3">
      <c r="A9" t="s">
        <v>66</v>
      </c>
      <c r="B9" t="s">
        <v>15</v>
      </c>
      <c r="C9">
        <v>14</v>
      </c>
    </row>
    <row r="10" spans="1:3" x14ac:dyDescent="0.3">
      <c r="A10" t="s">
        <v>66</v>
      </c>
      <c r="B10" t="s">
        <v>29</v>
      </c>
      <c r="C10">
        <v>10</v>
      </c>
    </row>
    <row r="11" spans="1:3" x14ac:dyDescent="0.3">
      <c r="A11" t="s">
        <v>66</v>
      </c>
      <c r="B11" t="s">
        <v>23</v>
      </c>
      <c r="C11">
        <v>12</v>
      </c>
    </row>
    <row r="12" spans="1:3" x14ac:dyDescent="0.3">
      <c r="A12" t="s">
        <v>67</v>
      </c>
      <c r="B12" t="s">
        <v>26</v>
      </c>
      <c r="C12">
        <v>12.6</v>
      </c>
    </row>
    <row r="13" spans="1:3" x14ac:dyDescent="0.3">
      <c r="A13" t="s">
        <v>67</v>
      </c>
      <c r="B13" t="s">
        <v>27</v>
      </c>
      <c r="C13">
        <v>71.400000000000006</v>
      </c>
    </row>
    <row r="14" spans="1:3" x14ac:dyDescent="0.3">
      <c r="A14" t="s">
        <v>67</v>
      </c>
      <c r="B14" t="s">
        <v>28</v>
      </c>
      <c r="C14">
        <v>84</v>
      </c>
    </row>
    <row r="15" spans="1:3" x14ac:dyDescent="0.3">
      <c r="A15" t="s">
        <v>67</v>
      </c>
      <c r="B15" t="s">
        <v>8</v>
      </c>
      <c r="C15">
        <v>20.19047619047619</v>
      </c>
    </row>
    <row r="16" spans="1:3" x14ac:dyDescent="0.3">
      <c r="A16" t="s">
        <v>67</v>
      </c>
      <c r="B16" t="s">
        <v>9</v>
      </c>
      <c r="C16">
        <v>21.2</v>
      </c>
    </row>
    <row r="17" spans="1:3" x14ac:dyDescent="0.3">
      <c r="A17" t="s">
        <v>67</v>
      </c>
      <c r="B17" t="s">
        <v>10</v>
      </c>
      <c r="C17">
        <v>1.8</v>
      </c>
    </row>
    <row r="18" spans="1:3" x14ac:dyDescent="0.3">
      <c r="A18" t="s">
        <v>67</v>
      </c>
      <c r="B18" t="s">
        <v>11</v>
      </c>
      <c r="C18">
        <v>19.399999999999999</v>
      </c>
    </row>
    <row r="19" spans="1:3" x14ac:dyDescent="0.3">
      <c r="A19" t="s">
        <v>67</v>
      </c>
      <c r="B19" t="s">
        <v>15</v>
      </c>
      <c r="C19">
        <v>5</v>
      </c>
    </row>
    <row r="20" spans="1:3" x14ac:dyDescent="0.3">
      <c r="A20" t="s">
        <v>67</v>
      </c>
      <c r="B20" t="s">
        <v>29</v>
      </c>
      <c r="C20">
        <v>15</v>
      </c>
    </row>
    <row r="21" spans="1:3" x14ac:dyDescent="0.3">
      <c r="A21" t="s">
        <v>67</v>
      </c>
      <c r="B21" t="s">
        <v>23</v>
      </c>
      <c r="C21">
        <v>19</v>
      </c>
    </row>
    <row r="22" spans="1:3" x14ac:dyDescent="0.3">
      <c r="A22" t="s">
        <v>68</v>
      </c>
      <c r="B22" t="s">
        <v>26</v>
      </c>
      <c r="C22">
        <v>3.8888888888888888</v>
      </c>
    </row>
    <row r="23" spans="1:3" x14ac:dyDescent="0.3">
      <c r="A23" t="s">
        <v>68</v>
      </c>
      <c r="B23" t="s">
        <v>27</v>
      </c>
      <c r="C23">
        <v>42.777777777777779</v>
      </c>
    </row>
    <row r="24" spans="1:3" x14ac:dyDescent="0.3">
      <c r="A24" t="s">
        <v>68</v>
      </c>
      <c r="B24" t="s">
        <v>28</v>
      </c>
      <c r="C24">
        <v>46.666666666666664</v>
      </c>
    </row>
    <row r="25" spans="1:3" x14ac:dyDescent="0.3">
      <c r="A25" t="s">
        <v>68</v>
      </c>
      <c r="B25" t="s">
        <v>8</v>
      </c>
      <c r="C25">
        <v>55.2</v>
      </c>
    </row>
    <row r="26" spans="1:3" x14ac:dyDescent="0.3">
      <c r="A26" t="s">
        <v>68</v>
      </c>
      <c r="B26" t="s">
        <v>9</v>
      </c>
      <c r="C26">
        <v>17.888888888888889</v>
      </c>
    </row>
    <row r="27" spans="1:3" x14ac:dyDescent="0.3">
      <c r="A27" t="s">
        <v>68</v>
      </c>
      <c r="B27" t="s">
        <v>10</v>
      </c>
      <c r="C27">
        <v>3.5555555555555554</v>
      </c>
    </row>
    <row r="28" spans="1:3" x14ac:dyDescent="0.3">
      <c r="A28" t="s">
        <v>68</v>
      </c>
      <c r="B28" t="s">
        <v>11</v>
      </c>
      <c r="C28">
        <v>14.333333333333334</v>
      </c>
    </row>
    <row r="29" spans="1:3" x14ac:dyDescent="0.3">
      <c r="A29" t="s">
        <v>68</v>
      </c>
      <c r="B29" t="s">
        <v>15</v>
      </c>
      <c r="C29">
        <v>9</v>
      </c>
    </row>
    <row r="30" spans="1:3" x14ac:dyDescent="0.3">
      <c r="A30" t="s">
        <v>68</v>
      </c>
      <c r="B30" t="s">
        <v>29</v>
      </c>
      <c r="C30">
        <v>9</v>
      </c>
    </row>
    <row r="31" spans="1:3" x14ac:dyDescent="0.3">
      <c r="A31" t="s">
        <v>68</v>
      </c>
      <c r="B31" t="s">
        <v>23</v>
      </c>
      <c r="C31">
        <v>18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BD30-951A-424C-93C1-A509F55F0F9E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6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69</v>
      </c>
      <c r="B2" t="s">
        <v>26</v>
      </c>
      <c r="C2">
        <v>6.2666666666666666</v>
      </c>
    </row>
    <row r="3" spans="1:3" x14ac:dyDescent="0.3">
      <c r="A3" t="s">
        <v>69</v>
      </c>
      <c r="B3" t="s">
        <v>27</v>
      </c>
      <c r="C3">
        <v>21.733333333333334</v>
      </c>
    </row>
    <row r="4" spans="1:3" x14ac:dyDescent="0.3">
      <c r="A4" t="s">
        <v>69</v>
      </c>
      <c r="B4" t="s">
        <v>28</v>
      </c>
      <c r="C4">
        <v>28</v>
      </c>
    </row>
    <row r="5" spans="1:3" x14ac:dyDescent="0.3">
      <c r="A5" t="s">
        <v>69</v>
      </c>
      <c r="B5" t="s">
        <v>8</v>
      </c>
      <c r="C5">
        <v>54.510638297872347</v>
      </c>
    </row>
    <row r="6" spans="1:3" x14ac:dyDescent="0.3">
      <c r="A6" t="s">
        <v>69</v>
      </c>
      <c r="B6" t="s">
        <v>9</v>
      </c>
      <c r="C6">
        <v>28.466666666666665</v>
      </c>
    </row>
    <row r="7" spans="1:3" x14ac:dyDescent="0.3">
      <c r="A7" t="s">
        <v>69</v>
      </c>
      <c r="B7" t="s">
        <v>10</v>
      </c>
      <c r="C7">
        <v>5.8666666666666663</v>
      </c>
    </row>
    <row r="8" spans="1:3" x14ac:dyDescent="0.3">
      <c r="A8" t="s">
        <v>69</v>
      </c>
      <c r="B8" t="s">
        <v>11</v>
      </c>
      <c r="C8">
        <v>22.6</v>
      </c>
    </row>
    <row r="9" spans="1:3" x14ac:dyDescent="0.3">
      <c r="A9" t="s">
        <v>69</v>
      </c>
      <c r="B9" t="s">
        <v>15</v>
      </c>
      <c r="C9">
        <v>15</v>
      </c>
    </row>
    <row r="10" spans="1:3" x14ac:dyDescent="0.3">
      <c r="A10" t="s">
        <v>69</v>
      </c>
      <c r="B10" t="s">
        <v>29</v>
      </c>
      <c r="C10">
        <v>2</v>
      </c>
    </row>
    <row r="11" spans="1:3" x14ac:dyDescent="0.3">
      <c r="A11" t="s">
        <v>69</v>
      </c>
      <c r="B11" t="s">
        <v>23</v>
      </c>
      <c r="C11">
        <v>5</v>
      </c>
    </row>
    <row r="12" spans="1:3" x14ac:dyDescent="0.3">
      <c r="A12" t="s">
        <v>70</v>
      </c>
      <c r="B12" t="s">
        <v>26</v>
      </c>
      <c r="C12">
        <v>3.8461538461538463</v>
      </c>
    </row>
    <row r="13" spans="1:3" x14ac:dyDescent="0.3">
      <c r="A13" t="s">
        <v>70</v>
      </c>
      <c r="B13" t="s">
        <v>27</v>
      </c>
      <c r="C13">
        <v>28.46153846153846</v>
      </c>
    </row>
    <row r="14" spans="1:3" x14ac:dyDescent="0.3">
      <c r="A14" t="s">
        <v>70</v>
      </c>
      <c r="B14" t="s">
        <v>28</v>
      </c>
      <c r="C14">
        <v>32.307692307692307</v>
      </c>
    </row>
    <row r="15" spans="1:3" x14ac:dyDescent="0.3">
      <c r="A15" t="s">
        <v>70</v>
      </c>
      <c r="B15" t="s">
        <v>8</v>
      </c>
      <c r="C15">
        <v>60.48</v>
      </c>
    </row>
    <row r="16" spans="1:3" x14ac:dyDescent="0.3">
      <c r="A16" t="s">
        <v>70</v>
      </c>
      <c r="B16" t="s">
        <v>9</v>
      </c>
      <c r="C16">
        <v>19.384615384615383</v>
      </c>
    </row>
    <row r="17" spans="1:3" x14ac:dyDescent="0.3">
      <c r="A17" t="s">
        <v>70</v>
      </c>
      <c r="B17" t="s">
        <v>10</v>
      </c>
      <c r="C17">
        <v>3.6153846153846154</v>
      </c>
    </row>
    <row r="18" spans="1:3" x14ac:dyDescent="0.3">
      <c r="A18" t="s">
        <v>70</v>
      </c>
      <c r="B18" t="s">
        <v>11</v>
      </c>
      <c r="C18">
        <v>15.76923076923077</v>
      </c>
    </row>
    <row r="19" spans="1:3" x14ac:dyDescent="0.3">
      <c r="A19" t="s">
        <v>70</v>
      </c>
      <c r="B19" t="s">
        <v>15</v>
      </c>
      <c r="C19">
        <v>13</v>
      </c>
    </row>
    <row r="20" spans="1:3" x14ac:dyDescent="0.3">
      <c r="A20" t="s">
        <v>70</v>
      </c>
      <c r="B20" t="s">
        <v>29</v>
      </c>
      <c r="C20">
        <v>7</v>
      </c>
    </row>
    <row r="21" spans="1:3" x14ac:dyDescent="0.3">
      <c r="A21" t="s">
        <v>70</v>
      </c>
      <c r="B21" t="s">
        <v>23</v>
      </c>
      <c r="C21">
        <v>10</v>
      </c>
    </row>
    <row r="22" spans="1:3" x14ac:dyDescent="0.3">
      <c r="A22" t="s">
        <v>71</v>
      </c>
      <c r="B22" t="s">
        <v>26</v>
      </c>
      <c r="C22">
        <v>8.8571428571428577</v>
      </c>
    </row>
    <row r="23" spans="1:3" x14ac:dyDescent="0.3">
      <c r="A23" t="s">
        <v>71</v>
      </c>
      <c r="B23" t="s">
        <v>27</v>
      </c>
      <c r="C23">
        <v>51.142857142857146</v>
      </c>
    </row>
    <row r="24" spans="1:3" x14ac:dyDescent="0.3">
      <c r="A24" t="s">
        <v>71</v>
      </c>
      <c r="B24" t="s">
        <v>28</v>
      </c>
      <c r="C24">
        <v>60</v>
      </c>
    </row>
    <row r="25" spans="1:3" x14ac:dyDescent="0.3">
      <c r="A25" t="s">
        <v>71</v>
      </c>
      <c r="B25" t="s">
        <v>8</v>
      </c>
      <c r="C25">
        <v>48.967741935483865</v>
      </c>
    </row>
    <row r="26" spans="1:3" x14ac:dyDescent="0.3">
      <c r="A26" t="s">
        <v>71</v>
      </c>
      <c r="B26" t="s">
        <v>9</v>
      </c>
      <c r="C26">
        <v>36.142857142857146</v>
      </c>
    </row>
    <row r="27" spans="1:3" x14ac:dyDescent="0.3">
      <c r="A27" t="s">
        <v>71</v>
      </c>
      <c r="B27" t="s">
        <v>10</v>
      </c>
      <c r="C27">
        <v>9.1428571428571423</v>
      </c>
    </row>
    <row r="28" spans="1:3" x14ac:dyDescent="0.3">
      <c r="A28" t="s">
        <v>71</v>
      </c>
      <c r="B28" t="s">
        <v>11</v>
      </c>
      <c r="C28">
        <v>27</v>
      </c>
    </row>
    <row r="29" spans="1:3" x14ac:dyDescent="0.3">
      <c r="A29" t="s">
        <v>71</v>
      </c>
      <c r="B29" t="s">
        <v>15</v>
      </c>
      <c r="C29">
        <v>7</v>
      </c>
    </row>
    <row r="30" spans="1:3" x14ac:dyDescent="0.3">
      <c r="A30" t="s">
        <v>71</v>
      </c>
      <c r="B30" t="s">
        <v>29</v>
      </c>
      <c r="C30">
        <v>6</v>
      </c>
    </row>
    <row r="31" spans="1:3" x14ac:dyDescent="0.3">
      <c r="A31" t="s">
        <v>71</v>
      </c>
      <c r="B31" t="s">
        <v>23</v>
      </c>
      <c r="C31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DA99-FF86-4F2E-9A66-F1C05034BA28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58</v>
      </c>
      <c r="B2" t="s">
        <v>26</v>
      </c>
      <c r="C2">
        <v>6.333333333333333</v>
      </c>
    </row>
    <row r="3" spans="1:3" x14ac:dyDescent="0.3">
      <c r="A3" t="s">
        <v>58</v>
      </c>
      <c r="B3" t="s">
        <v>27</v>
      </c>
      <c r="C3">
        <v>133.66666666666666</v>
      </c>
    </row>
    <row r="4" spans="1:3" x14ac:dyDescent="0.3">
      <c r="A4" t="s">
        <v>58</v>
      </c>
      <c r="B4" t="s">
        <v>28</v>
      </c>
      <c r="C4">
        <v>140</v>
      </c>
    </row>
    <row r="5" spans="1:3" x14ac:dyDescent="0.3">
      <c r="A5" t="s">
        <v>58</v>
      </c>
      <c r="B5" t="s">
        <v>8</v>
      </c>
      <c r="C5">
        <v>48</v>
      </c>
    </row>
    <row r="6" spans="1:3" x14ac:dyDescent="0.3">
      <c r="A6" t="s">
        <v>58</v>
      </c>
      <c r="B6" t="s">
        <v>9</v>
      </c>
      <c r="C6">
        <v>25.333333333333332</v>
      </c>
    </row>
    <row r="7" spans="1:3" x14ac:dyDescent="0.3">
      <c r="A7" t="s">
        <v>58</v>
      </c>
      <c r="B7" t="s">
        <v>10</v>
      </c>
      <c r="C7">
        <v>3.6666666666666665</v>
      </c>
    </row>
    <row r="8" spans="1:3" x14ac:dyDescent="0.3">
      <c r="A8" t="s">
        <v>58</v>
      </c>
      <c r="B8" t="s">
        <v>11</v>
      </c>
      <c r="C8">
        <v>21.666666666666668</v>
      </c>
    </row>
    <row r="9" spans="1:3" x14ac:dyDescent="0.3">
      <c r="A9" t="s">
        <v>58</v>
      </c>
      <c r="B9" t="s">
        <v>15</v>
      </c>
      <c r="C9">
        <v>3</v>
      </c>
    </row>
    <row r="10" spans="1:3" x14ac:dyDescent="0.3">
      <c r="A10" t="s">
        <v>58</v>
      </c>
      <c r="B10" t="s">
        <v>29</v>
      </c>
      <c r="C10">
        <v>7</v>
      </c>
    </row>
    <row r="11" spans="1:3" x14ac:dyDescent="0.3">
      <c r="A11" t="s">
        <v>58</v>
      </c>
      <c r="B11" t="s">
        <v>23</v>
      </c>
      <c r="C11">
        <v>15</v>
      </c>
    </row>
    <row r="12" spans="1:3" x14ac:dyDescent="0.3">
      <c r="A12" t="s">
        <v>59</v>
      </c>
      <c r="B12" t="s">
        <v>26</v>
      </c>
      <c r="C12">
        <v>1</v>
      </c>
    </row>
    <row r="13" spans="1:3" x14ac:dyDescent="0.3">
      <c r="A13" t="s">
        <v>59</v>
      </c>
      <c r="B13" t="s">
        <v>27</v>
      </c>
      <c r="C13">
        <v>139</v>
      </c>
    </row>
    <row r="14" spans="1:3" x14ac:dyDescent="0.3">
      <c r="A14" t="s">
        <v>59</v>
      </c>
      <c r="B14" t="s">
        <v>28</v>
      </c>
      <c r="C14">
        <v>140</v>
      </c>
    </row>
    <row r="15" spans="1:3" x14ac:dyDescent="0.3">
      <c r="A15" t="s">
        <v>59</v>
      </c>
      <c r="B15" t="s">
        <v>8</v>
      </c>
      <c r="C15">
        <v>91.999999999999986</v>
      </c>
    </row>
    <row r="16" spans="1:3" x14ac:dyDescent="0.3">
      <c r="A16" t="s">
        <v>59</v>
      </c>
      <c r="B16" t="s">
        <v>9</v>
      </c>
      <c r="C16">
        <v>7.666666666666667</v>
      </c>
    </row>
    <row r="17" spans="1:3" x14ac:dyDescent="0.3">
      <c r="A17" t="s">
        <v>59</v>
      </c>
      <c r="B17" t="s">
        <v>10</v>
      </c>
      <c r="C17">
        <v>0</v>
      </c>
    </row>
    <row r="18" spans="1:3" x14ac:dyDescent="0.3">
      <c r="A18" t="s">
        <v>59</v>
      </c>
      <c r="B18" t="s">
        <v>11</v>
      </c>
      <c r="C18">
        <v>7.666666666666667</v>
      </c>
    </row>
    <row r="19" spans="1:3" x14ac:dyDescent="0.3">
      <c r="A19" t="s">
        <v>59</v>
      </c>
      <c r="B19" t="s">
        <v>15</v>
      </c>
      <c r="C19">
        <v>3</v>
      </c>
    </row>
    <row r="20" spans="1:3" x14ac:dyDescent="0.3">
      <c r="A20" t="s">
        <v>59</v>
      </c>
      <c r="B20" t="s">
        <v>29</v>
      </c>
      <c r="C20">
        <v>20</v>
      </c>
    </row>
    <row r="21" spans="1:3" x14ac:dyDescent="0.3">
      <c r="A21" t="s">
        <v>59</v>
      </c>
      <c r="B21" t="s">
        <v>23</v>
      </c>
      <c r="C21">
        <v>18</v>
      </c>
    </row>
    <row r="22" spans="1:3" x14ac:dyDescent="0.3">
      <c r="A22" t="s">
        <v>60</v>
      </c>
      <c r="B22" t="s">
        <v>26</v>
      </c>
      <c r="C22">
        <v>32</v>
      </c>
    </row>
    <row r="23" spans="1:3" x14ac:dyDescent="0.3">
      <c r="A23" t="s">
        <v>60</v>
      </c>
      <c r="B23" t="s">
        <v>27</v>
      </c>
      <c r="C23">
        <v>388</v>
      </c>
    </row>
    <row r="24" spans="1:3" x14ac:dyDescent="0.3">
      <c r="A24" t="s">
        <v>60</v>
      </c>
      <c r="B24" t="s">
        <v>28</v>
      </c>
      <c r="C24">
        <v>420</v>
      </c>
    </row>
    <row r="25" spans="1:3" x14ac:dyDescent="0.3">
      <c r="A25" t="s">
        <v>60</v>
      </c>
      <c r="B25" t="s">
        <v>8</v>
      </c>
      <c r="C25">
        <v>51.375</v>
      </c>
    </row>
    <row r="26" spans="1:3" x14ac:dyDescent="0.3">
      <c r="A26" t="s">
        <v>60</v>
      </c>
      <c r="B26" t="s">
        <v>9</v>
      </c>
      <c r="C26">
        <v>137</v>
      </c>
    </row>
    <row r="27" spans="1:3" x14ac:dyDescent="0.3">
      <c r="A27" t="s">
        <v>60</v>
      </c>
      <c r="B27" t="s">
        <v>10</v>
      </c>
      <c r="C27">
        <v>48</v>
      </c>
    </row>
    <row r="28" spans="1:3" x14ac:dyDescent="0.3">
      <c r="A28" t="s">
        <v>60</v>
      </c>
      <c r="B28" t="s">
        <v>11</v>
      </c>
      <c r="C28">
        <v>89</v>
      </c>
    </row>
    <row r="29" spans="1:3" x14ac:dyDescent="0.3">
      <c r="A29" t="s">
        <v>60</v>
      </c>
      <c r="B29" t="s">
        <v>15</v>
      </c>
      <c r="C29">
        <v>1</v>
      </c>
    </row>
    <row r="30" spans="1:3" x14ac:dyDescent="0.3">
      <c r="A30" t="s">
        <v>60</v>
      </c>
      <c r="B30" t="s">
        <v>29</v>
      </c>
      <c r="C30">
        <v>0</v>
      </c>
    </row>
    <row r="31" spans="1:3" x14ac:dyDescent="0.3">
      <c r="A31" t="s">
        <v>60</v>
      </c>
      <c r="B31" t="s">
        <v>23</v>
      </c>
      <c r="C3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655E-2E6C-4BD6-AF32-1727B2A5F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Main table</vt:lpstr>
      <vt:lpstr>A_slow</vt:lpstr>
      <vt:lpstr>A_average</vt:lpstr>
      <vt:lpstr>Boxplot</vt:lpstr>
      <vt:lpstr>A_fast</vt:lpstr>
      <vt:lpstr>Niek</vt:lpstr>
      <vt:lpstr>Daphne</vt:lpstr>
      <vt:lpstr>Dieuwertje</vt:lpstr>
      <vt:lpstr>Frans</vt:lpstr>
      <vt:lpstr>Jacqueline</vt:lpstr>
      <vt:lpstr>Karim</vt:lpstr>
      <vt:lpstr>Jeroen</vt:lpstr>
      <vt:lpstr>Kasper</vt:lpstr>
      <vt:lpstr>Nick</vt:lpstr>
      <vt:lpstr>Sander</vt:lpstr>
      <vt:lpstr>Irene</vt:lpstr>
      <vt:lpstr>Sven</vt:lpstr>
      <vt:lpstr>Thomas</vt:lpstr>
      <vt:lpstr>Willemijn</vt:lpstr>
      <vt:lpstr>Ricardo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2019-03-10T10:19:06Z</dcterms:created>
  <dcterms:modified xsi:type="dcterms:W3CDTF">2019-03-13T16:30:45Z</dcterms:modified>
</cp:coreProperties>
</file>