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kdm\My PhD\Projects\2019_12_02_SFC Flow\"/>
    </mc:Choice>
  </mc:AlternateContent>
  <xr:revisionPtr revIDLastSave="0" documentId="8_{D54475FE-758F-4B8F-B07C-8CCF7D8F8B9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  <sheet name="Sheet1 (2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5" l="1"/>
  <c r="I103" i="5"/>
  <c r="I91" i="5"/>
  <c r="I80" i="5"/>
  <c r="H69" i="5"/>
  <c r="H70" i="5" s="1"/>
  <c r="H71" i="5" s="1"/>
  <c r="H72" i="5" s="1"/>
  <c r="H73" i="5" s="1"/>
  <c r="H74" i="5" s="1"/>
  <c r="I69" i="5"/>
  <c r="I57" i="5"/>
  <c r="I46" i="5"/>
  <c r="I35" i="5"/>
  <c r="I24" i="5"/>
  <c r="I14" i="5"/>
  <c r="I5" i="5"/>
  <c r="E108" i="5" l="1"/>
  <c r="F108" i="5" s="1"/>
  <c r="E107" i="5"/>
  <c r="F107" i="5" s="1"/>
  <c r="E106" i="5"/>
  <c r="F106" i="5" s="1"/>
  <c r="F105" i="5"/>
  <c r="E105" i="5"/>
  <c r="E104" i="5"/>
  <c r="F104" i="5" s="1"/>
  <c r="H103" i="5"/>
  <c r="H104" i="5" s="1"/>
  <c r="H105" i="5" s="1"/>
  <c r="H106" i="5" s="1"/>
  <c r="H107" i="5" s="1"/>
  <c r="H108" i="5" s="1"/>
  <c r="E103" i="5"/>
  <c r="F103" i="5" s="1"/>
  <c r="I108" i="5" s="1"/>
  <c r="E96" i="5"/>
  <c r="F96" i="5" s="1"/>
  <c r="E95" i="5"/>
  <c r="F95" i="5" s="1"/>
  <c r="E94" i="5"/>
  <c r="F94" i="5" s="1"/>
  <c r="E93" i="5"/>
  <c r="F93" i="5" s="1"/>
  <c r="E92" i="5"/>
  <c r="F92" i="5" s="1"/>
  <c r="H91" i="5"/>
  <c r="H92" i="5" s="1"/>
  <c r="H93" i="5" s="1"/>
  <c r="H94" i="5" s="1"/>
  <c r="H95" i="5" s="1"/>
  <c r="H96" i="5" s="1"/>
  <c r="E91" i="5"/>
  <c r="F91" i="5" s="1"/>
  <c r="E85" i="5"/>
  <c r="F85" i="5" s="1"/>
  <c r="E84" i="5"/>
  <c r="F84" i="5" s="1"/>
  <c r="E83" i="5"/>
  <c r="F83" i="5" s="1"/>
  <c r="E82" i="5"/>
  <c r="F82" i="5" s="1"/>
  <c r="E81" i="5"/>
  <c r="F81" i="5" s="1"/>
  <c r="H80" i="5"/>
  <c r="H81" i="5" s="1"/>
  <c r="H82" i="5" s="1"/>
  <c r="H83" i="5" s="1"/>
  <c r="H84" i="5" s="1"/>
  <c r="H85" i="5" s="1"/>
  <c r="E80" i="5"/>
  <c r="F80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2" i="5"/>
  <c r="F62" i="5" s="1"/>
  <c r="E61" i="5"/>
  <c r="F61" i="5" s="1"/>
  <c r="E60" i="5"/>
  <c r="F60" i="5" s="1"/>
  <c r="E59" i="5"/>
  <c r="F59" i="5" s="1"/>
  <c r="E58" i="5"/>
  <c r="F58" i="5" s="1"/>
  <c r="H57" i="5"/>
  <c r="H58" i="5" s="1"/>
  <c r="H59" i="5" s="1"/>
  <c r="H60" i="5" s="1"/>
  <c r="H61" i="5" s="1"/>
  <c r="H62" i="5" s="1"/>
  <c r="E57" i="5"/>
  <c r="F57" i="5" s="1"/>
  <c r="E51" i="5"/>
  <c r="F51" i="5" s="1"/>
  <c r="E50" i="5"/>
  <c r="F50" i="5" s="1"/>
  <c r="E49" i="5"/>
  <c r="F49" i="5" s="1"/>
  <c r="E48" i="5"/>
  <c r="F48" i="5" s="1"/>
  <c r="E47" i="5"/>
  <c r="F47" i="5" s="1"/>
  <c r="H46" i="5"/>
  <c r="H47" i="5" s="1"/>
  <c r="H48" i="5" s="1"/>
  <c r="H49" i="5" s="1"/>
  <c r="H50" i="5" s="1"/>
  <c r="H51" i="5" s="1"/>
  <c r="E46" i="5"/>
  <c r="F46" i="5" s="1"/>
  <c r="E40" i="5"/>
  <c r="F40" i="5" s="1"/>
  <c r="E39" i="5"/>
  <c r="F39" i="5" s="1"/>
  <c r="E38" i="5"/>
  <c r="F38" i="5" s="1"/>
  <c r="E37" i="5"/>
  <c r="F37" i="5" s="1"/>
  <c r="E36" i="5"/>
  <c r="F36" i="5" s="1"/>
  <c r="H35" i="5"/>
  <c r="H36" i="5" s="1"/>
  <c r="H37" i="5" s="1"/>
  <c r="H38" i="5" s="1"/>
  <c r="H39" i="5" s="1"/>
  <c r="H40" i="5" s="1"/>
  <c r="E35" i="5"/>
  <c r="F35" i="5" s="1"/>
  <c r="E28" i="5"/>
  <c r="F28" i="5" s="1"/>
  <c r="E27" i="5"/>
  <c r="F27" i="5" s="1"/>
  <c r="E26" i="5"/>
  <c r="F26" i="5" s="1"/>
  <c r="E25" i="5"/>
  <c r="F25" i="5" s="1"/>
  <c r="H24" i="5"/>
  <c r="H25" i="5" s="1"/>
  <c r="H26" i="5" s="1"/>
  <c r="H27" i="5" s="1"/>
  <c r="H28" i="5" s="1"/>
  <c r="E24" i="5"/>
  <c r="F24" i="5" s="1"/>
  <c r="E18" i="5"/>
  <c r="F18" i="5" s="1"/>
  <c r="E17" i="5"/>
  <c r="F17" i="5" s="1"/>
  <c r="E16" i="5"/>
  <c r="F16" i="5" s="1"/>
  <c r="E15" i="5"/>
  <c r="F15" i="5" s="1"/>
  <c r="H14" i="5"/>
  <c r="H15" i="5" s="1"/>
  <c r="H16" i="5" s="1"/>
  <c r="H17" i="5" s="1"/>
  <c r="H18" i="5" s="1"/>
  <c r="E14" i="5"/>
  <c r="F14" i="5" s="1"/>
  <c r="E9" i="5"/>
  <c r="F9" i="5" s="1"/>
  <c r="E8" i="5"/>
  <c r="F8" i="5" s="1"/>
  <c r="E7" i="5"/>
  <c r="F7" i="5" s="1"/>
  <c r="E6" i="5"/>
  <c r="F6" i="5" s="1"/>
  <c r="H5" i="5"/>
  <c r="H6" i="5" s="1"/>
  <c r="H7" i="5" s="1"/>
  <c r="H8" i="5" s="1"/>
  <c r="H9" i="5" s="1"/>
  <c r="E5" i="5"/>
  <c r="F5" i="5" s="1"/>
  <c r="H103" i="1"/>
  <c r="H104" i="1" s="1"/>
  <c r="H105" i="1" s="1"/>
  <c r="H106" i="1" s="1"/>
  <c r="H107" i="1" s="1"/>
  <c r="H108" i="1" s="1"/>
  <c r="H91" i="1"/>
  <c r="H92" i="1" s="1"/>
  <c r="H93" i="1" s="1"/>
  <c r="H94" i="1" s="1"/>
  <c r="H95" i="1" s="1"/>
  <c r="H96" i="1" s="1"/>
  <c r="H80" i="1"/>
  <c r="H81" i="1" s="1"/>
  <c r="H82" i="1" s="1"/>
  <c r="H83" i="1" s="1"/>
  <c r="H84" i="1" s="1"/>
  <c r="H85" i="1" s="1"/>
  <c r="H57" i="1"/>
  <c r="H58" i="1" s="1"/>
  <c r="H59" i="1" s="1"/>
  <c r="H60" i="1" s="1"/>
  <c r="H61" i="1" s="1"/>
  <c r="H62" i="1" s="1"/>
  <c r="H46" i="1"/>
  <c r="H47" i="1" s="1"/>
  <c r="H48" i="1" s="1"/>
  <c r="H49" i="1" s="1"/>
  <c r="H50" i="1" s="1"/>
  <c r="H51" i="1" s="1"/>
  <c r="H35" i="1"/>
  <c r="H36" i="1" s="1"/>
  <c r="H37" i="1" s="1"/>
  <c r="H38" i="1" s="1"/>
  <c r="H39" i="1" s="1"/>
  <c r="H40" i="1" s="1"/>
  <c r="H24" i="1"/>
  <c r="H25" i="1" s="1"/>
  <c r="H26" i="1" s="1"/>
  <c r="H27" i="1" s="1"/>
  <c r="H28" i="1" s="1"/>
  <c r="H14" i="1"/>
  <c r="H15" i="1" s="1"/>
  <c r="H16" i="1" s="1"/>
  <c r="H17" i="1" s="1"/>
  <c r="H18" i="1" s="1"/>
  <c r="H5" i="1"/>
  <c r="H6" i="1" s="1"/>
  <c r="H7" i="1" s="1"/>
  <c r="H8" i="1" s="1"/>
  <c r="H9" i="1" s="1"/>
  <c r="I40" i="5" l="1"/>
  <c r="I18" i="5"/>
  <c r="G85" i="5"/>
  <c r="I85" i="5"/>
  <c r="I96" i="5"/>
  <c r="G28" i="5"/>
  <c r="I28" i="5"/>
  <c r="I51" i="5"/>
  <c r="G62" i="5"/>
  <c r="I62" i="5"/>
  <c r="I9" i="5"/>
  <c r="I74" i="5"/>
  <c r="G9" i="5"/>
  <c r="G51" i="5"/>
  <c r="G74" i="5"/>
  <c r="G108" i="5"/>
  <c r="G18" i="5"/>
  <c r="G40" i="5"/>
  <c r="G96" i="5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G9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G74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G5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28" i="1"/>
  <c r="F28" i="1" s="1"/>
  <c r="E27" i="1"/>
  <c r="F27" i="1" s="1"/>
  <c r="E26" i="1"/>
  <c r="F26" i="1" s="1"/>
  <c r="E25" i="1"/>
  <c r="F25" i="1" s="1"/>
  <c r="E24" i="1"/>
  <c r="F24" i="1" s="1"/>
  <c r="E18" i="1"/>
  <c r="F18" i="1" s="1"/>
  <c r="E17" i="1"/>
  <c r="F17" i="1" s="1"/>
  <c r="E16" i="1"/>
  <c r="F16" i="1" s="1"/>
  <c r="E15" i="1"/>
  <c r="F15" i="1" s="1"/>
  <c r="E14" i="1"/>
  <c r="F14" i="1" s="1"/>
  <c r="G18" i="1" s="1"/>
  <c r="E9" i="1"/>
  <c r="F9" i="1" s="1"/>
  <c r="E8" i="1"/>
  <c r="F8" i="1" s="1"/>
  <c r="E7" i="1"/>
  <c r="F7" i="1" s="1"/>
  <c r="E6" i="1"/>
  <c r="F6" i="1" s="1"/>
  <c r="E5" i="1"/>
  <c r="F5" i="1" s="1"/>
  <c r="G28" i="1" l="1"/>
  <c r="G85" i="1"/>
  <c r="G108" i="1"/>
  <c r="G40" i="1"/>
  <c r="G62" i="1"/>
  <c r="G9" i="1"/>
</calcChain>
</file>

<file path=xl/sharedStrings.xml><?xml version="1.0" encoding="utf-8"?>
<sst xmlns="http://schemas.openxmlformats.org/spreadsheetml/2006/main" count="236" uniqueCount="25">
  <si>
    <t>Volume of gas</t>
  </si>
  <si>
    <t>Time</t>
  </si>
  <si>
    <t>ml</t>
  </si>
  <si>
    <t>s</t>
  </si>
  <si>
    <t>min</t>
  </si>
  <si>
    <t>Flow</t>
  </si>
  <si>
    <t>ml/min</t>
  </si>
  <si>
    <t>Column A</t>
  </si>
  <si>
    <t>Fed directly</t>
  </si>
  <si>
    <t>Fed via  Link 1</t>
  </si>
  <si>
    <t>Column A Link2 Column B</t>
  </si>
  <si>
    <t>Notes:</t>
  </si>
  <si>
    <t>Cooling in feedline</t>
  </si>
  <si>
    <t>Column A L1 Column B L2 Column C</t>
  </si>
  <si>
    <t>Irregular flow. Cut off tip of restrictor.</t>
  </si>
  <si>
    <t>Date</t>
  </si>
  <si>
    <t>4/12/2019</t>
  </si>
  <si>
    <t>Irregular flow appears as irregular pressure</t>
  </si>
  <si>
    <t>5/12/2019</t>
  </si>
  <si>
    <t>Column A L1 Column B L2 Column C L3 Column D</t>
  </si>
  <si>
    <t>Column A L1 Column B L2 Column C L3 Column D L4 Column E</t>
  </si>
  <si>
    <t>No columns</t>
  </si>
  <si>
    <t>Fed via T-piece</t>
  </si>
  <si>
    <t>Line to restrictor connected directly to valve</t>
  </si>
  <si>
    <t xml:space="preserve">No cooling in feedline: cooling is a result of blowing down pressure when valve is opened.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</si>
</sst>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476.94753577106519</c:v>
                </c:pt>
                <c:pt idx="1">
                  <c:v>484.65266558966073</c:v>
                </c:pt>
                <c:pt idx="2">
                  <c:v>475.43581616481777</c:v>
                </c:pt>
                <c:pt idx="3">
                  <c:v>487.80487804878044</c:v>
                </c:pt>
                <c:pt idx="4">
                  <c:v>486.22366288492708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2-4CF0-96D1-F506B170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0760"/>
        <c:axId val="517605408"/>
      </c:scatterChart>
      <c:valAx>
        <c:axId val="991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5408"/>
        <c:crosses val="autoZero"/>
        <c:crossBetween val="midCat"/>
      </c:valAx>
      <c:valAx>
        <c:axId val="517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42F5FB-9071-4F78-B6B2-16DDAA16B806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7C3DB-CC23-44DA-B2F2-F19ED8E13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topLeftCell="A82" workbookViewId="0">
      <selection activeCell="C76" sqref="C76:F76"/>
    </sheetView>
  </sheetViews>
  <sheetFormatPr defaultRowHeight="15" x14ac:dyDescent="0.25"/>
  <sheetData>
    <row r="1" spans="1:9" x14ac:dyDescent="0.25">
      <c r="A1" t="s">
        <v>15</v>
      </c>
      <c r="B1" t="s">
        <v>1</v>
      </c>
      <c r="C1" s="3" t="s">
        <v>7</v>
      </c>
      <c r="D1" s="3"/>
      <c r="E1" s="3"/>
      <c r="F1" s="3"/>
    </row>
    <row r="2" spans="1:9" x14ac:dyDescent="0.25">
      <c r="A2" t="s">
        <v>16</v>
      </c>
      <c r="C2" t="s">
        <v>9</v>
      </c>
    </row>
    <row r="3" spans="1:9" x14ac:dyDescent="0.25">
      <c r="C3" t="s">
        <v>0</v>
      </c>
      <c r="D3" t="s">
        <v>1</v>
      </c>
      <c r="E3" t="s">
        <v>1</v>
      </c>
      <c r="F3" t="s">
        <v>5</v>
      </c>
    </row>
    <row r="4" spans="1:9" x14ac:dyDescent="0.25">
      <c r="C4" t="s">
        <v>2</v>
      </c>
      <c r="D4" t="s">
        <v>3</v>
      </c>
      <c r="E4" t="s">
        <v>4</v>
      </c>
      <c r="F4" t="s">
        <v>6</v>
      </c>
      <c r="G4" t="s">
        <v>6</v>
      </c>
      <c r="H4">
        <v>1</v>
      </c>
    </row>
    <row r="5" spans="1:9" x14ac:dyDescent="0.25">
      <c r="C5">
        <v>50</v>
      </c>
      <c r="D5">
        <v>6.29</v>
      </c>
      <c r="E5">
        <f>D5/60</f>
        <v>0.10483333333333333</v>
      </c>
      <c r="F5">
        <f>C5/E5</f>
        <v>476.94753577106519</v>
      </c>
      <c r="H5">
        <f>H4</f>
        <v>1</v>
      </c>
    </row>
    <row r="6" spans="1:9" x14ac:dyDescent="0.25">
      <c r="C6">
        <v>50</v>
      </c>
      <c r="D6">
        <v>6.19</v>
      </c>
      <c r="E6">
        <f t="shared" ref="E6:E9" si="0">D6/60</f>
        <v>0.10316666666666667</v>
      </c>
      <c r="F6">
        <f t="shared" ref="F6:F9" si="1">C6/E6</f>
        <v>484.65266558966073</v>
      </c>
      <c r="H6">
        <f t="shared" ref="H6:H9" si="2">H5</f>
        <v>1</v>
      </c>
    </row>
    <row r="7" spans="1:9" x14ac:dyDescent="0.25">
      <c r="C7">
        <v>50</v>
      </c>
      <c r="D7">
        <v>6.31</v>
      </c>
      <c r="E7">
        <f t="shared" si="0"/>
        <v>0.10516666666666666</v>
      </c>
      <c r="F7">
        <f t="shared" si="1"/>
        <v>475.43581616481777</v>
      </c>
      <c r="H7">
        <f t="shared" si="2"/>
        <v>1</v>
      </c>
    </row>
    <row r="8" spans="1:9" x14ac:dyDescent="0.25">
      <c r="C8">
        <v>50</v>
      </c>
      <c r="D8">
        <v>6.15</v>
      </c>
      <c r="E8">
        <f t="shared" si="0"/>
        <v>0.10250000000000001</v>
      </c>
      <c r="F8">
        <f t="shared" si="1"/>
        <v>487.80487804878044</v>
      </c>
      <c r="H8">
        <f t="shared" si="2"/>
        <v>1</v>
      </c>
    </row>
    <row r="9" spans="1:9" x14ac:dyDescent="0.25">
      <c r="C9">
        <v>50</v>
      </c>
      <c r="D9">
        <v>6.17</v>
      </c>
      <c r="E9">
        <f t="shared" si="0"/>
        <v>0.10283333333333333</v>
      </c>
      <c r="F9">
        <f t="shared" si="1"/>
        <v>486.22366288492708</v>
      </c>
      <c r="G9">
        <f>AVERAGE(F5:F9)</f>
        <v>482.21291169185025</v>
      </c>
      <c r="H9">
        <f t="shared" si="2"/>
        <v>1</v>
      </c>
    </row>
    <row r="11" spans="1:9" x14ac:dyDescent="0.25">
      <c r="A11" t="s">
        <v>16</v>
      </c>
      <c r="C11" t="s">
        <v>8</v>
      </c>
    </row>
    <row r="12" spans="1:9" x14ac:dyDescent="0.25">
      <c r="C12" t="s">
        <v>0</v>
      </c>
      <c r="D12" t="s">
        <v>1</v>
      </c>
      <c r="E12" t="s">
        <v>1</v>
      </c>
      <c r="F12" t="s">
        <v>5</v>
      </c>
      <c r="I12" t="s">
        <v>11</v>
      </c>
    </row>
    <row r="13" spans="1:9" x14ac:dyDescent="0.25">
      <c r="C13" t="s">
        <v>2</v>
      </c>
      <c r="D13" t="s">
        <v>3</v>
      </c>
      <c r="E13" t="s">
        <v>4</v>
      </c>
      <c r="F13" t="s">
        <v>6</v>
      </c>
      <c r="H13">
        <v>2</v>
      </c>
      <c r="I13" t="s">
        <v>12</v>
      </c>
    </row>
    <row r="14" spans="1:9" x14ac:dyDescent="0.25">
      <c r="C14">
        <v>50</v>
      </c>
      <c r="D14">
        <v>6.25</v>
      </c>
      <c r="E14">
        <f>D14/60</f>
        <v>0.10416666666666667</v>
      </c>
      <c r="F14">
        <f>C14/E14</f>
        <v>480</v>
      </c>
      <c r="H14">
        <f>H13</f>
        <v>2</v>
      </c>
      <c r="I14" t="s">
        <v>24</v>
      </c>
    </row>
    <row r="15" spans="1:9" x14ac:dyDescent="0.25">
      <c r="C15">
        <v>50</v>
      </c>
      <c r="D15">
        <v>6.2</v>
      </c>
      <c r="E15">
        <f t="shared" ref="E15:E18" si="3">D15/60</f>
        <v>0.10333333333333333</v>
      </c>
      <c r="F15">
        <f t="shared" ref="F15:F18" si="4">C15/E15</f>
        <v>483.87096774193549</v>
      </c>
      <c r="H15">
        <f t="shared" ref="H15:H18" si="5">H14</f>
        <v>2</v>
      </c>
    </row>
    <row r="16" spans="1:9" x14ac:dyDescent="0.25">
      <c r="C16">
        <v>50</v>
      </c>
      <c r="D16">
        <v>6.2</v>
      </c>
      <c r="E16">
        <f t="shared" si="3"/>
        <v>0.10333333333333333</v>
      </c>
      <c r="F16">
        <f t="shared" si="4"/>
        <v>483.87096774193549</v>
      </c>
      <c r="H16">
        <f t="shared" si="5"/>
        <v>2</v>
      </c>
    </row>
    <row r="17" spans="1:9" x14ac:dyDescent="0.25">
      <c r="C17">
        <v>50</v>
      </c>
      <c r="D17">
        <v>6.16</v>
      </c>
      <c r="E17">
        <f t="shared" si="3"/>
        <v>0.10266666666666667</v>
      </c>
      <c r="F17">
        <f t="shared" si="4"/>
        <v>487.01298701298703</v>
      </c>
      <c r="H17">
        <f t="shared" si="5"/>
        <v>2</v>
      </c>
    </row>
    <row r="18" spans="1:9" x14ac:dyDescent="0.25">
      <c r="C18">
        <v>50</v>
      </c>
      <c r="D18">
        <v>6.28</v>
      </c>
      <c r="E18">
        <f t="shared" si="3"/>
        <v>0.10466666666666667</v>
      </c>
      <c r="F18">
        <f t="shared" si="4"/>
        <v>477.70700636942672</v>
      </c>
      <c r="G18">
        <f>AVERAGE(F14:F18)</f>
        <v>482.49238577325696</v>
      </c>
      <c r="H18">
        <f t="shared" si="5"/>
        <v>2</v>
      </c>
    </row>
    <row r="20" spans="1:9" x14ac:dyDescent="0.25">
      <c r="A20" t="s">
        <v>16</v>
      </c>
      <c r="C20" s="3" t="s">
        <v>10</v>
      </c>
      <c r="D20" s="3"/>
      <c r="E20" s="3"/>
      <c r="F20" s="3"/>
    </row>
    <row r="21" spans="1:9" s="1" customFormat="1" x14ac:dyDescent="0.25">
      <c r="C21" s="1" t="s">
        <v>8</v>
      </c>
    </row>
    <row r="22" spans="1:9" x14ac:dyDescent="0.25">
      <c r="C22" t="s">
        <v>0</v>
      </c>
      <c r="D22" t="s">
        <v>1</v>
      </c>
      <c r="E22" t="s">
        <v>1</v>
      </c>
      <c r="F22" t="s">
        <v>5</v>
      </c>
    </row>
    <row r="23" spans="1:9" x14ac:dyDescent="0.25">
      <c r="C23" t="s">
        <v>2</v>
      </c>
      <c r="D23" t="s">
        <v>3</v>
      </c>
      <c r="E23" t="s">
        <v>4</v>
      </c>
      <c r="F23" t="s">
        <v>6</v>
      </c>
      <c r="H23">
        <v>3</v>
      </c>
    </row>
    <row r="24" spans="1:9" x14ac:dyDescent="0.25">
      <c r="C24">
        <v>50</v>
      </c>
      <c r="D24">
        <v>6.34</v>
      </c>
      <c r="E24">
        <f>D24/60</f>
        <v>0.10566666666666666</v>
      </c>
      <c r="F24">
        <f>C24/E24</f>
        <v>473.18611987381706</v>
      </c>
      <c r="H24">
        <f>H23</f>
        <v>3</v>
      </c>
    </row>
    <row r="25" spans="1:9" x14ac:dyDescent="0.25">
      <c r="C25">
        <v>50</v>
      </c>
      <c r="D25">
        <v>6.44</v>
      </c>
      <c r="E25">
        <f t="shared" ref="E25:E28" si="6">D25/60</f>
        <v>0.10733333333333334</v>
      </c>
      <c r="F25">
        <f t="shared" ref="F25:F28" si="7">C25/E25</f>
        <v>465.83850931677017</v>
      </c>
      <c r="H25">
        <f t="shared" ref="H25:H28" si="8">H24</f>
        <v>3</v>
      </c>
    </row>
    <row r="26" spans="1:9" x14ac:dyDescent="0.25">
      <c r="C26">
        <v>50</v>
      </c>
      <c r="D26">
        <v>6.42</v>
      </c>
      <c r="E26">
        <f t="shared" si="6"/>
        <v>0.107</v>
      </c>
      <c r="F26">
        <f t="shared" si="7"/>
        <v>467.28971962616822</v>
      </c>
      <c r="H26">
        <f t="shared" si="8"/>
        <v>3</v>
      </c>
    </row>
    <row r="27" spans="1:9" x14ac:dyDescent="0.25">
      <c r="C27">
        <v>50</v>
      </c>
      <c r="D27">
        <v>6.41</v>
      </c>
      <c r="E27">
        <f t="shared" si="6"/>
        <v>0.10683333333333334</v>
      </c>
      <c r="F27">
        <f t="shared" si="7"/>
        <v>468.01872074882994</v>
      </c>
      <c r="H27">
        <f t="shared" si="8"/>
        <v>3</v>
      </c>
    </row>
    <row r="28" spans="1:9" x14ac:dyDescent="0.25">
      <c r="C28">
        <v>50</v>
      </c>
      <c r="D28">
        <v>6.32</v>
      </c>
      <c r="E28">
        <f t="shared" si="6"/>
        <v>0.10533333333333333</v>
      </c>
      <c r="F28">
        <f t="shared" si="7"/>
        <v>474.68354430379748</v>
      </c>
      <c r="G28">
        <f>AVERAGE(F24:F28)</f>
        <v>469.80332277387663</v>
      </c>
      <c r="H28">
        <f t="shared" si="8"/>
        <v>3</v>
      </c>
    </row>
    <row r="31" spans="1:9" x14ac:dyDescent="0.25">
      <c r="A31" t="s">
        <v>16</v>
      </c>
      <c r="B31" s="2">
        <v>0.75</v>
      </c>
      <c r="C31" s="3" t="s">
        <v>13</v>
      </c>
      <c r="D31" s="3"/>
      <c r="E31" s="3"/>
      <c r="F31" s="3"/>
      <c r="I31" t="s">
        <v>11</v>
      </c>
    </row>
    <row r="32" spans="1:9" x14ac:dyDescent="0.25">
      <c r="C32" s="1" t="s">
        <v>8</v>
      </c>
      <c r="D32" s="1"/>
      <c r="E32" s="1"/>
      <c r="F32" s="1"/>
      <c r="I32" t="s">
        <v>14</v>
      </c>
    </row>
    <row r="33" spans="1:9" x14ac:dyDescent="0.25">
      <c r="C33" t="s">
        <v>0</v>
      </c>
      <c r="D33" t="s">
        <v>1</v>
      </c>
      <c r="E33" t="s">
        <v>1</v>
      </c>
      <c r="F33" t="s">
        <v>5</v>
      </c>
      <c r="I33" t="s">
        <v>17</v>
      </c>
    </row>
    <row r="34" spans="1:9" x14ac:dyDescent="0.25">
      <c r="C34" t="s">
        <v>2</v>
      </c>
      <c r="D34" t="s">
        <v>3</v>
      </c>
      <c r="E34" t="s">
        <v>4</v>
      </c>
      <c r="F34" t="s">
        <v>6</v>
      </c>
      <c r="H34">
        <v>4</v>
      </c>
    </row>
    <row r="35" spans="1:9" x14ac:dyDescent="0.25">
      <c r="C35">
        <v>50</v>
      </c>
      <c r="D35">
        <v>6.47</v>
      </c>
      <c r="E35">
        <f>D35/60</f>
        <v>0.10783333333333332</v>
      </c>
      <c r="F35">
        <f>C35/E35</f>
        <v>463.67851622874809</v>
      </c>
      <c r="H35">
        <f>H34</f>
        <v>4</v>
      </c>
    </row>
    <row r="36" spans="1:9" x14ac:dyDescent="0.25">
      <c r="C36">
        <v>50</v>
      </c>
      <c r="D36">
        <v>6.5</v>
      </c>
      <c r="E36">
        <f t="shared" ref="E36:E40" si="9">D36/60</f>
        <v>0.10833333333333334</v>
      </c>
      <c r="F36">
        <f t="shared" ref="F36:F40" si="10">C36/E36</f>
        <v>461.53846153846155</v>
      </c>
      <c r="H36">
        <f t="shared" ref="H36:H40" si="11">H35</f>
        <v>4</v>
      </c>
    </row>
    <row r="37" spans="1:9" x14ac:dyDescent="0.25">
      <c r="C37">
        <v>50</v>
      </c>
      <c r="D37">
        <v>6.44</v>
      </c>
      <c r="E37">
        <f t="shared" si="9"/>
        <v>0.10733333333333334</v>
      </c>
      <c r="F37">
        <f t="shared" si="10"/>
        <v>465.83850931677017</v>
      </c>
      <c r="H37">
        <f t="shared" si="11"/>
        <v>4</v>
      </c>
    </row>
    <row r="38" spans="1:9" x14ac:dyDescent="0.25">
      <c r="C38">
        <v>50</v>
      </c>
      <c r="D38">
        <v>6.4</v>
      </c>
      <c r="E38">
        <f t="shared" si="9"/>
        <v>0.10666666666666667</v>
      </c>
      <c r="F38">
        <f t="shared" si="10"/>
        <v>468.74999999999994</v>
      </c>
      <c r="H38">
        <f t="shared" si="11"/>
        <v>4</v>
      </c>
    </row>
    <row r="39" spans="1:9" x14ac:dyDescent="0.25">
      <c r="C39">
        <v>50</v>
      </c>
      <c r="D39">
        <v>6.31</v>
      </c>
      <c r="E39">
        <f t="shared" si="9"/>
        <v>0.10516666666666666</v>
      </c>
      <c r="F39">
        <f t="shared" si="10"/>
        <v>475.43581616481777</v>
      </c>
      <c r="H39">
        <f t="shared" si="11"/>
        <v>4</v>
      </c>
    </row>
    <row r="40" spans="1:9" x14ac:dyDescent="0.25">
      <c r="C40">
        <v>50</v>
      </c>
      <c r="D40">
        <v>6.46</v>
      </c>
      <c r="E40">
        <f t="shared" si="9"/>
        <v>0.10766666666666666</v>
      </c>
      <c r="F40">
        <f t="shared" si="10"/>
        <v>464.39628482972137</v>
      </c>
      <c r="G40">
        <f>AVERAGE(F35:F40)</f>
        <v>466.60626467975317</v>
      </c>
      <c r="H40">
        <f t="shared" si="11"/>
        <v>4</v>
      </c>
    </row>
    <row r="42" spans="1:9" x14ac:dyDescent="0.25">
      <c r="A42" t="s">
        <v>18</v>
      </c>
      <c r="B42" s="2">
        <v>0.47916666666666669</v>
      </c>
      <c r="C42" s="3" t="s">
        <v>13</v>
      </c>
      <c r="D42" s="3"/>
      <c r="E42" s="3"/>
      <c r="F42" s="3"/>
    </row>
    <row r="43" spans="1:9" x14ac:dyDescent="0.25">
      <c r="C43" s="1" t="s">
        <v>8</v>
      </c>
      <c r="D43" s="1"/>
      <c r="E43" s="1"/>
      <c r="F43" s="1"/>
    </row>
    <row r="44" spans="1:9" x14ac:dyDescent="0.25">
      <c r="C44" t="s">
        <v>0</v>
      </c>
      <c r="D44" t="s">
        <v>1</v>
      </c>
      <c r="E44" t="s">
        <v>1</v>
      </c>
      <c r="F44" t="s">
        <v>5</v>
      </c>
    </row>
    <row r="45" spans="1:9" x14ac:dyDescent="0.25">
      <c r="C45" t="s">
        <v>2</v>
      </c>
      <c r="D45" t="s">
        <v>3</v>
      </c>
      <c r="E45" t="s">
        <v>4</v>
      </c>
      <c r="F45" t="s">
        <v>6</v>
      </c>
      <c r="H45">
        <v>5</v>
      </c>
    </row>
    <row r="46" spans="1:9" x14ac:dyDescent="0.25">
      <c r="C46">
        <v>50</v>
      </c>
      <c r="D46">
        <v>6.59</v>
      </c>
      <c r="E46">
        <f>D46/60</f>
        <v>0.10983333333333332</v>
      </c>
      <c r="F46">
        <f>C46/E46</f>
        <v>455.2352048558422</v>
      </c>
      <c r="H46">
        <f>H45</f>
        <v>5</v>
      </c>
    </row>
    <row r="47" spans="1:9" x14ac:dyDescent="0.25">
      <c r="C47">
        <v>50</v>
      </c>
      <c r="D47">
        <v>6.45</v>
      </c>
      <c r="E47">
        <f t="shared" ref="E47:E51" si="12">D47/60</f>
        <v>0.1075</v>
      </c>
      <c r="F47">
        <f t="shared" ref="F47:F51" si="13">C47/E47</f>
        <v>465.11627906976747</v>
      </c>
      <c r="H47">
        <f t="shared" ref="H47:H51" si="14">H46</f>
        <v>5</v>
      </c>
    </row>
    <row r="48" spans="1:9" x14ac:dyDescent="0.25">
      <c r="C48">
        <v>50</v>
      </c>
      <c r="D48">
        <v>6.51</v>
      </c>
      <c r="E48">
        <f t="shared" si="12"/>
        <v>0.1085</v>
      </c>
      <c r="F48">
        <f t="shared" si="13"/>
        <v>460.82949308755758</v>
      </c>
      <c r="H48">
        <f t="shared" si="14"/>
        <v>5</v>
      </c>
    </row>
    <row r="49" spans="1:8" x14ac:dyDescent="0.25">
      <c r="C49">
        <v>50</v>
      </c>
      <c r="D49">
        <v>6.33</v>
      </c>
      <c r="E49">
        <f t="shared" si="12"/>
        <v>0.1055</v>
      </c>
      <c r="F49">
        <f t="shared" si="13"/>
        <v>473.93364928909955</v>
      </c>
      <c r="H49">
        <f t="shared" si="14"/>
        <v>5</v>
      </c>
    </row>
    <row r="50" spans="1:8" x14ac:dyDescent="0.25">
      <c r="C50">
        <v>50</v>
      </c>
      <c r="D50">
        <v>6.35</v>
      </c>
      <c r="E50">
        <f t="shared" si="12"/>
        <v>0.10583333333333332</v>
      </c>
      <c r="F50">
        <f t="shared" si="13"/>
        <v>472.44094488188983</v>
      </c>
      <c r="H50">
        <f t="shared" si="14"/>
        <v>5</v>
      </c>
    </row>
    <row r="51" spans="1:8" x14ac:dyDescent="0.25">
      <c r="C51">
        <v>50</v>
      </c>
      <c r="D51">
        <v>6.46</v>
      </c>
      <c r="E51">
        <f t="shared" si="12"/>
        <v>0.10766666666666666</v>
      </c>
      <c r="F51">
        <f t="shared" si="13"/>
        <v>464.39628482972137</v>
      </c>
      <c r="G51">
        <f>AVERAGE(F46:F51)</f>
        <v>465.32530933564635</v>
      </c>
      <c r="H51">
        <f t="shared" si="14"/>
        <v>5</v>
      </c>
    </row>
    <row r="53" spans="1:8" x14ac:dyDescent="0.25">
      <c r="A53" t="s">
        <v>18</v>
      </c>
      <c r="B53" s="2">
        <v>0.5</v>
      </c>
      <c r="C53" s="3" t="s">
        <v>19</v>
      </c>
      <c r="D53" s="3"/>
      <c r="E53" s="3"/>
      <c r="F53" s="3"/>
    </row>
    <row r="54" spans="1:8" x14ac:dyDescent="0.25">
      <c r="C54" s="1" t="s">
        <v>8</v>
      </c>
      <c r="D54" s="1"/>
      <c r="E54" s="1"/>
      <c r="F54" s="1"/>
    </row>
    <row r="55" spans="1:8" x14ac:dyDescent="0.25">
      <c r="C55" t="s">
        <v>0</v>
      </c>
      <c r="D55" t="s">
        <v>1</v>
      </c>
      <c r="E55" t="s">
        <v>1</v>
      </c>
      <c r="F55" t="s">
        <v>5</v>
      </c>
    </row>
    <row r="56" spans="1:8" x14ac:dyDescent="0.25">
      <c r="C56" t="s">
        <v>2</v>
      </c>
      <c r="D56" t="s">
        <v>3</v>
      </c>
      <c r="E56" t="s">
        <v>4</v>
      </c>
      <c r="F56" t="s">
        <v>6</v>
      </c>
      <c r="H56">
        <v>6</v>
      </c>
    </row>
    <row r="57" spans="1:8" x14ac:dyDescent="0.25">
      <c r="C57">
        <v>50</v>
      </c>
      <c r="D57">
        <v>6.67</v>
      </c>
      <c r="E57">
        <f>D57/60</f>
        <v>0.11116666666666666</v>
      </c>
      <c r="F57">
        <f>C57/E57</f>
        <v>449.77511244377814</v>
      </c>
      <c r="H57">
        <f>H56</f>
        <v>6</v>
      </c>
    </row>
    <row r="58" spans="1:8" x14ac:dyDescent="0.25">
      <c r="C58">
        <v>50</v>
      </c>
      <c r="D58">
        <v>6.53</v>
      </c>
      <c r="E58">
        <f t="shared" ref="E58:E62" si="15">D58/60</f>
        <v>0.10883333333333334</v>
      </c>
      <c r="F58">
        <f t="shared" ref="F58:F62" si="16">C58/E58</f>
        <v>459.4180704441041</v>
      </c>
      <c r="H58">
        <f t="shared" ref="H58:H62" si="17">H57</f>
        <v>6</v>
      </c>
    </row>
    <row r="59" spans="1:8" x14ac:dyDescent="0.25">
      <c r="C59">
        <v>50</v>
      </c>
      <c r="D59">
        <v>6.59</v>
      </c>
      <c r="E59">
        <f t="shared" si="15"/>
        <v>0.10983333333333332</v>
      </c>
      <c r="F59">
        <f t="shared" si="16"/>
        <v>455.2352048558422</v>
      </c>
      <c r="H59">
        <f t="shared" si="17"/>
        <v>6</v>
      </c>
    </row>
    <row r="60" spans="1:8" x14ac:dyDescent="0.25">
      <c r="C60">
        <v>50</v>
      </c>
      <c r="D60">
        <v>6.57</v>
      </c>
      <c r="E60">
        <f t="shared" si="15"/>
        <v>0.1095</v>
      </c>
      <c r="F60">
        <f t="shared" si="16"/>
        <v>456.62100456621005</v>
      </c>
      <c r="H60">
        <f t="shared" si="17"/>
        <v>6</v>
      </c>
    </row>
    <row r="61" spans="1:8" x14ac:dyDescent="0.25">
      <c r="C61">
        <v>50</v>
      </c>
      <c r="D61">
        <v>6.56</v>
      </c>
      <c r="E61">
        <f t="shared" si="15"/>
        <v>0.10933333333333332</v>
      </c>
      <c r="F61">
        <f t="shared" si="16"/>
        <v>457.31707317073176</v>
      </c>
      <c r="H61">
        <f t="shared" si="17"/>
        <v>6</v>
      </c>
    </row>
    <row r="62" spans="1:8" x14ac:dyDescent="0.25">
      <c r="C62">
        <v>50</v>
      </c>
      <c r="D62">
        <v>6.51</v>
      </c>
      <c r="E62">
        <f t="shared" si="15"/>
        <v>0.1085</v>
      </c>
      <c r="F62">
        <f t="shared" si="16"/>
        <v>460.82949308755758</v>
      </c>
      <c r="G62">
        <f>AVERAGE(F57:F62)</f>
        <v>456.53265976137067</v>
      </c>
      <c r="H62">
        <f t="shared" si="17"/>
        <v>6</v>
      </c>
    </row>
    <row r="65" spans="1:8" x14ac:dyDescent="0.25">
      <c r="A65" t="s">
        <v>18</v>
      </c>
      <c r="B65" s="2">
        <v>0.51041666666666663</v>
      </c>
      <c r="C65" s="3" t="s">
        <v>20</v>
      </c>
      <c r="D65" s="3"/>
      <c r="E65" s="3"/>
      <c r="F65" s="3"/>
    </row>
    <row r="66" spans="1:8" x14ac:dyDescent="0.25">
      <c r="C66" s="1" t="s">
        <v>8</v>
      </c>
      <c r="D66" s="1"/>
      <c r="E66" s="1"/>
      <c r="F66" s="1"/>
    </row>
    <row r="67" spans="1:8" x14ac:dyDescent="0.25">
      <c r="C67" t="s">
        <v>0</v>
      </c>
      <c r="D67" t="s">
        <v>1</v>
      </c>
      <c r="E67" t="s">
        <v>1</v>
      </c>
      <c r="F67" t="s">
        <v>5</v>
      </c>
    </row>
    <row r="68" spans="1:8" x14ac:dyDescent="0.25">
      <c r="C68" t="s">
        <v>2</v>
      </c>
      <c r="D68" t="s">
        <v>3</v>
      </c>
      <c r="E68" t="s">
        <v>4</v>
      </c>
      <c r="F68" t="s">
        <v>6</v>
      </c>
    </row>
    <row r="69" spans="1:8" x14ac:dyDescent="0.25">
      <c r="C69">
        <v>50</v>
      </c>
      <c r="D69">
        <v>6.91</v>
      </c>
      <c r="E69">
        <f>D69/60</f>
        <v>0.11516666666666667</v>
      </c>
      <c r="F69">
        <f>C69/E69</f>
        <v>434.15340086830679</v>
      </c>
      <c r="H69">
        <v>7</v>
      </c>
    </row>
    <row r="70" spans="1:8" x14ac:dyDescent="0.25">
      <c r="C70">
        <v>50</v>
      </c>
      <c r="D70">
        <v>6.87</v>
      </c>
      <c r="E70">
        <f t="shared" ref="E70:E74" si="18">D70/60</f>
        <v>0.1145</v>
      </c>
      <c r="F70">
        <f t="shared" ref="F70:F74" si="19">C70/E70</f>
        <v>436.68122270742356</v>
      </c>
      <c r="H70">
        <v>7</v>
      </c>
    </row>
    <row r="71" spans="1:8" x14ac:dyDescent="0.25">
      <c r="C71">
        <v>50</v>
      </c>
      <c r="D71">
        <v>6.93</v>
      </c>
      <c r="E71">
        <f t="shared" si="18"/>
        <v>0.11549999999999999</v>
      </c>
      <c r="F71">
        <f t="shared" si="19"/>
        <v>432.90043290043292</v>
      </c>
      <c r="H71">
        <v>7</v>
      </c>
    </row>
    <row r="72" spans="1:8" x14ac:dyDescent="0.25">
      <c r="C72">
        <v>50</v>
      </c>
      <c r="D72">
        <v>6.87</v>
      </c>
      <c r="E72">
        <f t="shared" si="18"/>
        <v>0.1145</v>
      </c>
      <c r="F72">
        <f t="shared" si="19"/>
        <v>436.68122270742356</v>
      </c>
      <c r="H72">
        <v>7</v>
      </c>
    </row>
    <row r="73" spans="1:8" x14ac:dyDescent="0.25">
      <c r="C73">
        <v>50</v>
      </c>
      <c r="D73">
        <v>6.88</v>
      </c>
      <c r="E73">
        <f t="shared" si="18"/>
        <v>0.11466666666666667</v>
      </c>
      <c r="F73">
        <f t="shared" si="19"/>
        <v>436.04651162790697</v>
      </c>
      <c r="H73">
        <v>7</v>
      </c>
    </row>
    <row r="74" spans="1:8" x14ac:dyDescent="0.25">
      <c r="C74">
        <v>50</v>
      </c>
      <c r="D74">
        <v>6.97</v>
      </c>
      <c r="E74">
        <f t="shared" si="18"/>
        <v>0.11616666666666667</v>
      </c>
      <c r="F74">
        <f t="shared" si="19"/>
        <v>430.41606886657104</v>
      </c>
      <c r="G74">
        <f>AVERAGE(F69:F74)</f>
        <v>434.47980994634412</v>
      </c>
      <c r="H74">
        <v>7</v>
      </c>
    </row>
    <row r="76" spans="1:8" x14ac:dyDescent="0.25">
      <c r="A76" t="s">
        <v>18</v>
      </c>
      <c r="B76" s="2">
        <v>0.52083333333333337</v>
      </c>
      <c r="C76" s="3" t="s">
        <v>21</v>
      </c>
      <c r="D76" s="3"/>
      <c r="E76" s="3"/>
      <c r="F76" s="3"/>
    </row>
    <row r="77" spans="1:8" x14ac:dyDescent="0.25">
      <c r="C77" s="1" t="s">
        <v>22</v>
      </c>
      <c r="D77" s="1"/>
      <c r="E77" s="1"/>
      <c r="F77" s="1"/>
    </row>
    <row r="78" spans="1:8" x14ac:dyDescent="0.25">
      <c r="C78" t="s">
        <v>0</v>
      </c>
      <c r="D78" t="s">
        <v>1</v>
      </c>
      <c r="E78" t="s">
        <v>1</v>
      </c>
      <c r="F78" t="s">
        <v>5</v>
      </c>
    </row>
    <row r="79" spans="1:8" x14ac:dyDescent="0.25">
      <c r="C79" t="s">
        <v>2</v>
      </c>
      <c r="D79" t="s">
        <v>3</v>
      </c>
      <c r="E79" t="s">
        <v>4</v>
      </c>
      <c r="F79" t="s">
        <v>6</v>
      </c>
      <c r="H79">
        <v>8</v>
      </c>
    </row>
    <row r="80" spans="1:8" x14ac:dyDescent="0.25">
      <c r="C80">
        <v>50</v>
      </c>
      <c r="D80">
        <v>6.45</v>
      </c>
      <c r="E80">
        <f>D80/60</f>
        <v>0.1075</v>
      </c>
      <c r="F80">
        <f>C80/E80</f>
        <v>465.11627906976747</v>
      </c>
      <c r="H80">
        <f>H79</f>
        <v>8</v>
      </c>
    </row>
    <row r="81" spans="1:8" x14ac:dyDescent="0.25">
      <c r="C81">
        <v>50</v>
      </c>
      <c r="D81">
        <v>6.38</v>
      </c>
      <c r="E81">
        <f t="shared" ref="E81:E85" si="20">D81/60</f>
        <v>0.10633333333333334</v>
      </c>
      <c r="F81">
        <f t="shared" ref="F81:F85" si="21">C81/E81</f>
        <v>470.2194357366771</v>
      </c>
      <c r="H81">
        <f t="shared" ref="H81:H85" si="22">H80</f>
        <v>8</v>
      </c>
    </row>
    <row r="82" spans="1:8" x14ac:dyDescent="0.25">
      <c r="C82">
        <v>50</v>
      </c>
      <c r="D82">
        <v>6.19</v>
      </c>
      <c r="E82">
        <f t="shared" si="20"/>
        <v>0.10316666666666667</v>
      </c>
      <c r="F82">
        <f t="shared" si="21"/>
        <v>484.65266558966073</v>
      </c>
      <c r="H82">
        <f t="shared" si="22"/>
        <v>8</v>
      </c>
    </row>
    <row r="83" spans="1:8" x14ac:dyDescent="0.25">
      <c r="C83">
        <v>50</v>
      </c>
      <c r="D83">
        <v>6.55</v>
      </c>
      <c r="E83">
        <f t="shared" si="20"/>
        <v>0.10916666666666666</v>
      </c>
      <c r="F83">
        <f t="shared" si="21"/>
        <v>458.01526717557255</v>
      </c>
      <c r="H83">
        <f t="shared" si="22"/>
        <v>8</v>
      </c>
    </row>
    <row r="84" spans="1:8" x14ac:dyDescent="0.25">
      <c r="C84">
        <v>50</v>
      </c>
      <c r="D84">
        <v>6.38</v>
      </c>
      <c r="E84">
        <f t="shared" si="20"/>
        <v>0.10633333333333334</v>
      </c>
      <c r="F84">
        <f t="shared" si="21"/>
        <v>470.2194357366771</v>
      </c>
      <c r="H84">
        <f t="shared" si="22"/>
        <v>8</v>
      </c>
    </row>
    <row r="85" spans="1:8" x14ac:dyDescent="0.25">
      <c r="C85">
        <v>50</v>
      </c>
      <c r="D85">
        <v>6.44</v>
      </c>
      <c r="E85">
        <f t="shared" si="20"/>
        <v>0.10733333333333334</v>
      </c>
      <c r="F85">
        <f t="shared" si="21"/>
        <v>465.83850931677017</v>
      </c>
      <c r="G85">
        <f>AVERAGE(F80:F85)</f>
        <v>469.0102654375209</v>
      </c>
      <c r="H85">
        <f t="shared" si="22"/>
        <v>8</v>
      </c>
    </row>
    <row r="87" spans="1:8" x14ac:dyDescent="0.25">
      <c r="A87" t="s">
        <v>18</v>
      </c>
      <c r="B87" s="2">
        <v>0.54166666666666663</v>
      </c>
      <c r="C87" s="3" t="s">
        <v>21</v>
      </c>
      <c r="D87" s="3"/>
      <c r="E87" s="3"/>
      <c r="F87" s="3"/>
    </row>
    <row r="88" spans="1:8" x14ac:dyDescent="0.25">
      <c r="C88" s="1" t="s">
        <v>23</v>
      </c>
      <c r="D88" s="1"/>
      <c r="E88" s="1"/>
      <c r="F88" s="1"/>
    </row>
    <row r="89" spans="1:8" x14ac:dyDescent="0.25">
      <c r="C89" t="s">
        <v>0</v>
      </c>
      <c r="D89" t="s">
        <v>1</v>
      </c>
      <c r="E89" t="s">
        <v>1</v>
      </c>
      <c r="F89" t="s">
        <v>5</v>
      </c>
    </row>
    <row r="90" spans="1:8" x14ac:dyDescent="0.25">
      <c r="C90" t="s">
        <v>2</v>
      </c>
      <c r="D90" t="s">
        <v>3</v>
      </c>
      <c r="E90" t="s">
        <v>4</v>
      </c>
      <c r="F90" t="s">
        <v>6</v>
      </c>
      <c r="H90">
        <v>9</v>
      </c>
    </row>
    <row r="91" spans="1:8" x14ac:dyDescent="0.25">
      <c r="C91">
        <v>50</v>
      </c>
      <c r="D91">
        <v>6.4</v>
      </c>
      <c r="E91">
        <f>D91/60</f>
        <v>0.10666666666666667</v>
      </c>
      <c r="F91">
        <f>C91/E91</f>
        <v>468.74999999999994</v>
      </c>
      <c r="H91">
        <f>H90</f>
        <v>9</v>
      </c>
    </row>
    <row r="92" spans="1:8" x14ac:dyDescent="0.25">
      <c r="C92">
        <v>50</v>
      </c>
      <c r="D92">
        <v>6.51</v>
      </c>
      <c r="E92">
        <f t="shared" ref="E92:E96" si="23">D92/60</f>
        <v>0.1085</v>
      </c>
      <c r="F92">
        <f t="shared" ref="F92:F96" si="24">C92/E92</f>
        <v>460.82949308755758</v>
      </c>
      <c r="H92">
        <f t="shared" ref="H92:H96" si="25">H91</f>
        <v>9</v>
      </c>
    </row>
    <row r="93" spans="1:8" x14ac:dyDescent="0.25">
      <c r="C93">
        <v>50</v>
      </c>
      <c r="D93">
        <v>6.36</v>
      </c>
      <c r="E93">
        <f t="shared" si="23"/>
        <v>0.10600000000000001</v>
      </c>
      <c r="F93">
        <f t="shared" si="24"/>
        <v>471.69811320754712</v>
      </c>
      <c r="H93">
        <f t="shared" si="25"/>
        <v>9</v>
      </c>
    </row>
    <row r="94" spans="1:8" x14ac:dyDescent="0.25">
      <c r="C94">
        <v>50</v>
      </c>
      <c r="D94">
        <v>6.42</v>
      </c>
      <c r="E94">
        <f t="shared" si="23"/>
        <v>0.107</v>
      </c>
      <c r="F94">
        <f t="shared" si="24"/>
        <v>467.28971962616822</v>
      </c>
      <c r="H94">
        <f t="shared" si="25"/>
        <v>9</v>
      </c>
    </row>
    <row r="95" spans="1:8" x14ac:dyDescent="0.25">
      <c r="C95">
        <v>50</v>
      </c>
      <c r="D95">
        <v>6.39</v>
      </c>
      <c r="E95">
        <f t="shared" si="23"/>
        <v>0.1065</v>
      </c>
      <c r="F95">
        <f t="shared" si="24"/>
        <v>469.48356807511738</v>
      </c>
      <c r="H95">
        <f t="shared" si="25"/>
        <v>9</v>
      </c>
    </row>
    <row r="96" spans="1:8" x14ac:dyDescent="0.25">
      <c r="C96">
        <v>50</v>
      </c>
      <c r="D96">
        <v>6.32</v>
      </c>
      <c r="E96">
        <f t="shared" si="23"/>
        <v>0.10533333333333333</v>
      </c>
      <c r="F96">
        <f t="shared" si="24"/>
        <v>474.68354430379748</v>
      </c>
      <c r="G96">
        <f>AVERAGE(F91:F96)</f>
        <v>468.78907305003128</v>
      </c>
      <c r="H96">
        <f t="shared" si="25"/>
        <v>9</v>
      </c>
    </row>
    <row r="99" spans="1:8" x14ac:dyDescent="0.25">
      <c r="A99" t="s">
        <v>18</v>
      </c>
      <c r="B99" s="2">
        <v>0.5625</v>
      </c>
      <c r="C99" s="3" t="s">
        <v>20</v>
      </c>
      <c r="D99" s="3"/>
      <c r="E99" s="3"/>
      <c r="F99" s="3"/>
    </row>
    <row r="100" spans="1:8" x14ac:dyDescent="0.25">
      <c r="C100" s="1" t="s">
        <v>8</v>
      </c>
      <c r="D100" s="1"/>
      <c r="E100" s="1"/>
      <c r="F100" s="1"/>
    </row>
    <row r="101" spans="1:8" x14ac:dyDescent="0.25">
      <c r="C101" t="s">
        <v>0</v>
      </c>
      <c r="D101" t="s">
        <v>1</v>
      </c>
      <c r="E101" t="s">
        <v>1</v>
      </c>
      <c r="F101" t="s">
        <v>5</v>
      </c>
    </row>
    <row r="102" spans="1:8" x14ac:dyDescent="0.25">
      <c r="C102" t="s">
        <v>2</v>
      </c>
      <c r="D102" t="s">
        <v>3</v>
      </c>
      <c r="E102" t="s">
        <v>4</v>
      </c>
      <c r="F102" t="s">
        <v>6</v>
      </c>
      <c r="H102">
        <v>10</v>
      </c>
    </row>
    <row r="103" spans="1:8" x14ac:dyDescent="0.25">
      <c r="C103">
        <v>50</v>
      </c>
      <c r="D103">
        <v>7.13</v>
      </c>
      <c r="E103">
        <f>D103/60</f>
        <v>0.11883333333333333</v>
      </c>
      <c r="F103">
        <f>C103/E103</f>
        <v>420.75736325385697</v>
      </c>
      <c r="H103">
        <f>H102</f>
        <v>10</v>
      </c>
    </row>
    <row r="104" spans="1:8" x14ac:dyDescent="0.25">
      <c r="C104">
        <v>50</v>
      </c>
      <c r="D104">
        <v>7.07</v>
      </c>
      <c r="E104">
        <f t="shared" ref="E104:E108" si="26">D104/60</f>
        <v>0.11783333333333333</v>
      </c>
      <c r="F104">
        <f t="shared" ref="F104:F108" si="27">C104/E104</f>
        <v>424.32814710042436</v>
      </c>
      <c r="H104">
        <f t="shared" ref="H104:H108" si="28">H103</f>
        <v>10</v>
      </c>
    </row>
    <row r="105" spans="1:8" x14ac:dyDescent="0.25">
      <c r="C105">
        <v>50</v>
      </c>
      <c r="D105">
        <v>7.12</v>
      </c>
      <c r="E105">
        <f t="shared" si="26"/>
        <v>0.11866666666666667</v>
      </c>
      <c r="F105">
        <f t="shared" si="27"/>
        <v>421.34831460674155</v>
      </c>
      <c r="H105">
        <f t="shared" si="28"/>
        <v>10</v>
      </c>
    </row>
    <row r="106" spans="1:8" x14ac:dyDescent="0.25">
      <c r="C106">
        <v>50</v>
      </c>
      <c r="D106">
        <v>7.22</v>
      </c>
      <c r="E106">
        <f t="shared" si="26"/>
        <v>0.12033333333333333</v>
      </c>
      <c r="F106">
        <f t="shared" si="27"/>
        <v>415.51246537396122</v>
      </c>
      <c r="H106">
        <f t="shared" si="28"/>
        <v>10</v>
      </c>
    </row>
    <row r="107" spans="1:8" x14ac:dyDescent="0.25">
      <c r="C107">
        <v>50</v>
      </c>
      <c r="D107">
        <v>7.11</v>
      </c>
      <c r="E107">
        <f t="shared" si="26"/>
        <v>0.11850000000000001</v>
      </c>
      <c r="F107">
        <f t="shared" si="27"/>
        <v>421.94092827004215</v>
      </c>
      <c r="H107">
        <f t="shared" si="28"/>
        <v>10</v>
      </c>
    </row>
    <row r="108" spans="1:8" x14ac:dyDescent="0.25">
      <c r="C108">
        <v>50</v>
      </c>
      <c r="D108">
        <v>7.06</v>
      </c>
      <c r="E108">
        <f t="shared" si="26"/>
        <v>0.11766666666666666</v>
      </c>
      <c r="F108">
        <f t="shared" si="27"/>
        <v>424.92917847025501</v>
      </c>
      <c r="G108">
        <f>AVERAGE(F103:F108)</f>
        <v>421.46939951254689</v>
      </c>
      <c r="H108">
        <f t="shared" si="28"/>
        <v>10</v>
      </c>
    </row>
  </sheetData>
  <mergeCells count="9">
    <mergeCell ref="C65:F65"/>
    <mergeCell ref="C76:F76"/>
    <mergeCell ref="C87:F87"/>
    <mergeCell ref="C99:F99"/>
    <mergeCell ref="C1:F1"/>
    <mergeCell ref="C20:F20"/>
    <mergeCell ref="C31:F31"/>
    <mergeCell ref="C42:F42"/>
    <mergeCell ref="C53:F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7847-5390-4804-9D7E-4F7A1E9619E0}">
  <dimension ref="A1:CT214"/>
  <sheetViews>
    <sheetView topLeftCell="F1" workbookViewId="0">
      <selection activeCell="J5" sqref="J5"/>
    </sheetView>
  </sheetViews>
  <sheetFormatPr defaultRowHeight="15" x14ac:dyDescent="0.25"/>
  <sheetData>
    <row r="1" spans="1:11" x14ac:dyDescent="0.25">
      <c r="A1" t="s">
        <v>15</v>
      </c>
      <c r="B1" t="s">
        <v>1</v>
      </c>
      <c r="C1" s="3" t="s">
        <v>7</v>
      </c>
      <c r="D1" s="3"/>
      <c r="E1" s="3"/>
      <c r="F1" s="3"/>
    </row>
    <row r="2" spans="1:11" x14ac:dyDescent="0.25">
      <c r="A2" t="s">
        <v>16</v>
      </c>
      <c r="C2" t="s">
        <v>9</v>
      </c>
    </row>
    <row r="3" spans="1:11" x14ac:dyDescent="0.25">
      <c r="C3" t="s">
        <v>0</v>
      </c>
      <c r="D3" t="s">
        <v>1</v>
      </c>
      <c r="E3" t="s">
        <v>1</v>
      </c>
      <c r="F3" t="s">
        <v>5</v>
      </c>
    </row>
    <row r="4" spans="1:11" x14ac:dyDescent="0.25">
      <c r="C4" t="s">
        <v>2</v>
      </c>
      <c r="D4" t="s">
        <v>3</v>
      </c>
      <c r="E4" t="s">
        <v>4</v>
      </c>
      <c r="F4" t="s">
        <v>6</v>
      </c>
      <c r="G4" t="s">
        <v>6</v>
      </c>
      <c r="H4">
        <v>1</v>
      </c>
    </row>
    <row r="5" spans="1:11" x14ac:dyDescent="0.25">
      <c r="C5">
        <v>50</v>
      </c>
      <c r="D5">
        <v>6.29</v>
      </c>
      <c r="E5">
        <f>D5/60</f>
        <v>0.10483333333333333</v>
      </c>
      <c r="F5">
        <f>C5/E5</f>
        <v>476.94753577106519</v>
      </c>
      <c r="H5">
        <f>H4</f>
        <v>1</v>
      </c>
      <c r="I5">
        <f>ROW(F4)</f>
        <v>4</v>
      </c>
      <c r="J5" t="str">
        <f>_xlfn.CONCAT(TEXT(I5,"##"),",")</f>
        <v>4,</v>
      </c>
    </row>
    <row r="6" spans="1:11" x14ac:dyDescent="0.25">
      <c r="C6">
        <v>50</v>
      </c>
      <c r="D6">
        <v>6.19</v>
      </c>
      <c r="E6">
        <f t="shared" ref="E6:E9" si="0">D6/60</f>
        <v>0.10316666666666667</v>
      </c>
      <c r="F6">
        <f t="shared" ref="F6:F9" si="1">C6/E6</f>
        <v>484.65266558966073</v>
      </c>
      <c r="H6">
        <f t="shared" ref="H6:H9" si="2">H5</f>
        <v>1</v>
      </c>
    </row>
    <row r="7" spans="1:11" x14ac:dyDescent="0.25">
      <c r="C7">
        <v>50</v>
      </c>
      <c r="D7">
        <v>6.31</v>
      </c>
      <c r="E7">
        <f t="shared" si="0"/>
        <v>0.10516666666666666</v>
      </c>
      <c r="F7">
        <f t="shared" si="1"/>
        <v>475.43581616481777</v>
      </c>
      <c r="H7">
        <f t="shared" si="2"/>
        <v>1</v>
      </c>
    </row>
    <row r="8" spans="1:11" x14ac:dyDescent="0.25">
      <c r="C8">
        <v>50</v>
      </c>
      <c r="D8">
        <v>6.15</v>
      </c>
      <c r="E8">
        <f t="shared" si="0"/>
        <v>0.10250000000000001</v>
      </c>
      <c r="F8">
        <f t="shared" si="1"/>
        <v>487.80487804878044</v>
      </c>
      <c r="H8">
        <f t="shared" si="2"/>
        <v>1</v>
      </c>
    </row>
    <row r="9" spans="1:11" x14ac:dyDescent="0.25">
      <c r="C9">
        <v>50</v>
      </c>
      <c r="D9">
        <v>6.17</v>
      </c>
      <c r="E9">
        <f t="shared" si="0"/>
        <v>0.10283333333333333</v>
      </c>
      <c r="F9">
        <f t="shared" si="1"/>
        <v>486.22366288492708</v>
      </c>
      <c r="G9">
        <f>AVERAGE(F5:F9)</f>
        <v>482.21291169185025</v>
      </c>
      <c r="H9">
        <f t="shared" si="2"/>
        <v>1</v>
      </c>
      <c r="I9">
        <f>COUNT(F5:F9)</f>
        <v>5</v>
      </c>
    </row>
    <row r="11" spans="1:11" x14ac:dyDescent="0.25">
      <c r="A11" t="s">
        <v>16</v>
      </c>
      <c r="C11" t="s">
        <v>8</v>
      </c>
    </row>
    <row r="12" spans="1:11" x14ac:dyDescent="0.25">
      <c r="C12" t="s">
        <v>0</v>
      </c>
      <c r="D12" t="s">
        <v>1</v>
      </c>
      <c r="E12" t="s">
        <v>1</v>
      </c>
      <c r="F12" t="s">
        <v>5</v>
      </c>
      <c r="K12" t="s">
        <v>11</v>
      </c>
    </row>
    <row r="13" spans="1:11" x14ac:dyDescent="0.25">
      <c r="C13" t="s">
        <v>2</v>
      </c>
      <c r="D13" t="s">
        <v>3</v>
      </c>
      <c r="E13" t="s">
        <v>4</v>
      </c>
      <c r="F13" t="s">
        <v>6</v>
      </c>
      <c r="H13">
        <v>2</v>
      </c>
      <c r="K13" t="s">
        <v>12</v>
      </c>
    </row>
    <row r="14" spans="1:11" x14ac:dyDescent="0.25">
      <c r="C14">
        <v>50</v>
      </c>
      <c r="D14">
        <v>6.25</v>
      </c>
      <c r="E14">
        <f>D14/60</f>
        <v>0.10416666666666667</v>
      </c>
      <c r="F14">
        <f>C14/E14</f>
        <v>480</v>
      </c>
      <c r="H14">
        <f>H13</f>
        <v>2</v>
      </c>
      <c r="I14">
        <f>ROW(F13)</f>
        <v>13</v>
      </c>
      <c r="K14" t="s">
        <v>24</v>
      </c>
    </row>
    <row r="15" spans="1:11" x14ac:dyDescent="0.25">
      <c r="C15">
        <v>50</v>
      </c>
      <c r="D15">
        <v>6.2</v>
      </c>
      <c r="E15">
        <f t="shared" ref="E15:E18" si="3">D15/60</f>
        <v>0.10333333333333333</v>
      </c>
      <c r="F15">
        <f t="shared" ref="F15:F18" si="4">C15/E15</f>
        <v>483.87096774193549</v>
      </c>
      <c r="H15">
        <f t="shared" ref="H15:H18" si="5">H14</f>
        <v>2</v>
      </c>
    </row>
    <row r="16" spans="1:11" x14ac:dyDescent="0.25">
      <c r="C16">
        <v>50</v>
      </c>
      <c r="D16">
        <v>6.2</v>
      </c>
      <c r="E16">
        <f t="shared" si="3"/>
        <v>0.10333333333333333</v>
      </c>
      <c r="F16">
        <f t="shared" si="4"/>
        <v>483.87096774193549</v>
      </c>
      <c r="H16">
        <f t="shared" si="5"/>
        <v>2</v>
      </c>
    </row>
    <row r="17" spans="1:11" x14ac:dyDescent="0.25">
      <c r="C17">
        <v>50</v>
      </c>
      <c r="D17">
        <v>6.16</v>
      </c>
      <c r="E17">
        <f t="shared" si="3"/>
        <v>0.10266666666666667</v>
      </c>
      <c r="F17">
        <f t="shared" si="4"/>
        <v>487.01298701298703</v>
      </c>
      <c r="H17">
        <f t="shared" si="5"/>
        <v>2</v>
      </c>
    </row>
    <row r="18" spans="1:11" x14ac:dyDescent="0.25">
      <c r="C18">
        <v>50</v>
      </c>
      <c r="D18">
        <v>6.28</v>
      </c>
      <c r="E18">
        <f t="shared" si="3"/>
        <v>0.10466666666666667</v>
      </c>
      <c r="F18">
        <f t="shared" si="4"/>
        <v>477.70700636942672</v>
      </c>
      <c r="G18">
        <f>AVERAGE(F14:F18)</f>
        <v>482.49238577325696</v>
      </c>
      <c r="H18">
        <f t="shared" si="5"/>
        <v>2</v>
      </c>
      <c r="I18">
        <f>COUNT(F14:F18)</f>
        <v>5</v>
      </c>
    </row>
    <row r="20" spans="1:11" x14ac:dyDescent="0.25">
      <c r="A20" t="s">
        <v>16</v>
      </c>
      <c r="C20" s="3" t="s">
        <v>10</v>
      </c>
      <c r="D20" s="3"/>
      <c r="E20" s="3"/>
      <c r="F20" s="3"/>
    </row>
    <row r="21" spans="1:11" s="1" customFormat="1" x14ac:dyDescent="0.25">
      <c r="C21" s="1" t="s">
        <v>8</v>
      </c>
    </row>
    <row r="22" spans="1:11" x14ac:dyDescent="0.25">
      <c r="C22" t="s">
        <v>0</v>
      </c>
      <c r="D22" t="s">
        <v>1</v>
      </c>
      <c r="E22" t="s">
        <v>1</v>
      </c>
      <c r="F22" t="s">
        <v>5</v>
      </c>
    </row>
    <row r="23" spans="1:11" x14ac:dyDescent="0.25">
      <c r="C23" t="s">
        <v>2</v>
      </c>
      <c r="D23" t="s">
        <v>3</v>
      </c>
      <c r="E23" t="s">
        <v>4</v>
      </c>
      <c r="F23" t="s">
        <v>6</v>
      </c>
      <c r="H23">
        <v>3</v>
      </c>
    </row>
    <row r="24" spans="1:11" x14ac:dyDescent="0.25">
      <c r="C24">
        <v>50</v>
      </c>
      <c r="D24">
        <v>6.34</v>
      </c>
      <c r="E24">
        <f>D24/60</f>
        <v>0.10566666666666666</v>
      </c>
      <c r="F24">
        <f>C24/E24</f>
        <v>473.18611987381706</v>
      </c>
      <c r="H24">
        <f>H23</f>
        <v>3</v>
      </c>
      <c r="I24">
        <f>ROW(F23)</f>
        <v>23</v>
      </c>
    </row>
    <row r="25" spans="1:11" x14ac:dyDescent="0.25">
      <c r="C25">
        <v>50</v>
      </c>
      <c r="D25">
        <v>6.44</v>
      </c>
      <c r="E25">
        <f t="shared" ref="E25:E28" si="6">D25/60</f>
        <v>0.10733333333333334</v>
      </c>
      <c r="F25">
        <f t="shared" ref="F25:F28" si="7">C25/E25</f>
        <v>465.83850931677017</v>
      </c>
      <c r="H25">
        <f t="shared" ref="H25:H28" si="8">H24</f>
        <v>3</v>
      </c>
    </row>
    <row r="26" spans="1:11" x14ac:dyDescent="0.25">
      <c r="C26">
        <v>50</v>
      </c>
      <c r="D26">
        <v>6.42</v>
      </c>
      <c r="E26">
        <f t="shared" si="6"/>
        <v>0.107</v>
      </c>
      <c r="F26">
        <f t="shared" si="7"/>
        <v>467.28971962616822</v>
      </c>
      <c r="H26">
        <f t="shared" si="8"/>
        <v>3</v>
      </c>
    </row>
    <row r="27" spans="1:11" x14ac:dyDescent="0.25">
      <c r="C27">
        <v>50</v>
      </c>
      <c r="D27">
        <v>6.41</v>
      </c>
      <c r="E27">
        <f t="shared" si="6"/>
        <v>0.10683333333333334</v>
      </c>
      <c r="F27">
        <f t="shared" si="7"/>
        <v>468.01872074882994</v>
      </c>
      <c r="H27">
        <f t="shared" si="8"/>
        <v>3</v>
      </c>
    </row>
    <row r="28" spans="1:11" x14ac:dyDescent="0.25">
      <c r="C28">
        <v>50</v>
      </c>
      <c r="D28">
        <v>6.32</v>
      </c>
      <c r="E28">
        <f t="shared" si="6"/>
        <v>0.10533333333333333</v>
      </c>
      <c r="F28">
        <f t="shared" si="7"/>
        <v>474.68354430379748</v>
      </c>
      <c r="G28">
        <f>AVERAGE(F24:F28)</f>
        <v>469.80332277387663</v>
      </c>
      <c r="H28">
        <f t="shared" si="8"/>
        <v>3</v>
      </c>
      <c r="I28">
        <f>COUNT(F24:F28)</f>
        <v>5</v>
      </c>
    </row>
    <row r="31" spans="1:11" x14ac:dyDescent="0.25">
      <c r="A31" t="s">
        <v>16</v>
      </c>
      <c r="B31" s="2">
        <v>0.75</v>
      </c>
      <c r="C31" s="3" t="s">
        <v>13</v>
      </c>
      <c r="D31" s="3"/>
      <c r="E31" s="3"/>
      <c r="F31" s="3"/>
      <c r="K31" t="s">
        <v>11</v>
      </c>
    </row>
    <row r="32" spans="1:11" x14ac:dyDescent="0.25">
      <c r="C32" s="1" t="s">
        <v>8</v>
      </c>
      <c r="D32" s="1"/>
      <c r="E32" s="1"/>
      <c r="F32" s="1"/>
      <c r="K32" t="s">
        <v>14</v>
      </c>
    </row>
    <row r="33" spans="1:11" x14ac:dyDescent="0.25">
      <c r="C33" t="s">
        <v>0</v>
      </c>
      <c r="D33" t="s">
        <v>1</v>
      </c>
      <c r="E33" t="s">
        <v>1</v>
      </c>
      <c r="F33" t="s">
        <v>5</v>
      </c>
      <c r="K33" t="s">
        <v>17</v>
      </c>
    </row>
    <row r="34" spans="1:11" x14ac:dyDescent="0.25">
      <c r="C34" t="s">
        <v>2</v>
      </c>
      <c r="D34" t="s">
        <v>3</v>
      </c>
      <c r="E34" t="s">
        <v>4</v>
      </c>
      <c r="F34" t="s">
        <v>6</v>
      </c>
      <c r="H34">
        <v>4</v>
      </c>
    </row>
    <row r="35" spans="1:11" x14ac:dyDescent="0.25">
      <c r="C35">
        <v>50</v>
      </c>
      <c r="D35">
        <v>6.47</v>
      </c>
      <c r="E35">
        <f>D35/60</f>
        <v>0.10783333333333332</v>
      </c>
      <c r="F35">
        <f>C35/E35</f>
        <v>463.67851622874809</v>
      </c>
      <c r="H35">
        <f>H34</f>
        <v>4</v>
      </c>
      <c r="I35">
        <f>ROW(F34)</f>
        <v>34</v>
      </c>
    </row>
    <row r="36" spans="1:11" x14ac:dyDescent="0.25">
      <c r="C36">
        <v>50</v>
      </c>
      <c r="D36">
        <v>6.5</v>
      </c>
      <c r="E36">
        <f t="shared" ref="E36:E40" si="9">D36/60</f>
        <v>0.10833333333333334</v>
      </c>
      <c r="F36">
        <f t="shared" ref="F36:F40" si="10">C36/E36</f>
        <v>461.53846153846155</v>
      </c>
      <c r="H36">
        <f t="shared" ref="H36:H40" si="11">H35</f>
        <v>4</v>
      </c>
    </row>
    <row r="37" spans="1:11" x14ac:dyDescent="0.25">
      <c r="C37">
        <v>50</v>
      </c>
      <c r="D37">
        <v>6.44</v>
      </c>
      <c r="E37">
        <f t="shared" si="9"/>
        <v>0.10733333333333334</v>
      </c>
      <c r="F37">
        <f t="shared" si="10"/>
        <v>465.83850931677017</v>
      </c>
      <c r="H37">
        <f t="shared" si="11"/>
        <v>4</v>
      </c>
    </row>
    <row r="38" spans="1:11" x14ac:dyDescent="0.25">
      <c r="C38">
        <v>50</v>
      </c>
      <c r="D38">
        <v>6.4</v>
      </c>
      <c r="E38">
        <f t="shared" si="9"/>
        <v>0.10666666666666667</v>
      </c>
      <c r="F38">
        <f t="shared" si="10"/>
        <v>468.74999999999994</v>
      </c>
      <c r="H38">
        <f t="shared" si="11"/>
        <v>4</v>
      </c>
    </row>
    <row r="39" spans="1:11" x14ac:dyDescent="0.25">
      <c r="C39">
        <v>50</v>
      </c>
      <c r="D39">
        <v>6.31</v>
      </c>
      <c r="E39">
        <f t="shared" si="9"/>
        <v>0.10516666666666666</v>
      </c>
      <c r="F39">
        <f t="shared" si="10"/>
        <v>475.43581616481777</v>
      </c>
      <c r="H39">
        <f t="shared" si="11"/>
        <v>4</v>
      </c>
    </row>
    <row r="40" spans="1:11" x14ac:dyDescent="0.25">
      <c r="C40">
        <v>50</v>
      </c>
      <c r="D40">
        <v>6.46</v>
      </c>
      <c r="E40">
        <f t="shared" si="9"/>
        <v>0.10766666666666666</v>
      </c>
      <c r="F40">
        <f t="shared" si="10"/>
        <v>464.39628482972137</v>
      </c>
      <c r="G40">
        <f>AVERAGE(F35:F40)</f>
        <v>466.60626467975317</v>
      </c>
      <c r="H40">
        <f t="shared" si="11"/>
        <v>4</v>
      </c>
      <c r="I40">
        <f>COUNT(F35:F40)</f>
        <v>6</v>
      </c>
    </row>
    <row r="42" spans="1:11" x14ac:dyDescent="0.25">
      <c r="A42" t="s">
        <v>18</v>
      </c>
      <c r="B42" s="2">
        <v>0.47916666666666669</v>
      </c>
      <c r="C42" s="3" t="s">
        <v>13</v>
      </c>
      <c r="D42" s="3"/>
      <c r="E42" s="3"/>
      <c r="F42" s="3"/>
    </row>
    <row r="43" spans="1:11" x14ac:dyDescent="0.25">
      <c r="C43" s="1" t="s">
        <v>8</v>
      </c>
      <c r="D43" s="1"/>
      <c r="E43" s="1"/>
      <c r="F43" s="1"/>
    </row>
    <row r="44" spans="1:11" x14ac:dyDescent="0.25">
      <c r="C44" t="s">
        <v>0</v>
      </c>
      <c r="D44" t="s">
        <v>1</v>
      </c>
      <c r="E44" t="s">
        <v>1</v>
      </c>
      <c r="F44" t="s">
        <v>5</v>
      </c>
    </row>
    <row r="45" spans="1:11" x14ac:dyDescent="0.25">
      <c r="C45" t="s">
        <v>2</v>
      </c>
      <c r="D45" t="s">
        <v>3</v>
      </c>
      <c r="E45" t="s">
        <v>4</v>
      </c>
      <c r="F45" t="s">
        <v>6</v>
      </c>
      <c r="H45">
        <v>5</v>
      </c>
    </row>
    <row r="46" spans="1:11" x14ac:dyDescent="0.25">
      <c r="C46">
        <v>50</v>
      </c>
      <c r="D46">
        <v>6.59</v>
      </c>
      <c r="E46">
        <f>D46/60</f>
        <v>0.10983333333333332</v>
      </c>
      <c r="F46">
        <f>C46/E46</f>
        <v>455.2352048558422</v>
      </c>
      <c r="H46">
        <f>H45</f>
        <v>5</v>
      </c>
      <c r="I46">
        <f>ROW(F45)</f>
        <v>45</v>
      </c>
    </row>
    <row r="47" spans="1:11" x14ac:dyDescent="0.25">
      <c r="C47">
        <v>50</v>
      </c>
      <c r="D47">
        <v>6.45</v>
      </c>
      <c r="E47">
        <f t="shared" ref="E47:E51" si="12">D47/60</f>
        <v>0.1075</v>
      </c>
      <c r="F47">
        <f t="shared" ref="F47:F51" si="13">C47/E47</f>
        <v>465.11627906976747</v>
      </c>
      <c r="H47">
        <f t="shared" ref="H47:H51" si="14">H46</f>
        <v>5</v>
      </c>
    </row>
    <row r="48" spans="1:11" x14ac:dyDescent="0.25">
      <c r="C48">
        <v>50</v>
      </c>
      <c r="D48">
        <v>6.51</v>
      </c>
      <c r="E48">
        <f t="shared" si="12"/>
        <v>0.1085</v>
      </c>
      <c r="F48">
        <f t="shared" si="13"/>
        <v>460.82949308755758</v>
      </c>
      <c r="H48">
        <f t="shared" si="14"/>
        <v>5</v>
      </c>
    </row>
    <row r="49" spans="1:9" x14ac:dyDescent="0.25">
      <c r="C49">
        <v>50</v>
      </c>
      <c r="D49">
        <v>6.33</v>
      </c>
      <c r="E49">
        <f t="shared" si="12"/>
        <v>0.1055</v>
      </c>
      <c r="F49">
        <f t="shared" si="13"/>
        <v>473.93364928909955</v>
      </c>
      <c r="H49">
        <f t="shared" si="14"/>
        <v>5</v>
      </c>
    </row>
    <row r="50" spans="1:9" x14ac:dyDescent="0.25">
      <c r="C50">
        <v>50</v>
      </c>
      <c r="D50">
        <v>6.35</v>
      </c>
      <c r="E50">
        <f t="shared" si="12"/>
        <v>0.10583333333333332</v>
      </c>
      <c r="F50">
        <f t="shared" si="13"/>
        <v>472.44094488188983</v>
      </c>
      <c r="H50">
        <f t="shared" si="14"/>
        <v>5</v>
      </c>
    </row>
    <row r="51" spans="1:9" x14ac:dyDescent="0.25">
      <c r="C51">
        <v>50</v>
      </c>
      <c r="D51">
        <v>6.46</v>
      </c>
      <c r="E51">
        <f t="shared" si="12"/>
        <v>0.10766666666666666</v>
      </c>
      <c r="F51">
        <f t="shared" si="13"/>
        <v>464.39628482972137</v>
      </c>
      <c r="G51">
        <f>AVERAGE(F46:F51)</f>
        <v>465.32530933564635</v>
      </c>
      <c r="H51">
        <f t="shared" si="14"/>
        <v>5</v>
      </c>
      <c r="I51">
        <f>COUNT(F46:F51)</f>
        <v>6</v>
      </c>
    </row>
    <row r="53" spans="1:9" x14ac:dyDescent="0.25">
      <c r="A53" t="s">
        <v>18</v>
      </c>
      <c r="B53" s="2">
        <v>0.5</v>
      </c>
      <c r="C53" s="3" t="s">
        <v>19</v>
      </c>
      <c r="D53" s="3"/>
      <c r="E53" s="3"/>
      <c r="F53" s="3"/>
    </row>
    <row r="54" spans="1:9" x14ac:dyDescent="0.25">
      <c r="C54" s="1" t="s">
        <v>8</v>
      </c>
      <c r="D54" s="1"/>
      <c r="E54" s="1"/>
      <c r="F54" s="1"/>
    </row>
    <row r="55" spans="1:9" x14ac:dyDescent="0.25">
      <c r="C55" t="s">
        <v>0</v>
      </c>
      <c r="D55" t="s">
        <v>1</v>
      </c>
      <c r="E55" t="s">
        <v>1</v>
      </c>
      <c r="F55" t="s">
        <v>5</v>
      </c>
    </row>
    <row r="56" spans="1:9" x14ac:dyDescent="0.25">
      <c r="C56" t="s">
        <v>2</v>
      </c>
      <c r="D56" t="s">
        <v>3</v>
      </c>
      <c r="E56" t="s">
        <v>4</v>
      </c>
      <c r="F56" t="s">
        <v>6</v>
      </c>
      <c r="H56">
        <v>6</v>
      </c>
    </row>
    <row r="57" spans="1:9" x14ac:dyDescent="0.25">
      <c r="C57">
        <v>50</v>
      </c>
      <c r="D57">
        <v>6.67</v>
      </c>
      <c r="E57">
        <f>D57/60</f>
        <v>0.11116666666666666</v>
      </c>
      <c r="F57">
        <f>C57/E57</f>
        <v>449.77511244377814</v>
      </c>
      <c r="H57">
        <f>H56</f>
        <v>6</v>
      </c>
      <c r="I57">
        <f>ROW(F56)</f>
        <v>56</v>
      </c>
    </row>
    <row r="58" spans="1:9" x14ac:dyDescent="0.25">
      <c r="C58">
        <v>50</v>
      </c>
      <c r="D58">
        <v>6.53</v>
      </c>
      <c r="E58">
        <f t="shared" ref="E58:E62" si="15">D58/60</f>
        <v>0.10883333333333334</v>
      </c>
      <c r="F58">
        <f t="shared" ref="F58:F62" si="16">C58/E58</f>
        <v>459.4180704441041</v>
      </c>
      <c r="H58">
        <f t="shared" ref="H58:H62" si="17">H57</f>
        <v>6</v>
      </c>
    </row>
    <row r="59" spans="1:9" x14ac:dyDescent="0.25">
      <c r="C59">
        <v>50</v>
      </c>
      <c r="D59">
        <v>6.59</v>
      </c>
      <c r="E59">
        <f t="shared" si="15"/>
        <v>0.10983333333333332</v>
      </c>
      <c r="F59">
        <f t="shared" si="16"/>
        <v>455.2352048558422</v>
      </c>
      <c r="H59">
        <f t="shared" si="17"/>
        <v>6</v>
      </c>
    </row>
    <row r="60" spans="1:9" x14ac:dyDescent="0.25">
      <c r="C60">
        <v>50</v>
      </c>
      <c r="D60">
        <v>6.57</v>
      </c>
      <c r="E60">
        <f t="shared" si="15"/>
        <v>0.1095</v>
      </c>
      <c r="F60">
        <f t="shared" si="16"/>
        <v>456.62100456621005</v>
      </c>
      <c r="H60">
        <f t="shared" si="17"/>
        <v>6</v>
      </c>
    </row>
    <row r="61" spans="1:9" x14ac:dyDescent="0.25">
      <c r="C61">
        <v>50</v>
      </c>
      <c r="D61">
        <v>6.56</v>
      </c>
      <c r="E61">
        <f t="shared" si="15"/>
        <v>0.10933333333333332</v>
      </c>
      <c r="F61">
        <f t="shared" si="16"/>
        <v>457.31707317073176</v>
      </c>
      <c r="H61">
        <f t="shared" si="17"/>
        <v>6</v>
      </c>
    </row>
    <row r="62" spans="1:9" x14ac:dyDescent="0.25">
      <c r="C62">
        <v>50</v>
      </c>
      <c r="D62">
        <v>6.51</v>
      </c>
      <c r="E62">
        <f t="shared" si="15"/>
        <v>0.1085</v>
      </c>
      <c r="F62">
        <f t="shared" si="16"/>
        <v>460.82949308755758</v>
      </c>
      <c r="G62">
        <f>AVERAGE(F57:F62)</f>
        <v>456.53265976137067</v>
      </c>
      <c r="H62">
        <f t="shared" si="17"/>
        <v>6</v>
      </c>
      <c r="I62">
        <f>COUNT(F57:F62)</f>
        <v>6</v>
      </c>
    </row>
    <row r="65" spans="1:9" x14ac:dyDescent="0.25">
      <c r="A65" t="s">
        <v>18</v>
      </c>
      <c r="B65" s="2">
        <v>0.51041666666666663</v>
      </c>
      <c r="C65" s="3" t="s">
        <v>20</v>
      </c>
      <c r="D65" s="3"/>
      <c r="E65" s="3"/>
      <c r="F65" s="3"/>
    </row>
    <row r="66" spans="1:9" x14ac:dyDescent="0.25">
      <c r="C66" s="1" t="s">
        <v>8</v>
      </c>
      <c r="D66" s="1"/>
      <c r="E66" s="1"/>
      <c r="F66" s="1"/>
    </row>
    <row r="67" spans="1:9" x14ac:dyDescent="0.25">
      <c r="C67" t="s">
        <v>0</v>
      </c>
      <c r="D67" t="s">
        <v>1</v>
      </c>
      <c r="E67" t="s">
        <v>1</v>
      </c>
      <c r="F67" t="s">
        <v>5</v>
      </c>
    </row>
    <row r="68" spans="1:9" x14ac:dyDescent="0.25">
      <c r="C68" t="s">
        <v>2</v>
      </c>
      <c r="D68" t="s">
        <v>3</v>
      </c>
      <c r="E68" t="s">
        <v>4</v>
      </c>
      <c r="F68" t="s">
        <v>6</v>
      </c>
      <c r="H68">
        <v>7</v>
      </c>
    </row>
    <row r="69" spans="1:9" x14ac:dyDescent="0.25">
      <c r="C69">
        <v>50</v>
      </c>
      <c r="D69">
        <v>6.91</v>
      </c>
      <c r="E69">
        <f>D69/60</f>
        <v>0.11516666666666667</v>
      </c>
      <c r="F69">
        <f>C69/E69</f>
        <v>434.15340086830679</v>
      </c>
      <c r="H69">
        <f>H68</f>
        <v>7</v>
      </c>
      <c r="I69">
        <f>ROW(F68)</f>
        <v>68</v>
      </c>
    </row>
    <row r="70" spans="1:9" x14ac:dyDescent="0.25">
      <c r="C70">
        <v>50</v>
      </c>
      <c r="D70">
        <v>6.87</v>
      </c>
      <c r="E70">
        <f t="shared" ref="E70:E74" si="18">D70/60</f>
        <v>0.1145</v>
      </c>
      <c r="F70">
        <f t="shared" ref="F70:F74" si="19">C70/E70</f>
        <v>436.68122270742356</v>
      </c>
      <c r="H70">
        <f t="shared" ref="H70:H74" si="20">H69</f>
        <v>7</v>
      </c>
    </row>
    <row r="71" spans="1:9" x14ac:dyDescent="0.25">
      <c r="C71">
        <v>50</v>
      </c>
      <c r="D71">
        <v>6.93</v>
      </c>
      <c r="E71">
        <f t="shared" si="18"/>
        <v>0.11549999999999999</v>
      </c>
      <c r="F71">
        <f t="shared" si="19"/>
        <v>432.90043290043292</v>
      </c>
      <c r="H71">
        <f t="shared" si="20"/>
        <v>7</v>
      </c>
    </row>
    <row r="72" spans="1:9" x14ac:dyDescent="0.25">
      <c r="C72">
        <v>50</v>
      </c>
      <c r="D72">
        <v>6.87</v>
      </c>
      <c r="E72">
        <f t="shared" si="18"/>
        <v>0.1145</v>
      </c>
      <c r="F72">
        <f t="shared" si="19"/>
        <v>436.68122270742356</v>
      </c>
      <c r="H72">
        <f t="shared" si="20"/>
        <v>7</v>
      </c>
    </row>
    <row r="73" spans="1:9" x14ac:dyDescent="0.25">
      <c r="C73">
        <v>50</v>
      </c>
      <c r="D73">
        <v>6.88</v>
      </c>
      <c r="E73">
        <f t="shared" si="18"/>
        <v>0.11466666666666667</v>
      </c>
      <c r="F73">
        <f t="shared" si="19"/>
        <v>436.04651162790697</v>
      </c>
      <c r="H73">
        <f t="shared" si="20"/>
        <v>7</v>
      </c>
    </row>
    <row r="74" spans="1:9" x14ac:dyDescent="0.25">
      <c r="C74">
        <v>50</v>
      </c>
      <c r="D74">
        <v>6.97</v>
      </c>
      <c r="E74">
        <f t="shared" si="18"/>
        <v>0.11616666666666667</v>
      </c>
      <c r="F74">
        <f t="shared" si="19"/>
        <v>430.41606886657104</v>
      </c>
      <c r="G74">
        <f>AVERAGE(F69:F74)</f>
        <v>434.47980994634412</v>
      </c>
      <c r="H74">
        <f t="shared" si="20"/>
        <v>7</v>
      </c>
      <c r="I74">
        <f>COUNT(F69:F74)</f>
        <v>6</v>
      </c>
    </row>
    <row r="76" spans="1:9" x14ac:dyDescent="0.25">
      <c r="A76" t="s">
        <v>18</v>
      </c>
      <c r="B76" s="2">
        <v>0.52083333333333337</v>
      </c>
      <c r="C76" s="3" t="s">
        <v>21</v>
      </c>
      <c r="D76" s="3"/>
      <c r="E76" s="3"/>
      <c r="F76" s="3"/>
    </row>
    <row r="77" spans="1:9" x14ac:dyDescent="0.25">
      <c r="C77" s="1" t="s">
        <v>22</v>
      </c>
      <c r="D77" s="1"/>
      <c r="E77" s="1"/>
      <c r="F77" s="1"/>
    </row>
    <row r="78" spans="1:9" x14ac:dyDescent="0.25">
      <c r="C78" t="s">
        <v>0</v>
      </c>
      <c r="D78" t="s">
        <v>1</v>
      </c>
      <c r="E78" t="s">
        <v>1</v>
      </c>
      <c r="F78" t="s">
        <v>5</v>
      </c>
    </row>
    <row r="79" spans="1:9" x14ac:dyDescent="0.25">
      <c r="C79" t="s">
        <v>2</v>
      </c>
      <c r="D79" t="s">
        <v>3</v>
      </c>
      <c r="E79" t="s">
        <v>4</v>
      </c>
      <c r="F79" t="s">
        <v>6</v>
      </c>
      <c r="H79">
        <v>8</v>
      </c>
    </row>
    <row r="80" spans="1:9" x14ac:dyDescent="0.25">
      <c r="C80">
        <v>50</v>
      </c>
      <c r="D80">
        <v>6.45</v>
      </c>
      <c r="E80">
        <f>D80/60</f>
        <v>0.1075</v>
      </c>
      <c r="F80">
        <f>C80/E80</f>
        <v>465.11627906976747</v>
      </c>
      <c r="H80">
        <f>H79</f>
        <v>8</v>
      </c>
      <c r="I80">
        <f>ROW(F79)</f>
        <v>79</v>
      </c>
    </row>
    <row r="81" spans="1:9" x14ac:dyDescent="0.25">
      <c r="C81">
        <v>50</v>
      </c>
      <c r="D81">
        <v>6.38</v>
      </c>
      <c r="E81">
        <f t="shared" ref="E81:E85" si="21">D81/60</f>
        <v>0.10633333333333334</v>
      </c>
      <c r="F81">
        <f t="shared" ref="F81:F85" si="22">C81/E81</f>
        <v>470.2194357366771</v>
      </c>
      <c r="H81">
        <f t="shared" ref="H81:H85" si="23">H80</f>
        <v>8</v>
      </c>
    </row>
    <row r="82" spans="1:9" x14ac:dyDescent="0.25">
      <c r="C82">
        <v>50</v>
      </c>
      <c r="D82">
        <v>6.19</v>
      </c>
      <c r="E82">
        <f t="shared" si="21"/>
        <v>0.10316666666666667</v>
      </c>
      <c r="F82">
        <f t="shared" si="22"/>
        <v>484.65266558966073</v>
      </c>
      <c r="H82">
        <f t="shared" si="23"/>
        <v>8</v>
      </c>
    </row>
    <row r="83" spans="1:9" x14ac:dyDescent="0.25">
      <c r="C83">
        <v>50</v>
      </c>
      <c r="D83">
        <v>6.55</v>
      </c>
      <c r="E83">
        <f t="shared" si="21"/>
        <v>0.10916666666666666</v>
      </c>
      <c r="F83">
        <f t="shared" si="22"/>
        <v>458.01526717557255</v>
      </c>
      <c r="H83">
        <f t="shared" si="23"/>
        <v>8</v>
      </c>
    </row>
    <row r="84" spans="1:9" x14ac:dyDescent="0.25">
      <c r="C84">
        <v>50</v>
      </c>
      <c r="D84">
        <v>6.38</v>
      </c>
      <c r="E84">
        <f t="shared" si="21"/>
        <v>0.10633333333333334</v>
      </c>
      <c r="F84">
        <f t="shared" si="22"/>
        <v>470.2194357366771</v>
      </c>
      <c r="H84">
        <f t="shared" si="23"/>
        <v>8</v>
      </c>
    </row>
    <row r="85" spans="1:9" x14ac:dyDescent="0.25">
      <c r="C85">
        <v>50</v>
      </c>
      <c r="D85">
        <v>6.44</v>
      </c>
      <c r="E85">
        <f t="shared" si="21"/>
        <v>0.10733333333333334</v>
      </c>
      <c r="F85">
        <f t="shared" si="22"/>
        <v>465.83850931677017</v>
      </c>
      <c r="G85">
        <f>AVERAGE(F80:F85)</f>
        <v>469.0102654375209</v>
      </c>
      <c r="H85">
        <f t="shared" si="23"/>
        <v>8</v>
      </c>
      <c r="I85">
        <f>COUNT(F80:F85)</f>
        <v>6</v>
      </c>
    </row>
    <row r="87" spans="1:9" x14ac:dyDescent="0.25">
      <c r="A87" t="s">
        <v>18</v>
      </c>
      <c r="B87" s="2">
        <v>0.54166666666666663</v>
      </c>
      <c r="C87" s="3" t="s">
        <v>21</v>
      </c>
      <c r="D87" s="3"/>
      <c r="E87" s="3"/>
      <c r="F87" s="3"/>
    </row>
    <row r="88" spans="1:9" x14ac:dyDescent="0.25">
      <c r="C88" s="1" t="s">
        <v>23</v>
      </c>
      <c r="D88" s="1"/>
      <c r="E88" s="1"/>
      <c r="F88" s="1"/>
    </row>
    <row r="89" spans="1:9" x14ac:dyDescent="0.25">
      <c r="C89" t="s">
        <v>0</v>
      </c>
      <c r="D89" t="s">
        <v>1</v>
      </c>
      <c r="E89" t="s">
        <v>1</v>
      </c>
      <c r="F89" t="s">
        <v>5</v>
      </c>
    </row>
    <row r="90" spans="1:9" x14ac:dyDescent="0.25">
      <c r="C90" t="s">
        <v>2</v>
      </c>
      <c r="D90" t="s">
        <v>3</v>
      </c>
      <c r="E90" t="s">
        <v>4</v>
      </c>
      <c r="F90" t="s">
        <v>6</v>
      </c>
      <c r="H90">
        <v>9</v>
      </c>
    </row>
    <row r="91" spans="1:9" x14ac:dyDescent="0.25">
      <c r="C91">
        <v>50</v>
      </c>
      <c r="D91">
        <v>6.4</v>
      </c>
      <c r="E91">
        <f>D91/60</f>
        <v>0.10666666666666667</v>
      </c>
      <c r="F91">
        <f>C91/E91</f>
        <v>468.74999999999994</v>
      </c>
      <c r="H91">
        <f>H90</f>
        <v>9</v>
      </c>
      <c r="I91">
        <f>ROW(F90)</f>
        <v>90</v>
      </c>
    </row>
    <row r="92" spans="1:9" x14ac:dyDescent="0.25">
      <c r="C92">
        <v>50</v>
      </c>
      <c r="D92">
        <v>6.51</v>
      </c>
      <c r="E92">
        <f t="shared" ref="E92:E96" si="24">D92/60</f>
        <v>0.1085</v>
      </c>
      <c r="F92">
        <f t="shared" ref="F92:F96" si="25">C92/E92</f>
        <v>460.82949308755758</v>
      </c>
      <c r="H92">
        <f t="shared" ref="H92:H96" si="26">H91</f>
        <v>9</v>
      </c>
    </row>
    <row r="93" spans="1:9" x14ac:dyDescent="0.25">
      <c r="C93">
        <v>50</v>
      </c>
      <c r="D93">
        <v>6.36</v>
      </c>
      <c r="E93">
        <f t="shared" si="24"/>
        <v>0.10600000000000001</v>
      </c>
      <c r="F93">
        <f t="shared" si="25"/>
        <v>471.69811320754712</v>
      </c>
      <c r="H93">
        <f t="shared" si="26"/>
        <v>9</v>
      </c>
    </row>
    <row r="94" spans="1:9" x14ac:dyDescent="0.25">
      <c r="C94">
        <v>50</v>
      </c>
      <c r="D94">
        <v>6.42</v>
      </c>
      <c r="E94">
        <f t="shared" si="24"/>
        <v>0.107</v>
      </c>
      <c r="F94">
        <f t="shared" si="25"/>
        <v>467.28971962616822</v>
      </c>
      <c r="H94">
        <f t="shared" si="26"/>
        <v>9</v>
      </c>
    </row>
    <row r="95" spans="1:9" x14ac:dyDescent="0.25">
      <c r="C95">
        <v>50</v>
      </c>
      <c r="D95">
        <v>6.39</v>
      </c>
      <c r="E95">
        <f t="shared" si="24"/>
        <v>0.1065</v>
      </c>
      <c r="F95">
        <f t="shared" si="25"/>
        <v>469.48356807511738</v>
      </c>
      <c r="H95">
        <f t="shared" si="26"/>
        <v>9</v>
      </c>
    </row>
    <row r="96" spans="1:9" x14ac:dyDescent="0.25">
      <c r="C96">
        <v>50</v>
      </c>
      <c r="D96">
        <v>6.32</v>
      </c>
      <c r="E96">
        <f t="shared" si="24"/>
        <v>0.10533333333333333</v>
      </c>
      <c r="F96">
        <f t="shared" si="25"/>
        <v>474.68354430379748</v>
      </c>
      <c r="G96">
        <f>AVERAGE(F91:F96)</f>
        <v>468.78907305003128</v>
      </c>
      <c r="H96">
        <f t="shared" si="26"/>
        <v>9</v>
      </c>
      <c r="I96">
        <f>COUNT(F91:F96)</f>
        <v>6</v>
      </c>
    </row>
    <row r="99" spans="1:98" x14ac:dyDescent="0.25">
      <c r="A99" t="s">
        <v>18</v>
      </c>
      <c r="B99" s="2">
        <v>0.5625</v>
      </c>
      <c r="C99" s="3" t="s">
        <v>20</v>
      </c>
      <c r="D99" s="3"/>
      <c r="E99" s="3"/>
      <c r="F99" s="3"/>
    </row>
    <row r="100" spans="1:98" x14ac:dyDescent="0.25">
      <c r="C100" s="1" t="s">
        <v>8</v>
      </c>
      <c r="D100" s="1"/>
      <c r="E100" s="1"/>
      <c r="F100" s="1"/>
    </row>
    <row r="101" spans="1:98" x14ac:dyDescent="0.25">
      <c r="C101" t="s">
        <v>0</v>
      </c>
      <c r="D101" t="s">
        <v>1</v>
      </c>
      <c r="E101" t="s">
        <v>1</v>
      </c>
      <c r="F101" t="s">
        <v>5</v>
      </c>
    </row>
    <row r="102" spans="1:98" x14ac:dyDescent="0.25">
      <c r="C102" t="s">
        <v>2</v>
      </c>
      <c r="D102" t="s">
        <v>3</v>
      </c>
      <c r="E102" t="s">
        <v>4</v>
      </c>
      <c r="F102" t="s">
        <v>6</v>
      </c>
      <c r="H102">
        <v>10</v>
      </c>
    </row>
    <row r="103" spans="1:98" x14ac:dyDescent="0.25">
      <c r="C103">
        <v>50</v>
      </c>
      <c r="D103">
        <v>7.13</v>
      </c>
      <c r="E103">
        <f>D103/60</f>
        <v>0.11883333333333333</v>
      </c>
      <c r="F103">
        <f>C103/E103</f>
        <v>420.75736325385697</v>
      </c>
      <c r="H103">
        <f>H102</f>
        <v>10</v>
      </c>
      <c r="I103">
        <f>ROW(F102)</f>
        <v>102</v>
      </c>
    </row>
    <row r="104" spans="1:98" x14ac:dyDescent="0.25">
      <c r="C104">
        <v>50</v>
      </c>
      <c r="D104">
        <v>7.07</v>
      </c>
      <c r="E104">
        <f t="shared" ref="E104:E108" si="27">D104/60</f>
        <v>0.11783333333333333</v>
      </c>
      <c r="F104">
        <f t="shared" ref="F104:F108" si="28">C104/E104</f>
        <v>424.32814710042436</v>
      </c>
      <c r="H104">
        <f t="shared" ref="H104:H108" si="29">H103</f>
        <v>10</v>
      </c>
    </row>
    <row r="105" spans="1:98" x14ac:dyDescent="0.25">
      <c r="C105">
        <v>50</v>
      </c>
      <c r="D105">
        <v>7.12</v>
      </c>
      <c r="E105">
        <f t="shared" si="27"/>
        <v>0.11866666666666667</v>
      </c>
      <c r="F105">
        <f t="shared" si="28"/>
        <v>421.34831460674155</v>
      </c>
      <c r="H105">
        <f t="shared" si="29"/>
        <v>10</v>
      </c>
    </row>
    <row r="106" spans="1:98" x14ac:dyDescent="0.25">
      <c r="C106">
        <v>50</v>
      </c>
      <c r="D106">
        <v>7.22</v>
      </c>
      <c r="E106">
        <f t="shared" si="27"/>
        <v>0.12033333333333333</v>
      </c>
      <c r="F106">
        <f t="shared" si="28"/>
        <v>415.51246537396122</v>
      </c>
      <c r="H106">
        <f t="shared" si="29"/>
        <v>10</v>
      </c>
    </row>
    <row r="107" spans="1:98" x14ac:dyDescent="0.25">
      <c r="C107">
        <v>50</v>
      </c>
      <c r="D107">
        <v>7.11</v>
      </c>
      <c r="E107">
        <f t="shared" si="27"/>
        <v>0.11850000000000001</v>
      </c>
      <c r="F107">
        <f t="shared" si="28"/>
        <v>421.94092827004215</v>
      </c>
      <c r="H107">
        <f t="shared" si="29"/>
        <v>10</v>
      </c>
    </row>
    <row r="108" spans="1:98" x14ac:dyDescent="0.25">
      <c r="C108">
        <v>50</v>
      </c>
      <c r="D108">
        <v>7.06</v>
      </c>
      <c r="E108">
        <f t="shared" si="27"/>
        <v>0.11766666666666666</v>
      </c>
      <c r="F108">
        <f t="shared" si="28"/>
        <v>424.92917847025501</v>
      </c>
      <c r="G108">
        <f>AVERAGE(F103:F108)</f>
        <v>421.46939951254689</v>
      </c>
      <c r="H108">
        <f t="shared" si="29"/>
        <v>10</v>
      </c>
      <c r="I108">
        <f>COUNT(F103:F108)</f>
        <v>6</v>
      </c>
    </row>
    <row r="110" spans="1:98" x14ac:dyDescent="0.25">
      <c r="A110">
        <v>4</v>
      </c>
      <c r="B110">
        <v>5</v>
      </c>
      <c r="C110">
        <v>13</v>
      </c>
      <c r="G110">
        <v>5</v>
      </c>
      <c r="N110">
        <v>23</v>
      </c>
      <c r="R110">
        <v>5</v>
      </c>
      <c r="Y110">
        <v>34</v>
      </c>
      <c r="AD110">
        <v>6</v>
      </c>
      <c r="AJ110">
        <v>45</v>
      </c>
      <c r="AO110">
        <v>6</v>
      </c>
      <c r="AU110">
        <v>56</v>
      </c>
      <c r="AZ110">
        <v>6</v>
      </c>
      <c r="BG110">
        <v>68</v>
      </c>
      <c r="BL110">
        <v>6</v>
      </c>
      <c r="BR110">
        <v>79</v>
      </c>
      <c r="BW110">
        <v>6</v>
      </c>
      <c r="CC110">
        <v>90</v>
      </c>
      <c r="CH110">
        <v>6</v>
      </c>
      <c r="CO110">
        <v>102</v>
      </c>
      <c r="CT110">
        <v>6</v>
      </c>
    </row>
    <row r="111" spans="1:98" x14ac:dyDescent="0.25">
      <c r="A111">
        <v>4</v>
      </c>
    </row>
    <row r="115" spans="1:1" x14ac:dyDescent="0.25">
      <c r="A115">
        <v>5</v>
      </c>
    </row>
    <row r="120" spans="1:1" x14ac:dyDescent="0.25">
      <c r="A120">
        <v>13</v>
      </c>
    </row>
    <row r="124" spans="1:1" x14ac:dyDescent="0.25">
      <c r="A124">
        <v>5</v>
      </c>
    </row>
    <row r="130" spans="1:1" x14ac:dyDescent="0.25">
      <c r="A130">
        <v>23</v>
      </c>
    </row>
    <row r="134" spans="1:1" x14ac:dyDescent="0.25">
      <c r="A134">
        <v>5</v>
      </c>
    </row>
    <row r="141" spans="1:1" x14ac:dyDescent="0.25">
      <c r="A141">
        <v>34</v>
      </c>
    </row>
    <row r="146" spans="1:1" x14ac:dyDescent="0.25">
      <c r="A146">
        <v>6</v>
      </c>
    </row>
    <row r="152" spans="1:1" x14ac:dyDescent="0.25">
      <c r="A152">
        <v>45</v>
      </c>
    </row>
    <row r="157" spans="1:1" x14ac:dyDescent="0.25">
      <c r="A157">
        <v>6</v>
      </c>
    </row>
    <row r="163" spans="1:1" x14ac:dyDescent="0.25">
      <c r="A163">
        <v>56</v>
      </c>
    </row>
    <row r="168" spans="1:1" x14ac:dyDescent="0.25">
      <c r="A168">
        <v>6</v>
      </c>
    </row>
    <row r="175" spans="1:1" x14ac:dyDescent="0.25">
      <c r="A175">
        <v>68</v>
      </c>
    </row>
    <row r="180" spans="1:1" x14ac:dyDescent="0.25">
      <c r="A180">
        <v>6</v>
      </c>
    </row>
    <row r="186" spans="1:1" x14ac:dyDescent="0.25">
      <c r="A186">
        <v>79</v>
      </c>
    </row>
    <row r="191" spans="1:1" x14ac:dyDescent="0.25">
      <c r="A191">
        <v>6</v>
      </c>
    </row>
    <row r="197" spans="1:1" x14ac:dyDescent="0.25">
      <c r="A197">
        <v>90</v>
      </c>
    </row>
    <row r="202" spans="1:1" x14ac:dyDescent="0.25">
      <c r="A202">
        <v>6</v>
      </c>
    </row>
    <row r="209" spans="1:1" x14ac:dyDescent="0.25">
      <c r="A209">
        <v>102</v>
      </c>
    </row>
    <row r="214" spans="1:1" x14ac:dyDescent="0.25">
      <c r="A214">
        <v>6</v>
      </c>
    </row>
  </sheetData>
  <mergeCells count="9">
    <mergeCell ref="C76:F76"/>
    <mergeCell ref="C87:F87"/>
    <mergeCell ref="C99:F99"/>
    <mergeCell ref="C1:F1"/>
    <mergeCell ref="C20:F20"/>
    <mergeCell ref="C31:F31"/>
    <mergeCell ref="C42:F42"/>
    <mergeCell ref="C53:F53"/>
    <mergeCell ref="C65:F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Sheet1 (2)</vt:lpstr>
      <vt:lpstr>Chart1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Niel Malan</cp:lastModifiedBy>
  <dcterms:created xsi:type="dcterms:W3CDTF">2019-12-04T15:16:11Z</dcterms:created>
  <dcterms:modified xsi:type="dcterms:W3CDTF">2019-12-05T14:17:15Z</dcterms:modified>
</cp:coreProperties>
</file>