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wi213\Dropbox\Research\Side projects\Bayesian temperature models\Seasonal DA\SeasonalDA_script\Campanian case\"/>
    </mc:Choice>
  </mc:AlternateContent>
  <xr:revisionPtr revIDLastSave="0" documentId="13_ncr:9_{C0C2C9D2-986E-42A5-8006-71611AC3CF90}" xr6:coauthVersionLast="47" xr6:coauthVersionMax="47" xr10:uidLastSave="{00000000-0000-0000-0000-000000000000}"/>
  <bookViews>
    <workbookView xWindow="-22725" yWindow="1920" windowWidth="21600" windowHeight="12030" xr2:uid="{337FB45E-1141-4D61-A5E0-6D30CD15E1C9}"/>
  </bookViews>
  <sheets>
    <sheet name="Kristianstad_seasonal_data" sheetId="1" r:id="rId1"/>
  </sheets>
  <calcPr calcId="0"/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D36" i="1"/>
  <c r="D37" i="1"/>
  <c r="D26" i="1"/>
  <c r="D15" i="1"/>
  <c r="D16" i="1"/>
  <c r="D17" i="1"/>
  <c r="D18" i="1"/>
  <c r="D19" i="1"/>
  <c r="D20" i="1"/>
  <c r="D21" i="1"/>
  <c r="D22" i="1"/>
  <c r="D23" i="1"/>
  <c r="D24" i="1"/>
  <c r="D25" i="1"/>
  <c r="D14" i="1"/>
  <c r="D3" i="1"/>
  <c r="D4" i="1"/>
  <c r="D5" i="1"/>
  <c r="D6" i="1"/>
  <c r="D7" i="1"/>
  <c r="D8" i="1"/>
  <c r="D9" i="1"/>
  <c r="D10" i="1"/>
  <c r="D11" i="1"/>
  <c r="D12" i="1"/>
  <c r="D13" i="1"/>
  <c r="D2" i="1"/>
  <c r="C27" i="1"/>
  <c r="C28" i="1"/>
  <c r="C29" i="1"/>
  <c r="C30" i="1"/>
  <c r="C31" i="1"/>
  <c r="C32" i="1"/>
  <c r="C33" i="1"/>
  <c r="C34" i="1"/>
  <c r="C35" i="1"/>
  <c r="C36" i="1"/>
  <c r="C37" i="1"/>
  <c r="C26" i="1"/>
  <c r="C15" i="1"/>
  <c r="C16" i="1"/>
  <c r="C17" i="1"/>
  <c r="C18" i="1"/>
  <c r="C19" i="1"/>
  <c r="C20" i="1"/>
  <c r="C21" i="1"/>
  <c r="C22" i="1"/>
  <c r="C23" i="1"/>
  <c r="C24" i="1"/>
  <c r="C25" i="1"/>
  <c r="C14" i="1"/>
  <c r="C3" i="1"/>
  <c r="C4" i="1"/>
  <c r="C5" i="1"/>
  <c r="C6" i="1"/>
  <c r="C7" i="1"/>
  <c r="C8" i="1"/>
  <c r="C9" i="1"/>
  <c r="C10" i="1"/>
  <c r="C11" i="1"/>
  <c r="C12" i="1"/>
  <c r="C13" i="1"/>
  <c r="C2" i="1"/>
  <c r="B27" i="1"/>
  <c r="B28" i="1"/>
  <c r="B29" i="1"/>
  <c r="B30" i="1"/>
  <c r="B31" i="1"/>
  <c r="B32" i="1"/>
  <c r="B33" i="1"/>
  <c r="B34" i="1"/>
  <c r="B35" i="1"/>
  <c r="B36" i="1"/>
  <c r="B37" i="1"/>
  <c r="B26" i="1"/>
  <c r="B15" i="1"/>
  <c r="B16" i="1"/>
  <c r="B17" i="1"/>
  <c r="B18" i="1"/>
  <c r="B19" i="1"/>
  <c r="B20" i="1"/>
  <c r="B21" i="1"/>
  <c r="B22" i="1"/>
  <c r="B23" i="1"/>
  <c r="B24" i="1"/>
  <c r="B25" i="1"/>
  <c r="B14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<sst xmlns="http://schemas.openxmlformats.org/spreadsheetml/2006/main" count="48" uniqueCount="15">
  <si>
    <t>Month</t>
  </si>
  <si>
    <t>Month_align</t>
  </si>
  <si>
    <t>N_sample</t>
  </si>
  <si>
    <t>T_median</t>
  </si>
  <si>
    <t>T_95CL</t>
  </si>
  <si>
    <t>T_SE</t>
  </si>
  <si>
    <t>d18Osw_median</t>
  </si>
  <si>
    <t>d18Osw_95CL</t>
  </si>
  <si>
    <t>d18Ow_SE</t>
  </si>
  <si>
    <t>species</t>
  </si>
  <si>
    <t>R_diluvianum</t>
  </si>
  <si>
    <t>A_incurva</t>
  </si>
  <si>
    <t>B_suecicus</t>
  </si>
  <si>
    <t>Month_align1</t>
  </si>
  <si>
    <t>Month_align2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</si>
</sst>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04F0-873C-4D31-B897-C59C733CDF53}">
  <dimension ref="A1:L37"/>
  <sheetViews>
    <sheetView tabSelected="1" topLeftCell="A19" workbookViewId="0">
      <selection activeCell="G31" sqref="G3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13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1</v>
      </c>
      <c r="B2">
        <f>IF(MOD(A2+5, 12)=0, 12, MOD(A2+5, 12))</f>
        <v>6</v>
      </c>
      <c r="C2">
        <f>IF(MOD(A2+4, 12)=0, 12, MOD(A2+4, 12))</f>
        <v>5</v>
      </c>
      <c r="D2">
        <f>IF(MOD(A2+3, 12)=0, 12, MOD(A2+3, 12))</f>
        <v>4</v>
      </c>
      <c r="E2">
        <v>10</v>
      </c>
      <c r="F2">
        <v>28.38</v>
      </c>
      <c r="G2">
        <v>1.87</v>
      </c>
      <c r="H2">
        <v>1.031746268</v>
      </c>
      <c r="I2">
        <v>0.97</v>
      </c>
      <c r="J2">
        <v>0.31</v>
      </c>
      <c r="K2">
        <v>0.171038151</v>
      </c>
      <c r="L2" t="s">
        <v>10</v>
      </c>
    </row>
    <row r="3" spans="1:12" x14ac:dyDescent="0.25">
      <c r="A3">
        <v>2</v>
      </c>
      <c r="B3">
        <f t="shared" ref="B3:B13" si="0">IF(MOD(A3+5, 12)=0, 12, MOD(A3+5, 12))</f>
        <v>7</v>
      </c>
      <c r="C3">
        <f t="shared" ref="C3:C13" si="1">IF(MOD(A3+4, 12)=0, 12, MOD(A3+4, 12))</f>
        <v>6</v>
      </c>
      <c r="D3">
        <f t="shared" ref="D3:D14" si="2">IF(MOD(A3+3, 12)=0, 12, MOD(A3+3, 12))</f>
        <v>5</v>
      </c>
      <c r="E3">
        <v>6</v>
      </c>
      <c r="F3">
        <v>29</v>
      </c>
      <c r="G3">
        <v>3.38</v>
      </c>
      <c r="H3">
        <v>1.739416581</v>
      </c>
      <c r="I3">
        <v>0.98</v>
      </c>
      <c r="J3">
        <v>0.49</v>
      </c>
      <c r="K3">
        <v>0.25216394199999997</v>
      </c>
      <c r="L3" t="s">
        <v>10</v>
      </c>
    </row>
    <row r="4" spans="1:12" x14ac:dyDescent="0.25">
      <c r="A4">
        <v>3</v>
      </c>
      <c r="B4">
        <f t="shared" si="0"/>
        <v>8</v>
      </c>
      <c r="C4">
        <f t="shared" si="1"/>
        <v>7</v>
      </c>
      <c r="D4">
        <f t="shared" si="2"/>
        <v>6</v>
      </c>
      <c r="E4">
        <v>10</v>
      </c>
      <c r="F4">
        <v>29.2</v>
      </c>
      <c r="G4">
        <v>2.2999999999999998</v>
      </c>
      <c r="H4">
        <v>1.268992736</v>
      </c>
      <c r="I4">
        <v>1.08</v>
      </c>
      <c r="J4">
        <v>0.36</v>
      </c>
      <c r="K4">
        <v>0.19862494999999999</v>
      </c>
      <c r="L4" t="s">
        <v>10</v>
      </c>
    </row>
    <row r="5" spans="1:12" x14ac:dyDescent="0.25">
      <c r="A5">
        <v>4</v>
      </c>
      <c r="B5">
        <f t="shared" si="0"/>
        <v>9</v>
      </c>
      <c r="C5">
        <f t="shared" si="1"/>
        <v>8</v>
      </c>
      <c r="D5">
        <f t="shared" si="2"/>
        <v>7</v>
      </c>
      <c r="E5">
        <v>12</v>
      </c>
      <c r="F5">
        <v>29.14</v>
      </c>
      <c r="G5">
        <v>1.94</v>
      </c>
      <c r="H5">
        <v>1.0884887759999999</v>
      </c>
      <c r="I5">
        <v>1.07</v>
      </c>
      <c r="J5">
        <v>0.31</v>
      </c>
      <c r="K5">
        <v>0.17393377300000001</v>
      </c>
      <c r="L5" t="s">
        <v>10</v>
      </c>
    </row>
    <row r="6" spans="1:12" x14ac:dyDescent="0.25">
      <c r="A6">
        <v>5</v>
      </c>
      <c r="B6">
        <f t="shared" si="0"/>
        <v>10</v>
      </c>
      <c r="C6">
        <f t="shared" si="1"/>
        <v>9</v>
      </c>
      <c r="D6">
        <f t="shared" si="2"/>
        <v>8</v>
      </c>
      <c r="E6">
        <v>12</v>
      </c>
      <c r="F6">
        <v>26.12</v>
      </c>
      <c r="G6">
        <v>1.88</v>
      </c>
      <c r="H6">
        <v>1.054824175</v>
      </c>
      <c r="I6">
        <v>0.75</v>
      </c>
      <c r="J6">
        <v>0.28999999999999998</v>
      </c>
      <c r="K6">
        <v>0.16271224000000001</v>
      </c>
      <c r="L6" t="s">
        <v>10</v>
      </c>
    </row>
    <row r="7" spans="1:12" x14ac:dyDescent="0.25">
      <c r="A7">
        <v>6</v>
      </c>
      <c r="B7">
        <f t="shared" si="0"/>
        <v>11</v>
      </c>
      <c r="C7">
        <f t="shared" si="1"/>
        <v>10</v>
      </c>
      <c r="D7">
        <f t="shared" si="2"/>
        <v>9</v>
      </c>
      <c r="E7">
        <v>25</v>
      </c>
      <c r="F7">
        <v>23.92</v>
      </c>
      <c r="G7">
        <v>1.43</v>
      </c>
      <c r="H7">
        <v>0.83716754100000002</v>
      </c>
      <c r="I7">
        <v>0.51</v>
      </c>
      <c r="J7">
        <v>0.21</v>
      </c>
      <c r="K7">
        <v>0.12294068800000001</v>
      </c>
      <c r="L7" t="s">
        <v>10</v>
      </c>
    </row>
    <row r="8" spans="1:12" x14ac:dyDescent="0.25">
      <c r="A8">
        <v>7</v>
      </c>
      <c r="B8">
        <f t="shared" si="0"/>
        <v>12</v>
      </c>
      <c r="C8">
        <f t="shared" si="1"/>
        <v>11</v>
      </c>
      <c r="D8">
        <f t="shared" si="2"/>
        <v>10</v>
      </c>
      <c r="E8">
        <v>27</v>
      </c>
      <c r="F8">
        <v>20.69</v>
      </c>
      <c r="G8">
        <v>1.32</v>
      </c>
      <c r="H8">
        <v>0.77497149899999995</v>
      </c>
      <c r="I8">
        <v>0.16</v>
      </c>
      <c r="J8">
        <v>0.21</v>
      </c>
      <c r="K8">
        <v>0.12329092</v>
      </c>
      <c r="L8" t="s">
        <v>10</v>
      </c>
    </row>
    <row r="9" spans="1:12" x14ac:dyDescent="0.25">
      <c r="A9">
        <v>8</v>
      </c>
      <c r="B9">
        <f t="shared" si="0"/>
        <v>1</v>
      </c>
      <c r="C9">
        <f t="shared" si="1"/>
        <v>12</v>
      </c>
      <c r="D9">
        <f t="shared" si="2"/>
        <v>11</v>
      </c>
      <c r="E9">
        <v>22</v>
      </c>
      <c r="F9">
        <v>19.63</v>
      </c>
      <c r="G9">
        <v>1.79</v>
      </c>
      <c r="H9">
        <v>1.042428363</v>
      </c>
      <c r="I9">
        <v>0</v>
      </c>
      <c r="J9">
        <v>0.27</v>
      </c>
      <c r="K9">
        <v>0.15723779800000001</v>
      </c>
      <c r="L9" t="s">
        <v>10</v>
      </c>
    </row>
    <row r="10" spans="1:12" x14ac:dyDescent="0.25">
      <c r="A10">
        <v>9</v>
      </c>
      <c r="B10">
        <f t="shared" si="0"/>
        <v>2</v>
      </c>
      <c r="C10">
        <f t="shared" si="1"/>
        <v>1</v>
      </c>
      <c r="D10">
        <f t="shared" si="2"/>
        <v>12</v>
      </c>
      <c r="E10">
        <v>27</v>
      </c>
      <c r="F10">
        <v>20.03</v>
      </c>
      <c r="G10">
        <v>1.89</v>
      </c>
      <c r="H10">
        <v>1.1096182830000001</v>
      </c>
      <c r="I10">
        <v>0.06</v>
      </c>
      <c r="J10">
        <v>0.27</v>
      </c>
      <c r="K10">
        <v>0.15851689799999999</v>
      </c>
      <c r="L10" t="s">
        <v>10</v>
      </c>
    </row>
    <row r="11" spans="1:12" x14ac:dyDescent="0.25">
      <c r="A11">
        <v>10</v>
      </c>
      <c r="B11">
        <f t="shared" si="0"/>
        <v>3</v>
      </c>
      <c r="C11">
        <f t="shared" si="1"/>
        <v>2</v>
      </c>
      <c r="D11">
        <f t="shared" si="2"/>
        <v>1</v>
      </c>
      <c r="E11">
        <v>19</v>
      </c>
      <c r="F11">
        <v>20.99</v>
      </c>
      <c r="G11">
        <v>2.16</v>
      </c>
      <c r="H11">
        <v>1.2491810839999999</v>
      </c>
      <c r="I11">
        <v>0.19</v>
      </c>
      <c r="J11">
        <v>0.31</v>
      </c>
      <c r="K11">
        <v>0.179280619</v>
      </c>
      <c r="L11" t="s">
        <v>10</v>
      </c>
    </row>
    <row r="12" spans="1:12" x14ac:dyDescent="0.25">
      <c r="A12">
        <v>11</v>
      </c>
      <c r="B12">
        <f t="shared" si="0"/>
        <v>4</v>
      </c>
      <c r="C12">
        <f t="shared" si="1"/>
        <v>3</v>
      </c>
      <c r="D12">
        <f t="shared" si="2"/>
        <v>2</v>
      </c>
      <c r="E12">
        <v>15</v>
      </c>
      <c r="F12">
        <v>23.52</v>
      </c>
      <c r="G12">
        <v>2.1</v>
      </c>
      <c r="H12">
        <v>1.197911967</v>
      </c>
      <c r="I12">
        <v>0.43</v>
      </c>
      <c r="J12">
        <v>0.3</v>
      </c>
      <c r="K12">
        <v>0.171130281</v>
      </c>
      <c r="L12" t="s">
        <v>10</v>
      </c>
    </row>
    <row r="13" spans="1:12" x14ac:dyDescent="0.25">
      <c r="A13">
        <v>12</v>
      </c>
      <c r="B13">
        <f t="shared" si="0"/>
        <v>5</v>
      </c>
      <c r="C13">
        <f t="shared" si="1"/>
        <v>4</v>
      </c>
      <c r="D13">
        <f t="shared" si="2"/>
        <v>3</v>
      </c>
      <c r="E13">
        <v>13</v>
      </c>
      <c r="F13">
        <v>24.24</v>
      </c>
      <c r="G13">
        <v>2.0299999999999998</v>
      </c>
      <c r="H13">
        <v>1.146288169</v>
      </c>
      <c r="I13">
        <v>0.54</v>
      </c>
      <c r="J13">
        <v>0.3</v>
      </c>
      <c r="K13">
        <v>0.16940219200000001</v>
      </c>
      <c r="L13" t="s">
        <v>10</v>
      </c>
    </row>
    <row r="14" spans="1:12" x14ac:dyDescent="0.25">
      <c r="A14">
        <v>1</v>
      </c>
      <c r="B14">
        <f>IF(MOD(A14+1, 12)=0, 12, MOD(A14+1, 12))</f>
        <v>2</v>
      </c>
      <c r="C14">
        <f>IF(MOD(A14, 12)=0, 12, MOD(A14, 12))</f>
        <v>1</v>
      </c>
      <c r="D14">
        <f>IF(MOD(A14-1, 12)=0, 12, MOD(A14-1, 12))</f>
        <v>12</v>
      </c>
      <c r="E14">
        <v>36</v>
      </c>
      <c r="F14">
        <v>14.63</v>
      </c>
      <c r="G14">
        <v>1.52</v>
      </c>
      <c r="H14">
        <v>0.90031514400000001</v>
      </c>
      <c r="I14">
        <v>-0.79</v>
      </c>
      <c r="J14">
        <v>0.17</v>
      </c>
      <c r="K14">
        <v>0.100693141</v>
      </c>
      <c r="L14" t="s">
        <v>11</v>
      </c>
    </row>
    <row r="15" spans="1:12" x14ac:dyDescent="0.25">
      <c r="A15">
        <v>2</v>
      </c>
      <c r="B15">
        <f t="shared" ref="B15:B25" si="3">IF(MOD(A15+1, 12)=0, 12, MOD(A15+1, 12))</f>
        <v>3</v>
      </c>
      <c r="C15">
        <f t="shared" ref="C15:C25" si="4">IF(MOD(A15, 12)=0, 12, MOD(A15, 12))</f>
        <v>2</v>
      </c>
      <c r="D15">
        <f t="shared" ref="D15:D26" si="5">IF(MOD(A15-1, 12)=0, 12, MOD(A15-1, 12))</f>
        <v>1</v>
      </c>
      <c r="E15">
        <v>20</v>
      </c>
      <c r="F15">
        <v>13.54</v>
      </c>
      <c r="G15">
        <v>1.22</v>
      </c>
      <c r="H15">
        <v>0.70736191500000001</v>
      </c>
      <c r="I15">
        <v>-0.89</v>
      </c>
      <c r="J15">
        <v>0.18</v>
      </c>
      <c r="K15">
        <v>0.104364873</v>
      </c>
      <c r="L15" t="s">
        <v>11</v>
      </c>
    </row>
    <row r="16" spans="1:12" x14ac:dyDescent="0.25">
      <c r="A16">
        <v>3</v>
      </c>
      <c r="B16">
        <f t="shared" si="3"/>
        <v>4</v>
      </c>
      <c r="C16">
        <f t="shared" si="4"/>
        <v>3</v>
      </c>
      <c r="D16">
        <f t="shared" si="5"/>
        <v>2</v>
      </c>
      <c r="E16">
        <v>26</v>
      </c>
      <c r="F16">
        <v>14.14</v>
      </c>
      <c r="G16">
        <v>1.1200000000000001</v>
      </c>
      <c r="H16">
        <v>0.65665351400000005</v>
      </c>
      <c r="I16">
        <v>-0.86</v>
      </c>
      <c r="J16">
        <v>0.16</v>
      </c>
      <c r="K16">
        <v>9.3807644999999995E-2</v>
      </c>
      <c r="L16" t="s">
        <v>11</v>
      </c>
    </row>
    <row r="17" spans="1:12" x14ac:dyDescent="0.25">
      <c r="A17">
        <v>4</v>
      </c>
      <c r="B17">
        <f t="shared" si="3"/>
        <v>5</v>
      </c>
      <c r="C17">
        <f t="shared" si="4"/>
        <v>4</v>
      </c>
      <c r="D17">
        <f t="shared" si="5"/>
        <v>3</v>
      </c>
      <c r="E17">
        <v>20</v>
      </c>
      <c r="F17">
        <v>16</v>
      </c>
      <c r="G17">
        <v>2.4900000000000002</v>
      </c>
      <c r="H17">
        <v>1.443714073</v>
      </c>
      <c r="I17">
        <v>-0.74</v>
      </c>
      <c r="J17">
        <v>0.26</v>
      </c>
      <c r="K17">
        <v>0.150749261</v>
      </c>
      <c r="L17" t="s">
        <v>11</v>
      </c>
    </row>
    <row r="18" spans="1:12" x14ac:dyDescent="0.25">
      <c r="A18">
        <v>5</v>
      </c>
      <c r="B18">
        <f t="shared" si="3"/>
        <v>6</v>
      </c>
      <c r="C18">
        <f t="shared" si="4"/>
        <v>5</v>
      </c>
      <c r="D18">
        <f t="shared" si="5"/>
        <v>4</v>
      </c>
      <c r="E18">
        <v>14</v>
      </c>
      <c r="F18">
        <v>15.14</v>
      </c>
      <c r="G18">
        <v>2.72</v>
      </c>
      <c r="H18">
        <v>1.5443049719999999</v>
      </c>
      <c r="I18">
        <v>-0.76</v>
      </c>
      <c r="J18">
        <v>0.28999999999999998</v>
      </c>
      <c r="K18">
        <v>0.16465016199999999</v>
      </c>
      <c r="L18" t="s">
        <v>11</v>
      </c>
    </row>
    <row r="19" spans="1:12" x14ac:dyDescent="0.25">
      <c r="A19">
        <v>6</v>
      </c>
      <c r="B19">
        <f t="shared" si="3"/>
        <v>7</v>
      </c>
      <c r="C19">
        <f t="shared" si="4"/>
        <v>6</v>
      </c>
      <c r="D19">
        <f t="shared" si="5"/>
        <v>5</v>
      </c>
      <c r="E19">
        <v>1</v>
      </c>
      <c r="F19">
        <v>25.42</v>
      </c>
      <c r="G19">
        <v>5.84</v>
      </c>
      <c r="H19">
        <v>0.924965131</v>
      </c>
      <c r="I19">
        <v>-0.1</v>
      </c>
      <c r="J19">
        <v>1.21</v>
      </c>
      <c r="K19">
        <v>0.191645173</v>
      </c>
      <c r="L19" t="s">
        <v>11</v>
      </c>
    </row>
    <row r="20" spans="1:12" x14ac:dyDescent="0.25">
      <c r="A20">
        <v>7</v>
      </c>
      <c r="B20">
        <f t="shared" si="3"/>
        <v>8</v>
      </c>
      <c r="C20">
        <f t="shared" si="4"/>
        <v>7</v>
      </c>
      <c r="D20">
        <f t="shared" si="5"/>
        <v>6</v>
      </c>
      <c r="E20">
        <v>2</v>
      </c>
      <c r="F20">
        <v>25.68</v>
      </c>
      <c r="G20">
        <v>4.21</v>
      </c>
      <c r="H20">
        <v>1.4417879419999999</v>
      </c>
      <c r="I20">
        <v>-0.08</v>
      </c>
      <c r="J20">
        <v>0.87</v>
      </c>
      <c r="K20">
        <v>0.29794667699999999</v>
      </c>
      <c r="L20" t="s">
        <v>11</v>
      </c>
    </row>
    <row r="21" spans="1:12" x14ac:dyDescent="0.25">
      <c r="A21">
        <v>8</v>
      </c>
      <c r="B21">
        <f t="shared" si="3"/>
        <v>9</v>
      </c>
      <c r="C21">
        <f t="shared" si="4"/>
        <v>8</v>
      </c>
      <c r="D21">
        <f t="shared" si="5"/>
        <v>7</v>
      </c>
      <c r="E21">
        <v>1</v>
      </c>
      <c r="F21">
        <v>14.97</v>
      </c>
      <c r="G21">
        <v>3.26</v>
      </c>
      <c r="H21">
        <v>0.51633327500000004</v>
      </c>
      <c r="I21">
        <v>-0.81</v>
      </c>
      <c r="J21">
        <v>0.73</v>
      </c>
      <c r="K21">
        <v>0.115620641</v>
      </c>
      <c r="L21" t="s">
        <v>11</v>
      </c>
    </row>
    <row r="22" spans="1:12" x14ac:dyDescent="0.25">
      <c r="A22">
        <v>9</v>
      </c>
      <c r="B22">
        <f t="shared" si="3"/>
        <v>10</v>
      </c>
      <c r="C22">
        <f t="shared" si="4"/>
        <v>9</v>
      </c>
      <c r="D22">
        <f t="shared" si="5"/>
        <v>8</v>
      </c>
      <c r="E22">
        <v>2</v>
      </c>
      <c r="F22">
        <v>16.93</v>
      </c>
      <c r="G22">
        <v>2.54</v>
      </c>
      <c r="H22">
        <v>0.86986730899999998</v>
      </c>
      <c r="I22">
        <v>-0.66</v>
      </c>
      <c r="J22">
        <v>0.53</v>
      </c>
      <c r="K22">
        <v>0.181507746</v>
      </c>
      <c r="L22" t="s">
        <v>11</v>
      </c>
    </row>
    <row r="23" spans="1:12" x14ac:dyDescent="0.25">
      <c r="A23">
        <v>10</v>
      </c>
      <c r="B23">
        <f t="shared" si="3"/>
        <v>11</v>
      </c>
      <c r="C23">
        <f t="shared" si="4"/>
        <v>10</v>
      </c>
      <c r="D23">
        <f t="shared" si="5"/>
        <v>9</v>
      </c>
      <c r="E23">
        <v>4</v>
      </c>
      <c r="F23">
        <v>12.71</v>
      </c>
      <c r="G23">
        <v>2.2599999999999998</v>
      </c>
      <c r="H23">
        <v>1.060113707</v>
      </c>
      <c r="I23">
        <v>-0.95</v>
      </c>
      <c r="J23">
        <v>0.4</v>
      </c>
      <c r="K23">
        <v>0.18763074499999999</v>
      </c>
      <c r="L23" t="s">
        <v>11</v>
      </c>
    </row>
    <row r="24" spans="1:12" x14ac:dyDescent="0.25">
      <c r="A24">
        <v>11</v>
      </c>
      <c r="B24">
        <f t="shared" si="3"/>
        <v>12</v>
      </c>
      <c r="C24">
        <f t="shared" si="4"/>
        <v>11</v>
      </c>
      <c r="D24">
        <f t="shared" si="5"/>
        <v>10</v>
      </c>
      <c r="E24">
        <v>1</v>
      </c>
      <c r="F24">
        <v>12.72</v>
      </c>
      <c r="G24">
        <v>3.38</v>
      </c>
      <c r="H24">
        <v>0.53533940800000002</v>
      </c>
      <c r="I24">
        <v>-0.96</v>
      </c>
      <c r="J24">
        <v>0.77</v>
      </c>
      <c r="K24">
        <v>0.121956019</v>
      </c>
      <c r="L24" t="s">
        <v>11</v>
      </c>
    </row>
    <row r="25" spans="1:12" x14ac:dyDescent="0.25">
      <c r="A25">
        <v>12</v>
      </c>
      <c r="B25">
        <f t="shared" si="3"/>
        <v>1</v>
      </c>
      <c r="C25">
        <f t="shared" si="4"/>
        <v>12</v>
      </c>
      <c r="D25">
        <f t="shared" si="5"/>
        <v>11</v>
      </c>
      <c r="E25">
        <v>23</v>
      </c>
      <c r="F25">
        <v>15.12</v>
      </c>
      <c r="G25">
        <v>2.29</v>
      </c>
      <c r="H25">
        <v>1.33615616</v>
      </c>
      <c r="I25">
        <v>-0.77</v>
      </c>
      <c r="J25">
        <v>0.24</v>
      </c>
      <c r="K25">
        <v>0.140033833</v>
      </c>
      <c r="L25" t="s">
        <v>11</v>
      </c>
    </row>
    <row r="26" spans="1:12" x14ac:dyDescent="0.25">
      <c r="A26">
        <v>1</v>
      </c>
      <c r="B26">
        <f>IF(MOD(A26+4, 12)=0, 12, MOD(A26+4, 12))</f>
        <v>5</v>
      </c>
      <c r="C26">
        <f>IF(MOD(A26+3, 12)=0, 12, MOD(A26+3, 12))</f>
        <v>4</v>
      </c>
      <c r="D26">
        <f>IF(MOD(A26+2, 12)=0, 12, MOD(A26+2, 12))</f>
        <v>3</v>
      </c>
      <c r="E26">
        <v>33</v>
      </c>
      <c r="F26">
        <v>21.24</v>
      </c>
      <c r="G26">
        <v>1.68</v>
      </c>
      <c r="H26">
        <v>0.99269640800000003</v>
      </c>
      <c r="I26">
        <v>-0.95</v>
      </c>
      <c r="J26">
        <v>0.31</v>
      </c>
      <c r="K26">
        <v>0.183176123</v>
      </c>
      <c r="L26" t="s">
        <v>12</v>
      </c>
    </row>
    <row r="27" spans="1:12" x14ac:dyDescent="0.25">
      <c r="A27">
        <v>2</v>
      </c>
      <c r="B27">
        <f t="shared" ref="B27:B37" si="6">IF(MOD(A27+4, 12)=0, 12, MOD(A27+4, 12))</f>
        <v>6</v>
      </c>
      <c r="C27">
        <f t="shared" ref="C27:C37" si="7">IF(MOD(A27+3, 12)=0, 12, MOD(A27+3, 12))</f>
        <v>5</v>
      </c>
      <c r="D27">
        <f t="shared" ref="D27:D37" si="8">IF(MOD(A27+2, 12)=0, 12, MOD(A27+2, 12))</f>
        <v>4</v>
      </c>
      <c r="E27">
        <v>26</v>
      </c>
      <c r="F27">
        <v>22.53</v>
      </c>
      <c r="G27">
        <v>1.73</v>
      </c>
      <c r="H27">
        <v>1.0142951600000001</v>
      </c>
      <c r="I27">
        <v>-0.83</v>
      </c>
      <c r="J27">
        <v>0.33</v>
      </c>
      <c r="K27">
        <v>0.19347826700000001</v>
      </c>
      <c r="L27" t="s">
        <v>12</v>
      </c>
    </row>
    <row r="28" spans="1:12" x14ac:dyDescent="0.25">
      <c r="A28">
        <v>3</v>
      </c>
      <c r="B28">
        <f t="shared" si="6"/>
        <v>7</v>
      </c>
      <c r="C28">
        <f t="shared" si="7"/>
        <v>6</v>
      </c>
      <c r="D28">
        <f t="shared" si="8"/>
        <v>5</v>
      </c>
      <c r="E28">
        <v>22</v>
      </c>
      <c r="F28">
        <v>24</v>
      </c>
      <c r="G28">
        <v>2.27</v>
      </c>
      <c r="H28">
        <v>1.3219622259999999</v>
      </c>
      <c r="I28">
        <v>-0.68</v>
      </c>
      <c r="J28">
        <v>0.4</v>
      </c>
      <c r="K28">
        <v>0.23294488599999999</v>
      </c>
      <c r="L28" t="s">
        <v>12</v>
      </c>
    </row>
    <row r="29" spans="1:12" x14ac:dyDescent="0.25">
      <c r="A29">
        <v>4</v>
      </c>
      <c r="B29">
        <f t="shared" si="6"/>
        <v>8</v>
      </c>
      <c r="C29">
        <f t="shared" si="7"/>
        <v>7</v>
      </c>
      <c r="D29">
        <f t="shared" si="8"/>
        <v>6</v>
      </c>
      <c r="E29">
        <v>21</v>
      </c>
      <c r="F29">
        <v>24.84</v>
      </c>
      <c r="G29">
        <v>2.62</v>
      </c>
      <c r="H29">
        <v>1.522598173</v>
      </c>
      <c r="I29">
        <v>-0.55000000000000004</v>
      </c>
      <c r="J29">
        <v>0.45</v>
      </c>
      <c r="K29">
        <v>0.26151495299999999</v>
      </c>
      <c r="L29" t="s">
        <v>12</v>
      </c>
    </row>
    <row r="30" spans="1:12" x14ac:dyDescent="0.25">
      <c r="A30">
        <v>5</v>
      </c>
      <c r="B30">
        <f t="shared" si="6"/>
        <v>9</v>
      </c>
      <c r="C30">
        <f t="shared" si="7"/>
        <v>8</v>
      </c>
      <c r="D30">
        <f t="shared" si="8"/>
        <v>7</v>
      </c>
      <c r="E30">
        <v>10</v>
      </c>
      <c r="F30">
        <v>22.3</v>
      </c>
      <c r="G30">
        <v>2.94</v>
      </c>
      <c r="H30">
        <v>1.622103759</v>
      </c>
      <c r="I30">
        <v>-0.85</v>
      </c>
      <c r="J30">
        <v>0.55000000000000004</v>
      </c>
      <c r="K30">
        <v>0.303454785</v>
      </c>
      <c r="L30" t="s">
        <v>12</v>
      </c>
    </row>
    <row r="31" spans="1:12" x14ac:dyDescent="0.25">
      <c r="A31">
        <v>6</v>
      </c>
      <c r="B31">
        <f t="shared" si="6"/>
        <v>10</v>
      </c>
      <c r="C31">
        <f t="shared" si="7"/>
        <v>9</v>
      </c>
      <c r="D31">
        <f t="shared" si="8"/>
        <v>8</v>
      </c>
      <c r="E31">
        <v>3</v>
      </c>
      <c r="F31">
        <v>17.54</v>
      </c>
      <c r="G31">
        <v>4.72</v>
      </c>
      <c r="H31">
        <v>2.0056400679999999</v>
      </c>
      <c r="I31">
        <v>-1.37</v>
      </c>
      <c r="J31">
        <v>0.98</v>
      </c>
      <c r="K31">
        <v>0.41642526800000002</v>
      </c>
      <c r="L31" t="s">
        <v>12</v>
      </c>
    </row>
    <row r="32" spans="1:12" x14ac:dyDescent="0.25">
      <c r="A32">
        <v>7</v>
      </c>
      <c r="B32">
        <f t="shared" si="6"/>
        <v>11</v>
      </c>
      <c r="C32">
        <f t="shared" si="7"/>
        <v>10</v>
      </c>
      <c r="D32">
        <f t="shared" si="8"/>
        <v>9</v>
      </c>
      <c r="E32">
        <v>6</v>
      </c>
      <c r="F32">
        <v>17.190000000000001</v>
      </c>
      <c r="G32">
        <v>3.17</v>
      </c>
      <c r="H32">
        <v>1.63134632</v>
      </c>
      <c r="I32">
        <v>-1.42</v>
      </c>
      <c r="J32">
        <v>0.68</v>
      </c>
      <c r="K32">
        <v>0.349941797</v>
      </c>
      <c r="L32" t="s">
        <v>12</v>
      </c>
    </row>
    <row r="33" spans="1:12" x14ac:dyDescent="0.25">
      <c r="A33">
        <v>8</v>
      </c>
      <c r="B33">
        <f t="shared" si="6"/>
        <v>12</v>
      </c>
      <c r="C33">
        <f t="shared" si="7"/>
        <v>11</v>
      </c>
      <c r="D33">
        <f t="shared" si="8"/>
        <v>10</v>
      </c>
      <c r="E33">
        <v>11</v>
      </c>
      <c r="F33">
        <v>18.45</v>
      </c>
      <c r="G33">
        <v>3.29</v>
      </c>
      <c r="H33">
        <v>1.83196604</v>
      </c>
      <c r="I33">
        <v>-1.25</v>
      </c>
      <c r="J33">
        <v>0.59</v>
      </c>
      <c r="K33">
        <v>0.32852886399999998</v>
      </c>
      <c r="L33" t="s">
        <v>12</v>
      </c>
    </row>
    <row r="34" spans="1:12" x14ac:dyDescent="0.25">
      <c r="A34">
        <v>9</v>
      </c>
      <c r="B34">
        <f t="shared" si="6"/>
        <v>1</v>
      </c>
      <c r="C34">
        <f t="shared" si="7"/>
        <v>12</v>
      </c>
      <c r="D34">
        <f t="shared" si="8"/>
        <v>11</v>
      </c>
      <c r="E34">
        <v>1</v>
      </c>
      <c r="F34">
        <v>17.18</v>
      </c>
      <c r="G34">
        <v>7.31</v>
      </c>
      <c r="H34">
        <v>1.157790259</v>
      </c>
      <c r="I34">
        <v>-1.44</v>
      </c>
      <c r="J34">
        <v>1.63</v>
      </c>
      <c r="K34">
        <v>0.258166638</v>
      </c>
      <c r="L34" t="s">
        <v>12</v>
      </c>
    </row>
    <row r="35" spans="1:12" x14ac:dyDescent="0.25">
      <c r="A35">
        <v>10</v>
      </c>
      <c r="B35">
        <f t="shared" si="6"/>
        <v>2</v>
      </c>
      <c r="C35">
        <f t="shared" si="7"/>
        <v>1</v>
      </c>
      <c r="D35">
        <f t="shared" si="8"/>
        <v>12</v>
      </c>
      <c r="E35">
        <v>7</v>
      </c>
      <c r="F35">
        <v>13.69</v>
      </c>
      <c r="G35">
        <v>3.86</v>
      </c>
      <c r="H35">
        <v>2.0373923729999999</v>
      </c>
      <c r="I35">
        <v>-1.81</v>
      </c>
      <c r="J35">
        <v>0.78</v>
      </c>
      <c r="K35">
        <v>0.41170104899999999</v>
      </c>
      <c r="L35" t="s">
        <v>12</v>
      </c>
    </row>
    <row r="36" spans="1:12" x14ac:dyDescent="0.25">
      <c r="A36">
        <v>11</v>
      </c>
      <c r="B36">
        <f t="shared" si="6"/>
        <v>3</v>
      </c>
      <c r="C36">
        <f t="shared" si="7"/>
        <v>2</v>
      </c>
      <c r="D36">
        <f t="shared" si="8"/>
        <v>1</v>
      </c>
      <c r="E36">
        <v>18</v>
      </c>
      <c r="F36">
        <v>14.22</v>
      </c>
      <c r="G36">
        <v>2.38</v>
      </c>
      <c r="H36">
        <v>1.372498674</v>
      </c>
      <c r="I36">
        <v>-1.73</v>
      </c>
      <c r="J36">
        <v>0.47</v>
      </c>
      <c r="K36">
        <v>0.27103965400000002</v>
      </c>
      <c r="L36" t="s">
        <v>12</v>
      </c>
    </row>
    <row r="37" spans="1:12" x14ac:dyDescent="0.25">
      <c r="A37">
        <v>12</v>
      </c>
      <c r="B37">
        <f t="shared" si="6"/>
        <v>4</v>
      </c>
      <c r="C37">
        <f t="shared" si="7"/>
        <v>3</v>
      </c>
      <c r="D37">
        <f t="shared" si="8"/>
        <v>2</v>
      </c>
      <c r="E37">
        <v>20</v>
      </c>
      <c r="F37">
        <v>18.61</v>
      </c>
      <c r="G37">
        <v>2.02</v>
      </c>
      <c r="H37">
        <v>1.1712057950000001</v>
      </c>
      <c r="I37">
        <v>-1.25</v>
      </c>
      <c r="J37">
        <v>0.39</v>
      </c>
      <c r="K37">
        <v>0.22612389099999999</v>
      </c>
      <c r="L3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Kristianstad_seasonal_data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Winter, N.J. de (Niels)</cp:lastModifiedBy>
  <dcterms:created xsi:type="dcterms:W3CDTF">2025-04-02T11:22:24Z</dcterms:created>
  <dcterms:modified xsi:type="dcterms:W3CDTF">2025-04-02T11:27:56Z</dcterms:modified>
</cp:coreProperties>
</file>