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SeasonalDA_script\Campanian case\"/>
    </mc:Choice>
  </mc:AlternateContent>
  <xr:revisionPtr revIDLastSave="0" documentId="13_ncr:9_{54481679-7785-403C-A669-B76F2BA9780A}" xr6:coauthVersionLast="47" xr6:coauthVersionMax="47" xr10:uidLastSave="{00000000-0000-0000-0000-000000000000}"/>
  <bookViews>
    <workbookView xWindow="-28920" yWindow="-120" windowWidth="29040" windowHeight="15720" xr2:uid="{9382E40B-D560-4B2B-A771-AE95EF978F67}"/>
  </bookViews>
  <sheets>
    <sheet name="Kristianstad_raw_data" sheetId="1" r:id="rId1"/>
  </sheets>
  <calcPr calcId="0"/>
</workbook>
</file>

<file path=xl/calcChain.xml><?xml version="1.0" encoding="utf-8"?>
<calcChain xmlns="http://schemas.openxmlformats.org/spreadsheetml/2006/main">
  <c r="R4" i="1" l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T3" i="1"/>
  <c r="S3" i="1"/>
  <c r="R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" i="1"/>
  <c r="Q3" i="1"/>
  <c r="P3" i="1"/>
  <c r="O3" i="1"/>
  <c r="N4" i="1"/>
  <c r="Q4" i="1" s="1"/>
  <c r="N3" i="1"/>
  <c r="M5" i="1"/>
  <c r="M6" i="1" s="1"/>
  <c r="M7" i="1" s="1"/>
  <c r="M8" i="1" s="1"/>
  <c r="M9" i="1" s="1"/>
  <c r="M10" i="1" s="1"/>
  <c r="M11" i="1" s="1"/>
  <c r="M12" i="1" s="1"/>
  <c r="M13" i="1" s="1"/>
  <c r="M14" i="1" s="1"/>
  <c r="M4" i="1"/>
  <c r="N5" i="1" l="1"/>
  <c r="O4" i="1"/>
  <c r="P4" i="1"/>
  <c r="N6" i="1" l="1"/>
  <c r="Q5" i="1"/>
  <c r="P5" i="1"/>
  <c r="O5" i="1"/>
  <c r="N7" i="1" l="1"/>
  <c r="Q6" i="1"/>
  <c r="P6" i="1"/>
  <c r="O6" i="1"/>
  <c r="N8" i="1" l="1"/>
  <c r="Q7" i="1"/>
  <c r="P7" i="1"/>
  <c r="O7" i="1"/>
  <c r="N9" i="1" l="1"/>
  <c r="Q8" i="1"/>
  <c r="P8" i="1"/>
  <c r="O8" i="1"/>
  <c r="N10" i="1" l="1"/>
  <c r="Q9" i="1"/>
  <c r="P9" i="1"/>
  <c r="O9" i="1"/>
  <c r="N11" i="1" l="1"/>
  <c r="Q10" i="1"/>
  <c r="P10" i="1"/>
  <c r="O10" i="1"/>
  <c r="N12" i="1" l="1"/>
  <c r="Q11" i="1"/>
  <c r="P11" i="1"/>
  <c r="O11" i="1"/>
  <c r="N13" i="1" l="1"/>
  <c r="Q12" i="1"/>
  <c r="P12" i="1"/>
  <c r="O12" i="1"/>
  <c r="N14" i="1" l="1"/>
  <c r="Q13" i="1"/>
  <c r="P13" i="1"/>
  <c r="O13" i="1"/>
  <c r="Q14" i="1" l="1"/>
  <c r="P14" i="1"/>
  <c r="O14" i="1"/>
</calcChain>
</file>

<file path=xl/sharedStrings.xml><?xml version="1.0" encoding="utf-8"?>
<sst xmlns="http://schemas.openxmlformats.org/spreadsheetml/2006/main" count="582" uniqueCount="111">
  <si>
    <t>Specimen</t>
  </si>
  <si>
    <t>ID</t>
  </si>
  <si>
    <t xml:space="preserve">d13C </t>
  </si>
  <si>
    <t>d13C_SD</t>
  </si>
  <si>
    <t xml:space="preserve">d18Occ </t>
  </si>
  <si>
    <t>d18O_SD</t>
  </si>
  <si>
    <t>Final_D47</t>
  </si>
  <si>
    <t>D47_SD</t>
  </si>
  <si>
    <t>Modelled age</t>
  </si>
  <si>
    <t>R. diluvianum</t>
  </si>
  <si>
    <t>002</t>
  </si>
  <si>
    <t>006</t>
  </si>
  <si>
    <t>007</t>
  </si>
  <si>
    <t>011</t>
  </si>
  <si>
    <t>013</t>
  </si>
  <si>
    <t>016</t>
  </si>
  <si>
    <t>A. incurva</t>
  </si>
  <si>
    <t>A002</t>
  </si>
  <si>
    <t>A003</t>
  </si>
  <si>
    <t>A004</t>
  </si>
  <si>
    <t>A005</t>
  </si>
  <si>
    <t>A006</t>
  </si>
  <si>
    <t>A016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</si>
  <si>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</si>
  <si>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</si>
  <si>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</si>
  <si>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</si>
  <si>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</si>
  <si>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</si>
  <si>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</si>
  <si>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</si>
  <si>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</si>
  <si>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</si>
  <si>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</si>
  <si>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</si>
  <si>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</si>
  <si>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</si>
  <si>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</si>
  <si>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</si>
  <si>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</si>
  <si>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</si>
  <si>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</si>
  <si>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</si>
  <si>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</si>
  <si>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</si>
  <si>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</si>
  <si>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</si>
  <si>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</si>
  <si>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</si>
  <si>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</si>
  <si>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</si>
  <si>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</si>
  <si>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</si>
  <si>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</si>
  <si>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</si>
  <si>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</si>
  <si>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</si>
  <si>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</si>
  <si>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</si>
  <si>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</si>
  <si>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</si>
  <si>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</si>
  <si>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</si>
  <si>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</si>
  <si>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</si>
  <si>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</si>
  <si>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</si>
  <si>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</si>
  <si>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</si>
  <si>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B. suecicus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</si>
  <si>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</si>
  <si>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</si>
  <si>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</si>
  <si>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</si>
  <si>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</si>
  <si>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</si>
  <si>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</si>
  <si>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</si>
  <si>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</si>
  <si>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</si>
  <si>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</si>
  <si>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</si>
  <si>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</si>
  <si>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</si>
  <si>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</si>
  <si>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</si>
  <si>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</si>
  <si>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</si>
  <si>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</si>
  <si>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</si>
  <si>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</si>
  <si>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</si>
  <si>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</si>
  <si>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</si>
  <si>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</si>
  <si>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</si>
  <si>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</si>
  <si>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</si>
  <si>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</si>
  <si>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</si>
  <si>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</si>
  <si>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</si>
  <si>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month</t>
  </si>
  <si>
    <t>tmin</t>
  </si>
  <si>
    <t>tmax</t>
  </si>
  <si>
    <t>Rdil</t>
  </si>
  <si>
    <t>Ainc</t>
  </si>
  <si>
    <t>Bsue</t>
  </si>
  <si>
    <t>Modelled age_align</t>
  </si>
  <si>
    <t>Original assignment</t>
  </si>
  <si>
    <t>Aligned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</si>
</sst>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Kristianstad_raw_data!$O$2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Kristianstad_raw_data!$O$3:$O$339</c:f>
              <c:numCache>
                <c:formatCode>General</c:formatCode>
                <c:ptCount val="337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7A-8C4D-9D6596AB3D06}"/>
            </c:ext>
          </c:extLst>
        </c:ser>
        <c:ser>
          <c:idx val="1"/>
          <c:order val="1"/>
          <c:tx>
            <c:strRef>
              <c:f>Kristianstad_raw_data!$P$2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Kristianstad_raw_data!$P$3:$P$339</c:f>
              <c:numCache>
                <c:formatCode>General</c:formatCode>
                <c:ptCount val="337"/>
                <c:pt idx="0">
                  <c:v>28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C-4A7A-8C4D-9D6596AB3D06}"/>
            </c:ext>
          </c:extLst>
        </c:ser>
        <c:ser>
          <c:idx val="2"/>
          <c:order val="2"/>
          <c:tx>
            <c:strRef>
              <c:f>Kristianstad_raw_data!$Q$2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Kristianstad_raw_data!$Q$3:$Q$339</c:f>
              <c:numCache>
                <c:formatCode>General</c:formatCode>
                <c:ptCount val="337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C-4A7A-8C4D-9D6596A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aligned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Kristianstad_raw_data!$R$2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Kristianstad_raw_data!$R$3:$R$339</c:f>
              <c:numCache>
                <c:formatCode>General</c:formatCode>
                <c:ptCount val="337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A83-BA89-23365DA39EDE}"/>
            </c:ext>
          </c:extLst>
        </c:ser>
        <c:ser>
          <c:idx val="1"/>
          <c:order val="1"/>
          <c:tx>
            <c:strRef>
              <c:f>Kristianstad_raw_data!$S$2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Kristianstad_raw_data!$S$3:$S$339</c:f>
              <c:numCache>
                <c:formatCode>General</c:formatCode>
                <c:ptCount val="337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17</c:v>
                </c:pt>
                <c:pt idx="8">
                  <c:v>28</c:v>
                </c:pt>
                <c:pt idx="9">
                  <c:v>14</c:v>
                </c:pt>
                <c:pt idx="10">
                  <c:v>20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7-4A83-BA89-23365DA39EDE}"/>
            </c:ext>
          </c:extLst>
        </c:ser>
        <c:ser>
          <c:idx val="2"/>
          <c:order val="2"/>
          <c:tx>
            <c:strRef>
              <c:f>Kristianstad_raw_data!$T$2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Kristianstad_raw_data!$T$3:$T$339</c:f>
              <c:numCache>
                <c:formatCode>General</c:formatCode>
                <c:ptCount val="337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9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7-4A83-BA89-23365DA3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14</xdr:row>
      <xdr:rowOff>90487</xdr:rowOff>
    </xdr:from>
    <xdr:to>
      <xdr:col>17</xdr:col>
      <xdr:colOff>590550</xdr:colOff>
      <xdr:row>28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82EFA-4E51-495E-4657-390B625B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29</xdr:row>
      <xdr:rowOff>19050</xdr:rowOff>
    </xdr:from>
    <xdr:to>
      <xdr:col>18</xdr:col>
      <xdr:colOff>47625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BA62C-A601-4B77-97EB-8FE0A7CD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5049-C131-46D2-94F1-C2B0B50A8F70}">
  <dimension ref="A1:T339"/>
  <sheetViews>
    <sheetView tabSelected="1" workbookViewId="0">
      <selection activeCell="X17" sqref="X1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108</v>
      </c>
      <c r="O1" t="s">
        <v>109</v>
      </c>
      <c r="R1" t="s">
        <v>110</v>
      </c>
    </row>
    <row r="2" spans="1:20" x14ac:dyDescent="0.25">
      <c r="A2" t="s">
        <v>9</v>
      </c>
      <c r="B2" s="1" t="s">
        <v>10</v>
      </c>
      <c r="C2">
        <v>0.80500000000000005</v>
      </c>
      <c r="D2">
        <v>1.1056171E-2</v>
      </c>
      <c r="E2">
        <v>-1.4790000000000001</v>
      </c>
      <c r="F2">
        <v>1.1056171E-2</v>
      </c>
      <c r="G2">
        <v>0.71</v>
      </c>
      <c r="H2">
        <v>0.171543583</v>
      </c>
      <c r="I2">
        <v>0.16986301400000001</v>
      </c>
      <c r="J2">
        <f>IF(A2="R. diluvianum", I2, IF(A2="A. incurva", MOD(I2-4/12, 1), MOD(I2-1/12, 1)))</f>
        <v>0.16986301400000001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105</v>
      </c>
      <c r="S2" t="s">
        <v>106</v>
      </c>
      <c r="T2" t="s">
        <v>107</v>
      </c>
    </row>
    <row r="3" spans="1:20" x14ac:dyDescent="0.25">
      <c r="A3" t="s">
        <v>9</v>
      </c>
      <c r="B3">
        <v>2</v>
      </c>
      <c r="C3">
        <v>3.31</v>
      </c>
      <c r="D3">
        <v>1.0757909E-2</v>
      </c>
      <c r="E3">
        <v>-1.2889999999999999</v>
      </c>
      <c r="F3">
        <v>1.0757909E-2</v>
      </c>
      <c r="G3">
        <v>0.69199999999999995</v>
      </c>
      <c r="H3">
        <v>0.13783948900000001</v>
      </c>
      <c r="I3">
        <v>0.16986301400000001</v>
      </c>
      <c r="J3">
        <f t="shared" ref="J3:J66" si="0">IF(A3="R. diluvianum", I3, IF(A3="A. incurva", MOD(I3-4/12, 1), MOD(I3-1/12, 1)))</f>
        <v>0.16986301400000001</v>
      </c>
      <c r="L3">
        <v>1</v>
      </c>
      <c r="M3">
        <v>0</v>
      </c>
      <c r="N3">
        <f>1/12</f>
        <v>8.3333333333333329E-2</v>
      </c>
      <c r="O3">
        <f>COUNTIFS(A:A,"=R. diluvianum",I:I,"&lt;"&amp;N3,I:I,"&gt;="&amp;M3)</f>
        <v>18</v>
      </c>
      <c r="P3">
        <f>COUNTIFS(A:A,"=A. incurva",I:I,"&lt;"&amp;N3,I:I,"&gt;="&amp;M3)</f>
        <v>28</v>
      </c>
      <c r="Q3">
        <f>COUNTIFS(A:A,"=B. suecicus",I:I,"&lt;"&amp;N3,I:I,"&gt;="&amp;M3)</f>
        <v>19</v>
      </c>
      <c r="R3">
        <f>COUNTIFS(A:A,"=R. diluvianum",J:J,"&lt;"&amp;N3,J:J,"&gt;="&amp;M3)</f>
        <v>18</v>
      </c>
      <c r="S3">
        <f>COUNTIFS(A:A,"=A. incurva",J:J,"&lt;"&amp;N3,J:J,"&gt;="&amp;M3)</f>
        <v>11</v>
      </c>
      <c r="T3">
        <f>COUNTIFS(A:A,"=B. suecicus",J:J,"&lt;"&amp;N3,J:J,"&gt;="&amp;M3)</f>
        <v>13</v>
      </c>
    </row>
    <row r="4" spans="1:20" x14ac:dyDescent="0.25">
      <c r="A4" t="s">
        <v>9</v>
      </c>
      <c r="B4">
        <v>3</v>
      </c>
      <c r="C4">
        <v>3.399</v>
      </c>
      <c r="D4">
        <v>1.1123146E-2</v>
      </c>
      <c r="E4">
        <v>-0.90900000000000003</v>
      </c>
      <c r="F4">
        <v>1.1123146E-2</v>
      </c>
      <c r="G4">
        <v>0.72199999999999998</v>
      </c>
      <c r="H4">
        <v>0.16728416600000001</v>
      </c>
      <c r="I4">
        <v>0.99726027399999995</v>
      </c>
      <c r="J4">
        <f t="shared" si="0"/>
        <v>0.99726027399999995</v>
      </c>
      <c r="L4">
        <v>2</v>
      </c>
      <c r="M4">
        <f>1/12</f>
        <v>8.3333333333333329E-2</v>
      </c>
      <c r="N4">
        <f>2/12</f>
        <v>0.16666666666666666</v>
      </c>
      <c r="O4">
        <f>COUNTIFS(A:A,"=R. diluvianum",I:I,"&lt;"&amp;N4,I:I,"&gt;="&amp;M4)</f>
        <v>0</v>
      </c>
      <c r="P4">
        <f>COUNTIFS(A:A,"=A. incurva",I:I,"&lt;"&amp;N4,I:I,"&gt;="&amp;M4)</f>
        <v>14</v>
      </c>
      <c r="Q4">
        <f>COUNTIFS(A:A,"=B. suecicus",I:I,"&lt;"&amp;N4,I:I,"&gt;="&amp;M4)</f>
        <v>13</v>
      </c>
      <c r="R4">
        <f t="shared" ref="R4:R14" si="1">COUNTIFS(A:A,"=R. diluvianum",J:J,"&lt;"&amp;N4,J:J,"&gt;="&amp;M4)</f>
        <v>0</v>
      </c>
      <c r="S4">
        <f t="shared" ref="S4:S14" si="2">COUNTIFS(A:A,"=A. incurva",J:J,"&lt;"&amp;N4,J:J,"&gt;="&amp;M4)</f>
        <v>1</v>
      </c>
      <c r="T4">
        <f t="shared" ref="T4:T14" si="3">COUNTIFS(A:A,"=B. suecicus",J:J,"&lt;"&amp;N4,J:J,"&gt;="&amp;M4)</f>
        <v>12</v>
      </c>
    </row>
    <row r="5" spans="1:20" x14ac:dyDescent="0.25">
      <c r="A5" t="s">
        <v>9</v>
      </c>
      <c r="B5">
        <v>3</v>
      </c>
      <c r="C5">
        <v>3.3969999999999998</v>
      </c>
      <c r="D5">
        <v>1.1123146E-2</v>
      </c>
      <c r="E5">
        <v>-0.94699999999999995</v>
      </c>
      <c r="F5">
        <v>4.8482422999999997E-2</v>
      </c>
      <c r="G5">
        <v>0.64100000000000001</v>
      </c>
      <c r="H5">
        <v>4.3999999999999997E-2</v>
      </c>
      <c r="I5">
        <v>0.99726027399999995</v>
      </c>
      <c r="J5">
        <f t="shared" si="0"/>
        <v>0.99726027399999995</v>
      </c>
      <c r="L5">
        <v>3</v>
      </c>
      <c r="M5">
        <f>2/12</f>
        <v>0.16666666666666666</v>
      </c>
      <c r="N5">
        <f>N4+N$3</f>
        <v>0.25</v>
      </c>
      <c r="O5">
        <f>COUNTIFS(A:A,"=R. diluvianum",I:I,"&lt;"&amp;N5,I:I,"&gt;="&amp;M5)</f>
        <v>5</v>
      </c>
      <c r="P5">
        <f>COUNTIFS(A:A,"=A. incurva",I:I,"&lt;"&amp;N5,I:I,"&gt;="&amp;M5)</f>
        <v>20</v>
      </c>
      <c r="Q5">
        <f>COUNTIFS(A:A,"=B. suecicus",I:I,"&lt;"&amp;N5,I:I,"&gt;="&amp;M5)</f>
        <v>12</v>
      </c>
      <c r="R5">
        <f t="shared" si="1"/>
        <v>5</v>
      </c>
      <c r="S5">
        <f t="shared" si="2"/>
        <v>2</v>
      </c>
      <c r="T5">
        <f t="shared" si="3"/>
        <v>13</v>
      </c>
    </row>
    <row r="6" spans="1:20" x14ac:dyDescent="0.25">
      <c r="A6" t="s">
        <v>9</v>
      </c>
      <c r="B6">
        <v>4</v>
      </c>
      <c r="C6">
        <v>3.274</v>
      </c>
      <c r="D6">
        <v>1.0296425E-2</v>
      </c>
      <c r="E6">
        <v>-1.298</v>
      </c>
      <c r="F6">
        <v>1.0296425E-2</v>
      </c>
      <c r="G6">
        <v>0.71699999999999997</v>
      </c>
      <c r="H6">
        <v>0.13444751699999999</v>
      </c>
      <c r="I6">
        <v>0.90410958900000005</v>
      </c>
      <c r="J6">
        <f t="shared" si="0"/>
        <v>0.90410958900000005</v>
      </c>
      <c r="L6">
        <v>4</v>
      </c>
      <c r="M6">
        <f>M5+M$4</f>
        <v>0.25</v>
      </c>
      <c r="N6">
        <f>N5+N$3</f>
        <v>0.33333333333333331</v>
      </c>
      <c r="O6">
        <f>COUNTIFS(A:A,"=R. diluvianum",I:I,"&lt;"&amp;N6,I:I,"&gt;="&amp;M6)</f>
        <v>5</v>
      </c>
      <c r="P6">
        <f>COUNTIFS(A:A,"=A. incurva",I:I,"&lt;"&amp;N6,I:I,"&gt;="&amp;M6)</f>
        <v>16</v>
      </c>
      <c r="Q6">
        <f>COUNTIFS(A:A,"=B. suecicus",I:I,"&lt;"&amp;N6,I:I,"&gt;="&amp;M6)</f>
        <v>13</v>
      </c>
      <c r="R6">
        <f t="shared" si="1"/>
        <v>5</v>
      </c>
      <c r="S6">
        <f t="shared" si="2"/>
        <v>0</v>
      </c>
      <c r="T6">
        <f t="shared" si="3"/>
        <v>6</v>
      </c>
    </row>
    <row r="7" spans="1:20" x14ac:dyDescent="0.25">
      <c r="A7" t="s">
        <v>9</v>
      </c>
      <c r="B7">
        <v>4</v>
      </c>
      <c r="C7">
        <v>3.2480000000000002</v>
      </c>
      <c r="D7">
        <v>1.0071804E-2</v>
      </c>
      <c r="E7">
        <v>-1.3240000000000001</v>
      </c>
      <c r="F7">
        <v>1.0071804E-2</v>
      </c>
      <c r="G7">
        <v>0.69299999999999995</v>
      </c>
      <c r="H7">
        <v>0.15591675799999999</v>
      </c>
      <c r="I7">
        <v>0.90410958900000005</v>
      </c>
      <c r="J7">
        <f t="shared" si="0"/>
        <v>0.90410958900000005</v>
      </c>
      <c r="L7">
        <v>5</v>
      </c>
      <c r="M7">
        <f>M6+M$4</f>
        <v>0.33333333333333331</v>
      </c>
      <c r="N7">
        <f>N6+N$3</f>
        <v>0.41666666666666663</v>
      </c>
      <c r="O7">
        <f>COUNTIFS(A:A,"=R. diluvianum",I:I,"&lt;"&amp;N7,I:I,"&gt;="&amp;M7)</f>
        <v>6</v>
      </c>
      <c r="P7">
        <f>COUNTIFS(A:A,"=A. incurva",I:I,"&lt;"&amp;N7,I:I,"&gt;="&amp;M7)</f>
        <v>11</v>
      </c>
      <c r="Q7">
        <f>COUNTIFS(A:A,"=B. suecicus",I:I,"&lt;"&amp;N7,I:I,"&gt;="&amp;M7)</f>
        <v>6</v>
      </c>
      <c r="R7">
        <f t="shared" si="1"/>
        <v>6</v>
      </c>
      <c r="S7">
        <f t="shared" si="2"/>
        <v>2</v>
      </c>
      <c r="T7">
        <f t="shared" si="3"/>
        <v>0</v>
      </c>
    </row>
    <row r="8" spans="1:20" x14ac:dyDescent="0.25">
      <c r="A8" t="s">
        <v>9</v>
      </c>
      <c r="B8">
        <v>5</v>
      </c>
      <c r="C8">
        <v>3.3460000000000001</v>
      </c>
      <c r="D8">
        <v>1.0406446E-2</v>
      </c>
      <c r="E8">
        <v>-1.5820000000000001</v>
      </c>
      <c r="F8">
        <v>4.8482422999999997E-2</v>
      </c>
      <c r="G8">
        <v>0.66400000000000003</v>
      </c>
      <c r="H8">
        <v>4.3999999999999997E-2</v>
      </c>
      <c r="I8">
        <v>0.80547945200000004</v>
      </c>
      <c r="J8">
        <f t="shared" si="0"/>
        <v>0.80547945200000004</v>
      </c>
      <c r="L8">
        <v>6</v>
      </c>
      <c r="M8">
        <f>M7+M$4</f>
        <v>0.41666666666666663</v>
      </c>
      <c r="N8">
        <f>N7+N$3</f>
        <v>0.49999999999999994</v>
      </c>
      <c r="O8">
        <f>COUNTIFS(A:A,"=R. diluvianum",I:I,"&lt;"&amp;N8,I:I,"&gt;="&amp;M8)</f>
        <v>19</v>
      </c>
      <c r="P8">
        <f>COUNTIFS(A:A,"=A. incurva",I:I,"&lt;"&amp;N8,I:I,"&gt;="&amp;M8)</f>
        <v>1</v>
      </c>
      <c r="Q8">
        <f>COUNTIFS(A:A,"=B. suecicus",I:I,"&lt;"&amp;N8,I:I,"&gt;="&amp;M8)</f>
        <v>0</v>
      </c>
      <c r="R8">
        <f t="shared" si="1"/>
        <v>19</v>
      </c>
      <c r="S8">
        <f t="shared" si="2"/>
        <v>4</v>
      </c>
      <c r="T8">
        <f t="shared" si="3"/>
        <v>6</v>
      </c>
    </row>
    <row r="9" spans="1:20" x14ac:dyDescent="0.25">
      <c r="A9" t="s">
        <v>9</v>
      </c>
      <c r="B9">
        <v>5</v>
      </c>
      <c r="C9">
        <v>3.085</v>
      </c>
      <c r="D9">
        <v>9.7444460000000004E-3</v>
      </c>
      <c r="E9">
        <v>-1.4059999999999999</v>
      </c>
      <c r="F9">
        <v>9.7444460000000004E-3</v>
      </c>
      <c r="G9">
        <v>0.65600000000000003</v>
      </c>
      <c r="H9">
        <v>0.13706369900000001</v>
      </c>
      <c r="I9">
        <v>0.80547945200000004</v>
      </c>
      <c r="J9">
        <f t="shared" si="0"/>
        <v>0.80547945200000004</v>
      </c>
      <c r="L9">
        <v>7</v>
      </c>
      <c r="M9">
        <f>M8+M$4</f>
        <v>0.49999999999999994</v>
      </c>
      <c r="N9">
        <f>N8+N$3</f>
        <v>0.58333333333333326</v>
      </c>
      <c r="O9">
        <f>COUNTIFS(A:A,"=R. diluvianum",I:I,"&lt;"&amp;N9,I:I,"&gt;="&amp;M9)</f>
        <v>16</v>
      </c>
      <c r="P9">
        <f>COUNTIFS(A:A,"=A. incurva",I:I,"&lt;"&amp;N9,I:I,"&gt;="&amp;M9)</f>
        <v>2</v>
      </c>
      <c r="Q9">
        <f>COUNTIFS(A:A,"=B. suecicus",I:I,"&lt;"&amp;N9,I:I,"&gt;="&amp;M9)</f>
        <v>6</v>
      </c>
      <c r="R9">
        <f t="shared" si="1"/>
        <v>16</v>
      </c>
      <c r="S9">
        <f t="shared" si="2"/>
        <v>0</v>
      </c>
      <c r="T9">
        <f t="shared" si="3"/>
        <v>9</v>
      </c>
    </row>
    <row r="10" spans="1:20" x14ac:dyDescent="0.25">
      <c r="A10" t="s">
        <v>9</v>
      </c>
      <c r="B10">
        <v>5</v>
      </c>
      <c r="C10">
        <v>3.3450000000000002</v>
      </c>
      <c r="D10">
        <v>1.1068445999999999E-2</v>
      </c>
      <c r="E10">
        <v>-1.536</v>
      </c>
      <c r="F10">
        <v>1.1068445999999999E-2</v>
      </c>
      <c r="G10">
        <v>0.70699999999999996</v>
      </c>
      <c r="H10">
        <v>0.16227039400000001</v>
      </c>
      <c r="I10">
        <v>0.80547945200000004</v>
      </c>
      <c r="J10">
        <f t="shared" si="0"/>
        <v>0.80547945200000004</v>
      </c>
      <c r="L10">
        <v>8</v>
      </c>
      <c r="M10">
        <f>M9+M$4</f>
        <v>0.58333333333333326</v>
      </c>
      <c r="N10">
        <f>N9+N$3</f>
        <v>0.66666666666666663</v>
      </c>
      <c r="O10">
        <f>COUNTIFS(A:A,"=R. diluvianum",I:I,"&lt;"&amp;N10,I:I,"&gt;="&amp;M10)</f>
        <v>12</v>
      </c>
      <c r="P10">
        <f>COUNTIFS(A:A,"=A. incurva",I:I,"&lt;"&amp;N10,I:I,"&gt;="&amp;M10)</f>
        <v>0</v>
      </c>
      <c r="Q10">
        <f>COUNTIFS(A:A,"=B. suecicus",I:I,"&lt;"&amp;N10,I:I,"&gt;="&amp;M10)</f>
        <v>9</v>
      </c>
      <c r="R10">
        <f t="shared" si="1"/>
        <v>12</v>
      </c>
      <c r="S10">
        <f t="shared" si="2"/>
        <v>17</v>
      </c>
      <c r="T10">
        <f t="shared" si="3"/>
        <v>0</v>
      </c>
    </row>
    <row r="11" spans="1:20" x14ac:dyDescent="0.25">
      <c r="A11" t="s">
        <v>9</v>
      </c>
      <c r="B11" s="1" t="s">
        <v>11</v>
      </c>
      <c r="C11">
        <v>0.54400000000000004</v>
      </c>
      <c r="D11">
        <v>1.3777553E-2</v>
      </c>
      <c r="E11">
        <v>-2.2519999999999998</v>
      </c>
      <c r="F11">
        <v>1.3777553E-2</v>
      </c>
      <c r="G11">
        <v>0.70399999999999996</v>
      </c>
      <c r="H11">
        <v>0.130565081</v>
      </c>
      <c r="I11">
        <v>0.68493150700000005</v>
      </c>
      <c r="J11">
        <f t="shared" si="0"/>
        <v>0.68493150700000005</v>
      </c>
      <c r="L11">
        <v>9</v>
      </c>
      <c r="M11">
        <f>M10+M$4</f>
        <v>0.66666666666666663</v>
      </c>
      <c r="N11">
        <f>N10+N$3</f>
        <v>0.75</v>
      </c>
      <c r="O11">
        <f>COUNTIFS(A:A,"=R. diluvianum",I:I,"&lt;"&amp;N11,I:I,"&gt;="&amp;M11)</f>
        <v>18</v>
      </c>
      <c r="P11">
        <f>COUNTIFS(A:A,"=A. incurva",I:I,"&lt;"&amp;N11,I:I,"&gt;="&amp;M11)</f>
        <v>2</v>
      </c>
      <c r="Q11">
        <f>COUNTIFS(A:A,"=B. suecicus",I:I,"&lt;"&amp;N11,I:I,"&gt;="&amp;M11)</f>
        <v>0</v>
      </c>
      <c r="R11">
        <f t="shared" si="1"/>
        <v>18</v>
      </c>
      <c r="S11">
        <f t="shared" si="2"/>
        <v>28</v>
      </c>
      <c r="T11">
        <f t="shared" si="3"/>
        <v>4</v>
      </c>
    </row>
    <row r="12" spans="1:20" x14ac:dyDescent="0.25">
      <c r="A12" t="s">
        <v>9</v>
      </c>
      <c r="B12">
        <v>6</v>
      </c>
      <c r="C12">
        <v>3.673</v>
      </c>
      <c r="D12">
        <v>1.2593238E-2</v>
      </c>
      <c r="E12">
        <v>-0.82399999999999995</v>
      </c>
      <c r="F12">
        <v>1.2593238E-2</v>
      </c>
      <c r="G12">
        <v>0.70299999999999996</v>
      </c>
      <c r="H12">
        <v>0.125332157</v>
      </c>
      <c r="I12">
        <v>0.68493150700000005</v>
      </c>
      <c r="J12">
        <f t="shared" si="0"/>
        <v>0.68493150700000005</v>
      </c>
      <c r="L12">
        <v>10</v>
      </c>
      <c r="M12">
        <f>M11+M$4</f>
        <v>0.75</v>
      </c>
      <c r="N12">
        <f>N11+N$3</f>
        <v>0.83333333333333337</v>
      </c>
      <c r="O12">
        <f>COUNTIFS(A:A,"=R. diluvianum",I:I,"&lt;"&amp;N12,I:I,"&gt;="&amp;M12)</f>
        <v>10</v>
      </c>
      <c r="P12">
        <f>COUNTIFS(A:A,"=A. incurva",I:I,"&lt;"&amp;N12,I:I,"&gt;="&amp;M12)</f>
        <v>4</v>
      </c>
      <c r="Q12">
        <f>COUNTIFS(A:A,"=B. suecicus",I:I,"&lt;"&amp;N12,I:I,"&gt;="&amp;M12)</f>
        <v>4</v>
      </c>
      <c r="R12">
        <f t="shared" si="1"/>
        <v>10</v>
      </c>
      <c r="S12">
        <f t="shared" si="2"/>
        <v>14</v>
      </c>
      <c r="T12">
        <f t="shared" si="3"/>
        <v>10</v>
      </c>
    </row>
    <row r="13" spans="1:20" x14ac:dyDescent="0.25">
      <c r="A13" t="s">
        <v>9</v>
      </c>
      <c r="B13">
        <v>6</v>
      </c>
      <c r="C13">
        <v>3.597</v>
      </c>
      <c r="D13">
        <v>1.3274050000000001E-2</v>
      </c>
      <c r="E13">
        <v>-0.81699999999999995</v>
      </c>
      <c r="F13">
        <v>1.3274050000000001E-2</v>
      </c>
      <c r="G13">
        <v>0.64400000000000002</v>
      </c>
      <c r="H13">
        <v>0.102040247</v>
      </c>
      <c r="I13">
        <v>0.68493150700000005</v>
      </c>
      <c r="J13">
        <f t="shared" si="0"/>
        <v>0.68493150700000005</v>
      </c>
      <c r="L13">
        <v>11</v>
      </c>
      <c r="M13">
        <f>M12+M$4</f>
        <v>0.83333333333333337</v>
      </c>
      <c r="N13">
        <f>N12+N$3</f>
        <v>0.91666666666666674</v>
      </c>
      <c r="O13">
        <f>COUNTIFS(A:A,"=R. diluvianum",I:I,"&lt;"&amp;N13,I:I,"&gt;="&amp;M13)</f>
        <v>8</v>
      </c>
      <c r="P13">
        <f>COUNTIFS(A:A,"=A. incurva",I:I,"&lt;"&amp;N13,I:I,"&gt;="&amp;M13)</f>
        <v>0</v>
      </c>
      <c r="Q13">
        <f>COUNTIFS(A:A,"=B. suecicus",I:I,"&lt;"&amp;N13,I:I,"&gt;="&amp;M13)</f>
        <v>10</v>
      </c>
      <c r="R13">
        <f t="shared" si="1"/>
        <v>8</v>
      </c>
      <c r="S13">
        <f t="shared" si="2"/>
        <v>20</v>
      </c>
      <c r="T13">
        <f t="shared" si="3"/>
        <v>10</v>
      </c>
    </row>
    <row r="14" spans="1:20" x14ac:dyDescent="0.25">
      <c r="A14" t="s">
        <v>9</v>
      </c>
      <c r="B14">
        <v>6</v>
      </c>
      <c r="C14">
        <v>3.6150000000000002</v>
      </c>
      <c r="D14">
        <v>1.2456144000000001E-2</v>
      </c>
      <c r="E14">
        <v>-0.82199999999999995</v>
      </c>
      <c r="F14">
        <v>1.2456144000000001E-2</v>
      </c>
      <c r="G14">
        <v>0.68400000000000005</v>
      </c>
      <c r="H14">
        <v>0.120460277</v>
      </c>
      <c r="I14">
        <v>0.68493150700000005</v>
      </c>
      <c r="J14">
        <f t="shared" si="0"/>
        <v>0.68493150700000005</v>
      </c>
      <c r="L14">
        <v>12</v>
      </c>
      <c r="M14">
        <f>M13+M$4</f>
        <v>0.91666666666666674</v>
      </c>
      <c r="N14">
        <f>N13+N$3</f>
        <v>1</v>
      </c>
      <c r="O14">
        <f>COUNTIFS(A:A,"=R. diluvianum",I:I,"&lt;"&amp;N14,I:I,"&gt;="&amp;M14)</f>
        <v>4</v>
      </c>
      <c r="P14">
        <f>COUNTIFS(A:A,"=A. incurva",I:I,"&lt;"&amp;N14,I:I,"&gt;="&amp;M14)</f>
        <v>17</v>
      </c>
      <c r="Q14">
        <f>COUNTIFS(A:A,"=B. suecicus",I:I,"&lt;"&amp;N14,I:I,"&gt;="&amp;M14)</f>
        <v>10</v>
      </c>
      <c r="R14">
        <f t="shared" si="1"/>
        <v>4</v>
      </c>
      <c r="S14">
        <f t="shared" si="2"/>
        <v>16</v>
      </c>
      <c r="T14">
        <f t="shared" si="3"/>
        <v>19</v>
      </c>
    </row>
    <row r="15" spans="1:20" x14ac:dyDescent="0.25">
      <c r="A15" t="s">
        <v>9</v>
      </c>
      <c r="B15" s="1" t="s">
        <v>12</v>
      </c>
      <c r="C15">
        <v>2.6190000000000002</v>
      </c>
      <c r="D15">
        <v>1.1718887000000001E-2</v>
      </c>
      <c r="E15">
        <v>-1.788</v>
      </c>
      <c r="F15">
        <v>1.1718887000000001E-2</v>
      </c>
      <c r="G15">
        <v>0.67</v>
      </c>
      <c r="H15">
        <v>0.14616920799999999</v>
      </c>
      <c r="I15">
        <v>0.41917808200000001</v>
      </c>
      <c r="J15">
        <f t="shared" si="0"/>
        <v>0.41917808200000001</v>
      </c>
    </row>
    <row r="16" spans="1:20" x14ac:dyDescent="0.25">
      <c r="A16" t="s">
        <v>9</v>
      </c>
      <c r="B16">
        <v>7</v>
      </c>
      <c r="C16">
        <v>3.5840000000000001</v>
      </c>
      <c r="D16">
        <v>9.7492459999999996E-3</v>
      </c>
      <c r="E16">
        <v>-0.90800000000000003</v>
      </c>
      <c r="F16">
        <v>9.7492459999999996E-3</v>
      </c>
      <c r="G16">
        <v>0.68200000000000005</v>
      </c>
      <c r="H16">
        <v>9.7223373000000002E-2</v>
      </c>
      <c r="I16">
        <v>0.41917808200000001</v>
      </c>
      <c r="J16">
        <f t="shared" si="0"/>
        <v>0.41917808200000001</v>
      </c>
    </row>
    <row r="17" spans="1:10" x14ac:dyDescent="0.25">
      <c r="A17" t="s">
        <v>9</v>
      </c>
      <c r="B17">
        <v>7</v>
      </c>
      <c r="C17">
        <v>3.53</v>
      </c>
      <c r="D17">
        <v>1.0493104E-2</v>
      </c>
      <c r="E17">
        <v>-0.96199999999999997</v>
      </c>
      <c r="F17">
        <v>1.0493104E-2</v>
      </c>
      <c r="G17">
        <v>0.66600000000000004</v>
      </c>
      <c r="H17">
        <v>0.13258139299999999</v>
      </c>
      <c r="I17">
        <v>0.41917808200000001</v>
      </c>
      <c r="J17">
        <f t="shared" si="0"/>
        <v>0.41917808200000001</v>
      </c>
    </row>
    <row r="18" spans="1:10" x14ac:dyDescent="0.25">
      <c r="A18" t="s">
        <v>9</v>
      </c>
      <c r="B18">
        <v>7</v>
      </c>
      <c r="C18">
        <v>3.5640000000000001</v>
      </c>
      <c r="D18">
        <v>8.9651120000000008E-3</v>
      </c>
      <c r="E18">
        <v>-0.93700000000000006</v>
      </c>
      <c r="F18">
        <v>8.9651120000000008E-3</v>
      </c>
      <c r="G18">
        <v>0.73099999999999998</v>
      </c>
      <c r="H18">
        <v>0.18587819899999999</v>
      </c>
      <c r="I18">
        <v>0.41917808200000001</v>
      </c>
      <c r="J18">
        <f t="shared" si="0"/>
        <v>0.41917808200000001</v>
      </c>
    </row>
    <row r="19" spans="1:10" x14ac:dyDescent="0.25">
      <c r="A19" t="s">
        <v>9</v>
      </c>
      <c r="B19">
        <v>8</v>
      </c>
      <c r="C19">
        <v>3.4420000000000002</v>
      </c>
      <c r="D19">
        <v>1.5318755999999999E-2</v>
      </c>
      <c r="E19">
        <v>-1.5469999999999999</v>
      </c>
      <c r="F19">
        <v>1.5318755999999999E-2</v>
      </c>
      <c r="G19">
        <v>0.67100000000000004</v>
      </c>
      <c r="H19">
        <v>0.13511494399999999</v>
      </c>
      <c r="I19">
        <v>0</v>
      </c>
      <c r="J19">
        <f t="shared" si="0"/>
        <v>0</v>
      </c>
    </row>
    <row r="20" spans="1:10" x14ac:dyDescent="0.25">
      <c r="A20" t="s">
        <v>9</v>
      </c>
      <c r="B20">
        <v>8</v>
      </c>
      <c r="C20">
        <v>3.39</v>
      </c>
      <c r="D20">
        <v>1.150407E-2</v>
      </c>
      <c r="E20">
        <v>-1.7490000000000001</v>
      </c>
      <c r="F20">
        <v>1.150407E-2</v>
      </c>
      <c r="G20">
        <v>0.70699999999999996</v>
      </c>
      <c r="H20">
        <v>0.118859126</v>
      </c>
      <c r="I20">
        <v>0</v>
      </c>
      <c r="J20">
        <f t="shared" si="0"/>
        <v>0</v>
      </c>
    </row>
    <row r="21" spans="1:10" x14ac:dyDescent="0.25">
      <c r="A21" t="s">
        <v>9</v>
      </c>
      <c r="B21">
        <v>8</v>
      </c>
      <c r="C21">
        <v>3.3660000000000001</v>
      </c>
      <c r="D21">
        <v>9.3169010000000007E-3</v>
      </c>
      <c r="E21">
        <v>-1.6890000000000001</v>
      </c>
      <c r="F21">
        <v>9.3169010000000007E-3</v>
      </c>
      <c r="G21">
        <v>0.70099999999999996</v>
      </c>
      <c r="H21">
        <v>0.14221192399999999</v>
      </c>
      <c r="I21">
        <v>0</v>
      </c>
      <c r="J21">
        <f t="shared" si="0"/>
        <v>0</v>
      </c>
    </row>
    <row r="22" spans="1:10" x14ac:dyDescent="0.25">
      <c r="A22" t="s">
        <v>9</v>
      </c>
      <c r="B22">
        <v>9</v>
      </c>
      <c r="C22">
        <v>3.282</v>
      </c>
      <c r="D22">
        <v>1.3113601000000001E-2</v>
      </c>
      <c r="E22">
        <v>-1.617</v>
      </c>
      <c r="F22">
        <v>1.3113601000000001E-2</v>
      </c>
      <c r="G22">
        <v>0.68300000000000005</v>
      </c>
      <c r="H22">
        <v>0.145974205</v>
      </c>
      <c r="I22">
        <v>0.90684931499999999</v>
      </c>
      <c r="J22">
        <f t="shared" si="0"/>
        <v>0.90684931499999999</v>
      </c>
    </row>
    <row r="23" spans="1:10" x14ac:dyDescent="0.25">
      <c r="A23" t="s">
        <v>9</v>
      </c>
      <c r="B23">
        <v>9</v>
      </c>
      <c r="C23">
        <v>3.3180000000000001</v>
      </c>
      <c r="D23">
        <v>1.3145005E-2</v>
      </c>
      <c r="E23">
        <v>-0.72399999999999998</v>
      </c>
      <c r="F23">
        <v>1.3145005E-2</v>
      </c>
      <c r="G23">
        <v>0.7</v>
      </c>
      <c r="H23">
        <v>0.12010011900000001</v>
      </c>
      <c r="I23">
        <v>0.90684931499999999</v>
      </c>
      <c r="J23">
        <f t="shared" si="0"/>
        <v>0.90684931499999999</v>
      </c>
    </row>
    <row r="24" spans="1:10" x14ac:dyDescent="0.25">
      <c r="A24" t="s">
        <v>9</v>
      </c>
      <c r="B24">
        <v>10</v>
      </c>
      <c r="C24">
        <v>3.2480000000000002</v>
      </c>
      <c r="D24">
        <v>9.9118460000000002E-3</v>
      </c>
      <c r="E24">
        <v>-1.605</v>
      </c>
      <c r="F24">
        <v>9.9118460000000002E-3</v>
      </c>
      <c r="G24">
        <v>0.67600000000000005</v>
      </c>
      <c r="H24">
        <v>0.15397604300000001</v>
      </c>
      <c r="I24">
        <v>0.80821917799999998</v>
      </c>
      <c r="J24">
        <f t="shared" si="0"/>
        <v>0.80821917799999998</v>
      </c>
    </row>
    <row r="25" spans="1:10" x14ac:dyDescent="0.25">
      <c r="A25" t="s">
        <v>9</v>
      </c>
      <c r="B25" s="1" t="s">
        <v>13</v>
      </c>
      <c r="C25">
        <v>1.784</v>
      </c>
      <c r="D25">
        <v>7.8675059999999998E-3</v>
      </c>
      <c r="E25">
        <v>-1.927</v>
      </c>
      <c r="F25">
        <v>7.8675059999999998E-3</v>
      </c>
      <c r="G25">
        <v>0.66900000000000004</v>
      </c>
      <c r="H25">
        <v>0.12778684200000001</v>
      </c>
      <c r="I25">
        <v>0.68767123299999999</v>
      </c>
      <c r="J25">
        <f t="shared" si="0"/>
        <v>0.68767123299999999</v>
      </c>
    </row>
    <row r="26" spans="1:10" x14ac:dyDescent="0.25">
      <c r="A26" t="s">
        <v>9</v>
      </c>
      <c r="B26">
        <v>11</v>
      </c>
      <c r="C26">
        <v>3.492</v>
      </c>
      <c r="D26">
        <v>1.0005696999999999E-2</v>
      </c>
      <c r="E26">
        <v>-0.81</v>
      </c>
      <c r="F26">
        <v>1.0005696999999999E-2</v>
      </c>
      <c r="G26">
        <v>0.69299999999999995</v>
      </c>
      <c r="H26">
        <v>9.3106564000000003E-2</v>
      </c>
      <c r="I26">
        <v>0.68767123299999999</v>
      </c>
      <c r="J26">
        <f t="shared" si="0"/>
        <v>0.68767123299999999</v>
      </c>
    </row>
    <row r="27" spans="1:10" x14ac:dyDescent="0.25">
      <c r="A27" t="s">
        <v>9</v>
      </c>
      <c r="B27">
        <v>11</v>
      </c>
      <c r="C27">
        <v>3.4660000000000002</v>
      </c>
      <c r="D27">
        <v>7.8704099999999996E-3</v>
      </c>
      <c r="E27">
        <v>-0.86199999999999999</v>
      </c>
      <c r="F27">
        <v>7.8704099999999996E-3</v>
      </c>
      <c r="G27">
        <v>0.621</v>
      </c>
      <c r="H27">
        <v>9.3787182999999996E-2</v>
      </c>
      <c r="I27">
        <v>0.68767123299999999</v>
      </c>
      <c r="J27">
        <f t="shared" si="0"/>
        <v>0.68767123299999999</v>
      </c>
    </row>
    <row r="28" spans="1:10" x14ac:dyDescent="0.25">
      <c r="A28" t="s">
        <v>9</v>
      </c>
      <c r="B28">
        <v>12</v>
      </c>
      <c r="C28">
        <v>3.7450000000000001</v>
      </c>
      <c r="D28">
        <v>8.8645990000000008E-3</v>
      </c>
      <c r="E28">
        <v>-0.72</v>
      </c>
      <c r="F28">
        <v>8.8645990000000008E-3</v>
      </c>
      <c r="G28">
        <v>0.73699999999999999</v>
      </c>
      <c r="H28">
        <v>0.112733188</v>
      </c>
      <c r="I28">
        <v>0.68493150700000005</v>
      </c>
      <c r="J28">
        <f t="shared" si="0"/>
        <v>0.68493150700000005</v>
      </c>
    </row>
    <row r="29" spans="1:10" x14ac:dyDescent="0.25">
      <c r="A29" t="s">
        <v>9</v>
      </c>
      <c r="B29" s="1" t="s">
        <v>14</v>
      </c>
      <c r="C29">
        <v>2.3250000000000002</v>
      </c>
      <c r="D29">
        <v>1.5359829E-2</v>
      </c>
      <c r="E29">
        <v>-1.8520000000000001</v>
      </c>
      <c r="F29">
        <v>4.8482422999999997E-2</v>
      </c>
      <c r="G29">
        <v>0.65800000000000003</v>
      </c>
      <c r="H29">
        <v>4.3999999999999997E-2</v>
      </c>
      <c r="I29">
        <v>0.61369863000000002</v>
      </c>
      <c r="J29">
        <f t="shared" si="0"/>
        <v>0.61369863000000002</v>
      </c>
    </row>
    <row r="30" spans="1:10" x14ac:dyDescent="0.25">
      <c r="A30" t="s">
        <v>9</v>
      </c>
      <c r="B30">
        <v>13</v>
      </c>
      <c r="C30">
        <v>4.048</v>
      </c>
      <c r="D30">
        <v>1.5359829E-2</v>
      </c>
      <c r="E30">
        <v>-0.71799999999999997</v>
      </c>
      <c r="F30">
        <v>1.5359829E-2</v>
      </c>
      <c r="G30">
        <v>0.63800000000000001</v>
      </c>
      <c r="H30">
        <v>0.10026792299999999</v>
      </c>
      <c r="I30">
        <v>0.61369863000000002</v>
      </c>
      <c r="J30">
        <f t="shared" si="0"/>
        <v>0.61369863000000002</v>
      </c>
    </row>
    <row r="31" spans="1:10" x14ac:dyDescent="0.25">
      <c r="A31" t="s">
        <v>9</v>
      </c>
      <c r="B31">
        <v>13</v>
      </c>
      <c r="C31">
        <v>4.0060000000000002</v>
      </c>
      <c r="D31">
        <v>1.1349141E-2</v>
      </c>
      <c r="E31">
        <v>-0.76600000000000001</v>
      </c>
      <c r="F31">
        <v>1.1349141E-2</v>
      </c>
      <c r="G31">
        <v>0.75600000000000001</v>
      </c>
      <c r="H31">
        <v>0.14990895000000001</v>
      </c>
      <c r="I31">
        <v>0.61369863000000002</v>
      </c>
      <c r="J31">
        <f t="shared" si="0"/>
        <v>0.61369863000000002</v>
      </c>
    </row>
    <row r="32" spans="1:10" x14ac:dyDescent="0.25">
      <c r="A32" t="s">
        <v>9</v>
      </c>
      <c r="B32">
        <v>14</v>
      </c>
      <c r="C32">
        <v>3.9009999999999998</v>
      </c>
      <c r="D32">
        <v>1.0722796999999999E-2</v>
      </c>
      <c r="E32">
        <v>-1.034</v>
      </c>
      <c r="F32">
        <v>1.0722796999999999E-2</v>
      </c>
      <c r="G32">
        <v>0.75600000000000001</v>
      </c>
      <c r="H32">
        <v>0.164275371</v>
      </c>
      <c r="I32">
        <v>0.49041095899999998</v>
      </c>
      <c r="J32">
        <f t="shared" si="0"/>
        <v>0.49041095899999998</v>
      </c>
    </row>
    <row r="33" spans="1:10" x14ac:dyDescent="0.25">
      <c r="A33" t="s">
        <v>9</v>
      </c>
      <c r="B33">
        <v>14</v>
      </c>
      <c r="C33">
        <v>3.8570000000000002</v>
      </c>
      <c r="D33">
        <v>9.6716110000000001E-3</v>
      </c>
      <c r="E33">
        <v>-1.0369999999999999</v>
      </c>
      <c r="F33">
        <v>9.6716110000000001E-3</v>
      </c>
      <c r="G33">
        <v>0.67400000000000004</v>
      </c>
      <c r="H33">
        <v>0.122753744</v>
      </c>
      <c r="I33">
        <v>0.49041095899999998</v>
      </c>
      <c r="J33">
        <f t="shared" si="0"/>
        <v>0.49041095899999998</v>
      </c>
    </row>
    <row r="34" spans="1:10" x14ac:dyDescent="0.25">
      <c r="A34" t="s">
        <v>9</v>
      </c>
      <c r="B34">
        <v>15</v>
      </c>
      <c r="C34">
        <v>3.581</v>
      </c>
      <c r="D34">
        <v>1.127737E-2</v>
      </c>
      <c r="E34">
        <v>-1.369</v>
      </c>
      <c r="F34">
        <v>1.127737E-2</v>
      </c>
      <c r="G34">
        <v>0.64100000000000001</v>
      </c>
      <c r="H34">
        <v>0.172335716</v>
      </c>
      <c r="I34">
        <v>0.36986301399999999</v>
      </c>
      <c r="J34">
        <f t="shared" si="0"/>
        <v>0.36986301399999999</v>
      </c>
    </row>
    <row r="35" spans="1:10" x14ac:dyDescent="0.25">
      <c r="A35" t="s">
        <v>9</v>
      </c>
      <c r="B35">
        <v>15</v>
      </c>
      <c r="C35">
        <v>3.4950000000000001</v>
      </c>
      <c r="D35">
        <v>1.0681527E-2</v>
      </c>
      <c r="E35">
        <v>-1.411</v>
      </c>
      <c r="F35">
        <v>1.0681527E-2</v>
      </c>
      <c r="G35">
        <v>0.69499999999999995</v>
      </c>
      <c r="H35">
        <v>0.14601161200000001</v>
      </c>
      <c r="I35">
        <v>0.36986301399999999</v>
      </c>
      <c r="J35">
        <f t="shared" si="0"/>
        <v>0.36986301399999999</v>
      </c>
    </row>
    <row r="36" spans="1:10" x14ac:dyDescent="0.25">
      <c r="A36" t="s">
        <v>9</v>
      </c>
      <c r="B36" s="1" t="s">
        <v>15</v>
      </c>
      <c r="C36">
        <v>2.5470000000000002</v>
      </c>
      <c r="D36">
        <v>1.6122290000000001E-2</v>
      </c>
      <c r="E36">
        <v>-1.5860000000000001</v>
      </c>
      <c r="F36">
        <v>4.8482422999999997E-2</v>
      </c>
      <c r="G36">
        <v>0.629</v>
      </c>
      <c r="H36">
        <v>4.3999999999999997E-2</v>
      </c>
      <c r="I36">
        <v>0.26027397299999999</v>
      </c>
      <c r="J36">
        <f t="shared" si="0"/>
        <v>0.26027397299999999</v>
      </c>
    </row>
    <row r="37" spans="1:10" x14ac:dyDescent="0.25">
      <c r="A37" t="s">
        <v>9</v>
      </c>
      <c r="B37">
        <v>16</v>
      </c>
      <c r="C37">
        <v>3.5209999999999999</v>
      </c>
      <c r="D37">
        <v>1.6122290000000001E-2</v>
      </c>
      <c r="E37">
        <v>-1.609</v>
      </c>
      <c r="F37">
        <v>1.6122290000000001E-2</v>
      </c>
      <c r="G37">
        <v>0.63</v>
      </c>
      <c r="H37">
        <v>0.12876911099999999</v>
      </c>
      <c r="I37">
        <v>0.26027397299999999</v>
      </c>
      <c r="J37">
        <f t="shared" si="0"/>
        <v>0.26027397299999999</v>
      </c>
    </row>
    <row r="38" spans="1:10" x14ac:dyDescent="0.25">
      <c r="A38" t="s">
        <v>9</v>
      </c>
      <c r="B38">
        <v>17</v>
      </c>
      <c r="C38">
        <v>3.4889999999999999</v>
      </c>
      <c r="D38">
        <v>1.1493478999999999E-2</v>
      </c>
      <c r="E38">
        <v>-1.772</v>
      </c>
      <c r="F38">
        <v>1.27616E-2</v>
      </c>
      <c r="G38">
        <v>0.59899999999999998</v>
      </c>
      <c r="H38">
        <v>0.122391862</v>
      </c>
      <c r="I38">
        <v>0</v>
      </c>
      <c r="J38">
        <f t="shared" si="0"/>
        <v>0</v>
      </c>
    </row>
    <row r="39" spans="1:10" x14ac:dyDescent="0.25">
      <c r="A39" t="s">
        <v>9</v>
      </c>
      <c r="B39">
        <v>17</v>
      </c>
      <c r="C39">
        <v>3.5510000000000002</v>
      </c>
      <c r="D39">
        <v>1.1493478999999999E-2</v>
      </c>
      <c r="E39">
        <v>-1.802</v>
      </c>
      <c r="F39">
        <v>1.27616E-2</v>
      </c>
      <c r="G39">
        <v>0.59399999999999997</v>
      </c>
      <c r="H39">
        <v>0.122391862</v>
      </c>
      <c r="I39">
        <v>0</v>
      </c>
      <c r="J39">
        <f t="shared" si="0"/>
        <v>0</v>
      </c>
    </row>
    <row r="40" spans="1:10" x14ac:dyDescent="0.25">
      <c r="A40" t="s">
        <v>9</v>
      </c>
      <c r="B40">
        <v>18</v>
      </c>
      <c r="C40">
        <v>3.5049999999999999</v>
      </c>
      <c r="D40">
        <v>1.0631968E-2</v>
      </c>
      <c r="E40">
        <v>-1.806</v>
      </c>
      <c r="F40">
        <v>1.0631968E-2</v>
      </c>
      <c r="G40">
        <v>0.68</v>
      </c>
      <c r="H40">
        <v>9.8731004999999997E-2</v>
      </c>
      <c r="I40">
        <v>7.1232877E-2</v>
      </c>
      <c r="J40">
        <f t="shared" si="0"/>
        <v>7.1232877E-2</v>
      </c>
    </row>
    <row r="41" spans="1:10" x14ac:dyDescent="0.25">
      <c r="A41" t="s">
        <v>9</v>
      </c>
      <c r="B41">
        <v>18</v>
      </c>
      <c r="C41">
        <v>3.5179999999999998</v>
      </c>
      <c r="D41">
        <v>1.2003061000000001E-2</v>
      </c>
      <c r="E41">
        <v>-1.7190000000000001</v>
      </c>
      <c r="F41">
        <v>1.2003061000000001E-2</v>
      </c>
      <c r="G41">
        <v>0.69699999999999995</v>
      </c>
      <c r="H41">
        <v>0.14908042499999999</v>
      </c>
      <c r="I41">
        <v>7.1232877E-2</v>
      </c>
      <c r="J41">
        <f t="shared" si="0"/>
        <v>7.1232877E-2</v>
      </c>
    </row>
    <row r="42" spans="1:10" x14ac:dyDescent="0.25">
      <c r="A42" t="s">
        <v>9</v>
      </c>
      <c r="B42">
        <v>19</v>
      </c>
      <c r="C42">
        <v>3.6819999999999999</v>
      </c>
      <c r="D42">
        <v>1.003838E-2</v>
      </c>
      <c r="E42">
        <v>-1.623</v>
      </c>
      <c r="F42">
        <v>1.003838E-2</v>
      </c>
      <c r="G42">
        <v>0.67600000000000005</v>
      </c>
      <c r="H42">
        <v>0.12883751600000001</v>
      </c>
      <c r="I42">
        <v>0.98630136999999996</v>
      </c>
      <c r="J42">
        <f t="shared" si="0"/>
        <v>0.98630136999999996</v>
      </c>
    </row>
    <row r="43" spans="1:10" x14ac:dyDescent="0.25">
      <c r="A43" t="s">
        <v>9</v>
      </c>
      <c r="B43">
        <v>19</v>
      </c>
      <c r="C43">
        <v>3.7080000000000002</v>
      </c>
      <c r="D43">
        <v>7.8575250000000006E-3</v>
      </c>
      <c r="E43">
        <v>-1.5589999999999999</v>
      </c>
      <c r="F43">
        <v>7.8575250000000006E-3</v>
      </c>
      <c r="G43">
        <v>0.61799999999999999</v>
      </c>
      <c r="H43">
        <v>0.12551329</v>
      </c>
      <c r="I43">
        <v>0.98630136999999996</v>
      </c>
      <c r="J43">
        <f t="shared" si="0"/>
        <v>0.98630136999999996</v>
      </c>
    </row>
    <row r="44" spans="1:10" x14ac:dyDescent="0.25">
      <c r="A44" t="s">
        <v>9</v>
      </c>
      <c r="B44">
        <v>21</v>
      </c>
      <c r="C44">
        <v>3.4590000000000001</v>
      </c>
      <c r="D44">
        <v>9.8628110000000008E-3</v>
      </c>
      <c r="E44">
        <v>-0.85599999999999998</v>
      </c>
      <c r="F44">
        <v>9.8628110000000008E-3</v>
      </c>
      <c r="G44">
        <v>0.68600000000000005</v>
      </c>
      <c r="H44">
        <v>0.108235013</v>
      </c>
      <c r="I44">
        <v>0.83287671200000002</v>
      </c>
      <c r="J44">
        <f t="shared" si="0"/>
        <v>0.83287671200000002</v>
      </c>
    </row>
    <row r="45" spans="1:10" x14ac:dyDescent="0.25">
      <c r="A45" t="s">
        <v>9</v>
      </c>
      <c r="B45">
        <v>21</v>
      </c>
      <c r="C45">
        <v>3.5070000000000001</v>
      </c>
      <c r="D45">
        <v>1.526898E-2</v>
      </c>
      <c r="E45">
        <v>-0.85799999999999998</v>
      </c>
      <c r="F45">
        <v>1.526898E-2</v>
      </c>
      <c r="G45">
        <v>0.70299999999999996</v>
      </c>
      <c r="H45">
        <v>0.11616235699999999</v>
      </c>
      <c r="I45">
        <v>0.83287671200000002</v>
      </c>
      <c r="J45">
        <f t="shared" si="0"/>
        <v>0.83287671200000002</v>
      </c>
    </row>
    <row r="46" spans="1:10" x14ac:dyDescent="0.25">
      <c r="A46" t="s">
        <v>9</v>
      </c>
      <c r="B46">
        <v>22</v>
      </c>
      <c r="C46">
        <v>3.5379999999999998</v>
      </c>
      <c r="D46">
        <v>1.1818588999999999E-2</v>
      </c>
      <c r="E46">
        <v>-0.76900000000000002</v>
      </c>
      <c r="F46">
        <v>1.1818588999999999E-2</v>
      </c>
      <c r="G46">
        <v>0.63300000000000001</v>
      </c>
      <c r="H46">
        <v>0.102037791</v>
      </c>
      <c r="I46">
        <v>0.75890411000000002</v>
      </c>
      <c r="J46">
        <f t="shared" si="0"/>
        <v>0.75890411000000002</v>
      </c>
    </row>
    <row r="47" spans="1:10" x14ac:dyDescent="0.25">
      <c r="A47" t="s">
        <v>9</v>
      </c>
      <c r="B47">
        <v>22</v>
      </c>
      <c r="C47">
        <v>3.5960000000000001</v>
      </c>
      <c r="D47">
        <v>1.0728837999999999E-2</v>
      </c>
      <c r="E47">
        <v>-0.76800000000000002</v>
      </c>
      <c r="F47">
        <v>1.0728837999999999E-2</v>
      </c>
      <c r="G47">
        <v>0.68100000000000005</v>
      </c>
      <c r="H47">
        <v>0.103468884</v>
      </c>
      <c r="I47">
        <v>0.75890411000000002</v>
      </c>
      <c r="J47">
        <f t="shared" si="0"/>
        <v>0.75890411000000002</v>
      </c>
    </row>
    <row r="48" spans="1:10" x14ac:dyDescent="0.25">
      <c r="A48" t="s">
        <v>9</v>
      </c>
      <c r="B48">
        <v>23</v>
      </c>
      <c r="C48">
        <v>3.3380000000000001</v>
      </c>
      <c r="D48">
        <v>1.3735364E-2</v>
      </c>
      <c r="E48">
        <v>-0.92900000000000005</v>
      </c>
      <c r="F48">
        <v>1.3735364E-2</v>
      </c>
      <c r="G48">
        <v>0.77700000000000002</v>
      </c>
      <c r="H48">
        <v>0.103173269</v>
      </c>
      <c r="I48">
        <v>0.68767123299999999</v>
      </c>
      <c r="J48">
        <f t="shared" si="0"/>
        <v>0.68767123299999999</v>
      </c>
    </row>
    <row r="49" spans="1:10" x14ac:dyDescent="0.25">
      <c r="A49" t="s">
        <v>9</v>
      </c>
      <c r="B49">
        <v>23</v>
      </c>
      <c r="C49">
        <v>3.3860000000000001</v>
      </c>
      <c r="D49">
        <v>1.3893407999999999E-2</v>
      </c>
      <c r="E49">
        <v>-0.91700000000000004</v>
      </c>
      <c r="F49">
        <v>1.3893407999999999E-2</v>
      </c>
      <c r="G49">
        <v>0.623</v>
      </c>
      <c r="H49">
        <v>0.109823302</v>
      </c>
      <c r="I49">
        <v>0.68767123299999999</v>
      </c>
      <c r="J49">
        <f t="shared" si="0"/>
        <v>0.68767123299999999</v>
      </c>
    </row>
    <row r="50" spans="1:10" x14ac:dyDescent="0.25">
      <c r="A50" t="s">
        <v>9</v>
      </c>
      <c r="B50">
        <v>24</v>
      </c>
      <c r="C50">
        <v>3.3929999999999998</v>
      </c>
      <c r="D50">
        <v>1.0231778E-2</v>
      </c>
      <c r="E50">
        <v>-0.85899999999999999</v>
      </c>
      <c r="F50">
        <v>1.0231778E-2</v>
      </c>
      <c r="G50">
        <v>0.67400000000000004</v>
      </c>
      <c r="H50">
        <v>9.1544864000000004E-2</v>
      </c>
      <c r="I50">
        <v>0.64109589</v>
      </c>
      <c r="J50">
        <f t="shared" si="0"/>
        <v>0.64109589</v>
      </c>
    </row>
    <row r="51" spans="1:10" x14ac:dyDescent="0.25">
      <c r="A51" t="s">
        <v>9</v>
      </c>
      <c r="B51">
        <v>24</v>
      </c>
      <c r="C51">
        <v>3.4180000000000001</v>
      </c>
      <c r="D51">
        <v>1.0311140999999999E-2</v>
      </c>
      <c r="E51">
        <v>-0.88400000000000001</v>
      </c>
      <c r="F51">
        <v>1.0311140999999999E-2</v>
      </c>
      <c r="G51">
        <v>0.79500000000000004</v>
      </c>
      <c r="H51">
        <v>0.103209896</v>
      </c>
      <c r="I51">
        <v>0.64109589</v>
      </c>
      <c r="J51">
        <f t="shared" si="0"/>
        <v>0.64109589</v>
      </c>
    </row>
    <row r="52" spans="1:10" x14ac:dyDescent="0.25">
      <c r="A52" t="s">
        <v>9</v>
      </c>
      <c r="B52">
        <v>25</v>
      </c>
      <c r="C52">
        <v>3.3210000000000002</v>
      </c>
      <c r="D52">
        <v>1.3659935E-2</v>
      </c>
      <c r="E52">
        <v>-0.88200000000000001</v>
      </c>
      <c r="F52">
        <v>1.3659935E-2</v>
      </c>
      <c r="G52">
        <v>0.67600000000000005</v>
      </c>
      <c r="H52">
        <v>9.1740530000000001E-2</v>
      </c>
      <c r="I52">
        <v>0.59452054799999998</v>
      </c>
      <c r="J52">
        <f t="shared" si="0"/>
        <v>0.59452054799999998</v>
      </c>
    </row>
    <row r="53" spans="1:10" x14ac:dyDescent="0.25">
      <c r="A53" t="s">
        <v>9</v>
      </c>
      <c r="B53">
        <v>25</v>
      </c>
      <c r="C53">
        <v>3.1589999999999998</v>
      </c>
      <c r="D53">
        <v>1.1463190999999999E-2</v>
      </c>
      <c r="E53">
        <v>-0.99299999999999999</v>
      </c>
      <c r="F53">
        <v>1.1463190999999999E-2</v>
      </c>
      <c r="G53">
        <v>0.67400000000000004</v>
      </c>
      <c r="H53">
        <v>0.109534879</v>
      </c>
      <c r="I53">
        <v>0.59452054799999998</v>
      </c>
      <c r="J53">
        <f t="shared" si="0"/>
        <v>0.59452054799999998</v>
      </c>
    </row>
    <row r="54" spans="1:10" x14ac:dyDescent="0.25">
      <c r="A54" t="s">
        <v>9</v>
      </c>
      <c r="B54">
        <v>26</v>
      </c>
      <c r="C54">
        <v>3.2890000000000001</v>
      </c>
      <c r="D54">
        <v>1.3983616000000001E-2</v>
      </c>
      <c r="E54">
        <v>-0.84499999999999997</v>
      </c>
      <c r="F54">
        <v>1.3983616000000001E-2</v>
      </c>
      <c r="G54">
        <v>0.70799999999999996</v>
      </c>
      <c r="H54">
        <v>0.11911564400000001</v>
      </c>
      <c r="I54">
        <v>0.54794520499999999</v>
      </c>
      <c r="J54">
        <f t="shared" si="0"/>
        <v>0.54794520499999999</v>
      </c>
    </row>
    <row r="55" spans="1:10" x14ac:dyDescent="0.25">
      <c r="A55" t="s">
        <v>9</v>
      </c>
      <c r="B55">
        <v>26</v>
      </c>
      <c r="C55">
        <v>3.3130000000000002</v>
      </c>
      <c r="D55">
        <v>1.367999E-2</v>
      </c>
      <c r="E55">
        <v>-0.93700000000000006</v>
      </c>
      <c r="F55">
        <v>1.367999E-2</v>
      </c>
      <c r="G55">
        <v>0.70799999999999996</v>
      </c>
      <c r="H55">
        <v>9.8176632E-2</v>
      </c>
      <c r="I55">
        <v>0.54794520499999999</v>
      </c>
      <c r="J55">
        <f t="shared" si="0"/>
        <v>0.54794520499999999</v>
      </c>
    </row>
    <row r="56" spans="1:10" x14ac:dyDescent="0.25">
      <c r="A56" t="s">
        <v>9</v>
      </c>
      <c r="B56">
        <v>27</v>
      </c>
      <c r="C56">
        <v>2.9489999999999998</v>
      </c>
      <c r="D56">
        <v>1.2824571999999999E-2</v>
      </c>
      <c r="E56">
        <v>-1.202</v>
      </c>
      <c r="F56">
        <v>1.2824571999999999E-2</v>
      </c>
      <c r="G56">
        <v>0.69799999999999995</v>
      </c>
      <c r="H56">
        <v>0.102519401</v>
      </c>
      <c r="I56">
        <v>0.50136986299999997</v>
      </c>
      <c r="J56">
        <f t="shared" si="0"/>
        <v>0.50136986299999997</v>
      </c>
    </row>
    <row r="57" spans="1:10" x14ac:dyDescent="0.25">
      <c r="A57" t="s">
        <v>9</v>
      </c>
      <c r="B57">
        <v>27</v>
      </c>
      <c r="C57">
        <v>2.9830000000000001</v>
      </c>
      <c r="D57">
        <v>1.4760758000000001E-2</v>
      </c>
      <c r="E57">
        <v>-1.0720000000000001</v>
      </c>
      <c r="F57">
        <v>1.4760758000000001E-2</v>
      </c>
      <c r="G57">
        <v>0.60799999999999998</v>
      </c>
      <c r="H57">
        <v>0.13840734699999999</v>
      </c>
      <c r="I57">
        <v>0.50136986299999997</v>
      </c>
      <c r="J57">
        <f t="shared" si="0"/>
        <v>0.50136986299999997</v>
      </c>
    </row>
    <row r="58" spans="1:10" x14ac:dyDescent="0.25">
      <c r="A58" t="s">
        <v>9</v>
      </c>
      <c r="B58">
        <v>28</v>
      </c>
      <c r="C58">
        <v>2.9460000000000002</v>
      </c>
      <c r="D58">
        <v>1.0518266E-2</v>
      </c>
      <c r="E58">
        <v>-1.119</v>
      </c>
      <c r="F58">
        <v>1.0518266E-2</v>
      </c>
      <c r="G58">
        <v>0.66</v>
      </c>
      <c r="H58">
        <v>0.101229704</v>
      </c>
      <c r="I58">
        <v>0.44931506799999998</v>
      </c>
      <c r="J58">
        <f t="shared" si="0"/>
        <v>0.44931506799999998</v>
      </c>
    </row>
    <row r="59" spans="1:10" x14ac:dyDescent="0.25">
      <c r="A59" t="s">
        <v>9</v>
      </c>
      <c r="B59">
        <v>28</v>
      </c>
      <c r="C59">
        <v>3.0030000000000001</v>
      </c>
      <c r="D59">
        <v>1.4805397E-2</v>
      </c>
      <c r="E59">
        <v>-1.0780000000000001</v>
      </c>
      <c r="F59">
        <v>1.4805397E-2</v>
      </c>
      <c r="G59">
        <v>0.72199999999999998</v>
      </c>
      <c r="H59">
        <v>9.8733795999999999E-2</v>
      </c>
      <c r="I59">
        <v>0.44931506799999998</v>
      </c>
      <c r="J59">
        <f t="shared" si="0"/>
        <v>0.44931506799999998</v>
      </c>
    </row>
    <row r="60" spans="1:10" x14ac:dyDescent="0.25">
      <c r="A60" t="s">
        <v>9</v>
      </c>
      <c r="B60">
        <v>29</v>
      </c>
      <c r="C60">
        <v>2.823</v>
      </c>
      <c r="D60">
        <v>8.6915029999999997E-3</v>
      </c>
      <c r="E60">
        <v>-1.3129999999999999</v>
      </c>
      <c r="F60">
        <v>8.6915029999999997E-3</v>
      </c>
      <c r="G60">
        <v>0.72299999999999998</v>
      </c>
      <c r="H60">
        <v>9.7363182000000006E-2</v>
      </c>
      <c r="I60">
        <v>0.38904109599999998</v>
      </c>
      <c r="J60">
        <f t="shared" si="0"/>
        <v>0.38904109599999998</v>
      </c>
    </row>
    <row r="61" spans="1:10" x14ac:dyDescent="0.25">
      <c r="A61" t="s">
        <v>9</v>
      </c>
      <c r="B61">
        <v>29</v>
      </c>
      <c r="C61">
        <v>2.8279999999999998</v>
      </c>
      <c r="D61">
        <v>1.0200064E-2</v>
      </c>
      <c r="E61">
        <v>-1.3620000000000001</v>
      </c>
      <c r="F61">
        <v>1.0200064E-2</v>
      </c>
      <c r="G61">
        <v>0.61899999999999999</v>
      </c>
      <c r="H61">
        <v>8.3587053999999994E-2</v>
      </c>
      <c r="I61">
        <v>0.38904109599999998</v>
      </c>
      <c r="J61">
        <f t="shared" si="0"/>
        <v>0.38904109599999998</v>
      </c>
    </row>
    <row r="62" spans="1:10" x14ac:dyDescent="0.25">
      <c r="A62" t="s">
        <v>9</v>
      </c>
      <c r="B62">
        <v>32</v>
      </c>
      <c r="C62">
        <v>2.9590000000000001</v>
      </c>
      <c r="D62">
        <v>1.1693444000000001E-2</v>
      </c>
      <c r="E62">
        <v>-1.619</v>
      </c>
      <c r="F62">
        <v>1.1693444000000001E-2</v>
      </c>
      <c r="G62">
        <v>0.66900000000000004</v>
      </c>
      <c r="H62">
        <v>0.13797616100000001</v>
      </c>
      <c r="I62">
        <v>3.2876712000000002E-2</v>
      </c>
      <c r="J62">
        <f t="shared" si="0"/>
        <v>3.2876712000000002E-2</v>
      </c>
    </row>
    <row r="63" spans="1:10" x14ac:dyDescent="0.25">
      <c r="A63" t="s">
        <v>9</v>
      </c>
      <c r="B63">
        <v>32</v>
      </c>
      <c r="C63">
        <v>2.9510000000000001</v>
      </c>
      <c r="D63">
        <v>1.1693444000000001E-2</v>
      </c>
      <c r="E63">
        <v>-1.498</v>
      </c>
      <c r="F63">
        <v>1.27616E-2</v>
      </c>
      <c r="G63">
        <v>0.64900000000000002</v>
      </c>
      <c r="H63">
        <v>0.122391862</v>
      </c>
      <c r="I63">
        <v>0</v>
      </c>
      <c r="J63">
        <f t="shared" si="0"/>
        <v>0</v>
      </c>
    </row>
    <row r="64" spans="1:10" x14ac:dyDescent="0.25">
      <c r="A64" t="s">
        <v>9</v>
      </c>
      <c r="B64">
        <v>33</v>
      </c>
      <c r="C64">
        <v>3.0859999999999999</v>
      </c>
      <c r="D64">
        <v>1.1493478999999999E-2</v>
      </c>
      <c r="E64">
        <v>-1.202</v>
      </c>
      <c r="F64">
        <v>1.27616E-2</v>
      </c>
      <c r="G64">
        <v>0.63500000000000001</v>
      </c>
      <c r="H64">
        <v>0.122391862</v>
      </c>
      <c r="I64">
        <v>0</v>
      </c>
      <c r="J64">
        <f t="shared" si="0"/>
        <v>0</v>
      </c>
    </row>
    <row r="65" spans="1:10" x14ac:dyDescent="0.25">
      <c r="A65" t="s">
        <v>9</v>
      </c>
      <c r="B65">
        <v>33</v>
      </c>
      <c r="C65">
        <v>3.1219999999999999</v>
      </c>
      <c r="D65">
        <v>1.1493478999999999E-2</v>
      </c>
      <c r="E65">
        <v>-1.2689999999999999</v>
      </c>
      <c r="F65">
        <v>1.27616E-2</v>
      </c>
      <c r="G65">
        <v>0.78900000000000003</v>
      </c>
      <c r="H65">
        <v>0.122391862</v>
      </c>
      <c r="I65">
        <v>0</v>
      </c>
      <c r="J65">
        <f t="shared" si="0"/>
        <v>0</v>
      </c>
    </row>
    <row r="66" spans="1:10" x14ac:dyDescent="0.25">
      <c r="A66" t="s">
        <v>9</v>
      </c>
      <c r="B66">
        <v>33</v>
      </c>
      <c r="C66">
        <v>3.1</v>
      </c>
      <c r="D66">
        <v>1.1493478999999999E-2</v>
      </c>
      <c r="E66">
        <v>-1.3160000000000001</v>
      </c>
      <c r="F66">
        <v>1.27616E-2</v>
      </c>
      <c r="G66">
        <v>0.68400000000000005</v>
      </c>
      <c r="H66">
        <v>0.122391862</v>
      </c>
      <c r="I66">
        <v>0</v>
      </c>
      <c r="J66">
        <f t="shared" si="0"/>
        <v>0</v>
      </c>
    </row>
    <row r="67" spans="1:10" x14ac:dyDescent="0.25">
      <c r="A67" t="s">
        <v>9</v>
      </c>
      <c r="B67">
        <v>34</v>
      </c>
      <c r="C67">
        <v>3.2280000000000002</v>
      </c>
      <c r="D67">
        <v>1.1493478999999999E-2</v>
      </c>
      <c r="E67">
        <v>-1.4510000000000001</v>
      </c>
      <c r="F67">
        <v>1.27616E-2</v>
      </c>
      <c r="G67">
        <v>0.67800000000000005</v>
      </c>
      <c r="H67">
        <v>0.122391862</v>
      </c>
      <c r="I67">
        <v>0</v>
      </c>
      <c r="J67">
        <f t="shared" ref="J67:J130" si="4">IF(A67="R. diluvianum", I67, IF(A67="A. incurva", MOD(I67-4/12, 1), MOD(I67-1/12, 1)))</f>
        <v>0</v>
      </c>
    </row>
    <row r="68" spans="1:10" x14ac:dyDescent="0.25">
      <c r="A68" t="s">
        <v>9</v>
      </c>
      <c r="B68">
        <v>34</v>
      </c>
      <c r="C68">
        <v>3.2120000000000002</v>
      </c>
      <c r="D68">
        <v>1.1493478999999999E-2</v>
      </c>
      <c r="E68">
        <v>-1.2949999999999999</v>
      </c>
      <c r="F68">
        <v>1.27616E-2</v>
      </c>
      <c r="G68">
        <v>0.68300000000000005</v>
      </c>
      <c r="H68">
        <v>0.122391862</v>
      </c>
      <c r="I68">
        <v>0</v>
      </c>
      <c r="J68">
        <f t="shared" si="4"/>
        <v>0</v>
      </c>
    </row>
    <row r="69" spans="1:10" x14ac:dyDescent="0.25">
      <c r="A69" t="s">
        <v>9</v>
      </c>
      <c r="B69">
        <v>34</v>
      </c>
      <c r="C69">
        <v>3.31</v>
      </c>
      <c r="D69">
        <v>1.1493478999999999E-2</v>
      </c>
      <c r="E69">
        <v>-1.4810000000000001</v>
      </c>
      <c r="F69">
        <v>1.27616E-2</v>
      </c>
      <c r="G69">
        <v>0.66600000000000004</v>
      </c>
      <c r="H69">
        <v>0.122391862</v>
      </c>
      <c r="I69">
        <v>0</v>
      </c>
      <c r="J69">
        <f t="shared" si="4"/>
        <v>0</v>
      </c>
    </row>
    <row r="70" spans="1:10" x14ac:dyDescent="0.25">
      <c r="A70" t="s">
        <v>9</v>
      </c>
      <c r="B70">
        <v>35</v>
      </c>
      <c r="C70">
        <v>3.3580000000000001</v>
      </c>
      <c r="D70">
        <v>1.1493478999999999E-2</v>
      </c>
      <c r="E70">
        <v>-0.80800000000000005</v>
      </c>
      <c r="F70">
        <v>1.27616E-2</v>
      </c>
      <c r="G70">
        <v>0.64900000000000002</v>
      </c>
      <c r="H70">
        <v>0.122391862</v>
      </c>
      <c r="I70">
        <v>0</v>
      </c>
      <c r="J70">
        <f t="shared" si="4"/>
        <v>0</v>
      </c>
    </row>
    <row r="71" spans="1:10" x14ac:dyDescent="0.25">
      <c r="A71" t="s">
        <v>9</v>
      </c>
      <c r="B71">
        <v>36</v>
      </c>
      <c r="C71">
        <v>3.4329999999999998</v>
      </c>
      <c r="D71">
        <v>9.0398400000000004E-3</v>
      </c>
      <c r="E71">
        <v>-1.0049999999999999</v>
      </c>
      <c r="F71">
        <v>9.0398400000000004E-3</v>
      </c>
      <c r="G71">
        <v>0.67300000000000004</v>
      </c>
      <c r="H71">
        <v>0.10878562</v>
      </c>
      <c r="I71">
        <v>0.73698630099999995</v>
      </c>
      <c r="J71">
        <f t="shared" si="4"/>
        <v>0.73698630099999995</v>
      </c>
    </row>
    <row r="72" spans="1:10" x14ac:dyDescent="0.25">
      <c r="A72" t="s">
        <v>9</v>
      </c>
      <c r="B72">
        <v>36</v>
      </c>
      <c r="C72">
        <v>3.3980000000000001</v>
      </c>
      <c r="D72">
        <v>1.2607159999999999E-2</v>
      </c>
      <c r="E72">
        <v>-1.024</v>
      </c>
      <c r="F72">
        <v>1.2607159999999999E-2</v>
      </c>
      <c r="G72">
        <v>0.69399999999999995</v>
      </c>
      <c r="H72">
        <v>0.10690949900000001</v>
      </c>
      <c r="I72">
        <v>0.73698630099999995</v>
      </c>
      <c r="J72">
        <f t="shared" si="4"/>
        <v>0.73698630099999995</v>
      </c>
    </row>
    <row r="73" spans="1:10" x14ac:dyDescent="0.25">
      <c r="A73" t="s">
        <v>9</v>
      </c>
      <c r="B73">
        <v>37</v>
      </c>
      <c r="C73">
        <v>3.52</v>
      </c>
      <c r="D73">
        <v>1.2155551000000001E-2</v>
      </c>
      <c r="E73">
        <v>-0.878</v>
      </c>
      <c r="F73">
        <v>1.2155551000000001E-2</v>
      </c>
      <c r="G73">
        <v>0.68899999999999995</v>
      </c>
      <c r="H73">
        <v>0.13504807199999999</v>
      </c>
      <c r="I73">
        <v>0.68767123299999999</v>
      </c>
      <c r="J73">
        <f t="shared" si="4"/>
        <v>0.68767123299999999</v>
      </c>
    </row>
    <row r="74" spans="1:10" x14ac:dyDescent="0.25">
      <c r="A74" t="s">
        <v>9</v>
      </c>
      <c r="B74">
        <v>37</v>
      </c>
      <c r="C74">
        <v>3.4769999999999999</v>
      </c>
      <c r="D74">
        <v>1.0051233999999999E-2</v>
      </c>
      <c r="E74">
        <v>-0.90900000000000003</v>
      </c>
      <c r="F74">
        <v>1.0051233999999999E-2</v>
      </c>
      <c r="G74">
        <v>0.67900000000000005</v>
      </c>
      <c r="H74">
        <v>0.14583320699999999</v>
      </c>
      <c r="I74">
        <v>0.68767123299999999</v>
      </c>
      <c r="J74">
        <f t="shared" si="4"/>
        <v>0.68767123299999999</v>
      </c>
    </row>
    <row r="75" spans="1:10" x14ac:dyDescent="0.25">
      <c r="A75" t="s">
        <v>9</v>
      </c>
      <c r="B75">
        <v>38</v>
      </c>
      <c r="C75">
        <v>3.5870000000000002</v>
      </c>
      <c r="D75">
        <v>8.6443430000000005E-3</v>
      </c>
      <c r="E75">
        <v>-0.94499999999999995</v>
      </c>
      <c r="F75">
        <v>8.6443430000000005E-3</v>
      </c>
      <c r="G75">
        <v>0.71499999999999997</v>
      </c>
      <c r="H75">
        <v>0.15019550700000001</v>
      </c>
      <c r="I75">
        <v>0.62739725999999996</v>
      </c>
      <c r="J75">
        <f t="shared" si="4"/>
        <v>0.62739725999999996</v>
      </c>
    </row>
    <row r="76" spans="1:10" x14ac:dyDescent="0.25">
      <c r="A76" t="s">
        <v>9</v>
      </c>
      <c r="B76">
        <v>38</v>
      </c>
      <c r="C76">
        <v>3.5920000000000001</v>
      </c>
      <c r="D76">
        <v>1.1146466000000001E-2</v>
      </c>
      <c r="E76">
        <v>-0.96299999999999997</v>
      </c>
      <c r="F76">
        <v>1.1146466000000001E-2</v>
      </c>
      <c r="G76">
        <v>0.66500000000000004</v>
      </c>
      <c r="H76">
        <v>0.14701763000000001</v>
      </c>
      <c r="I76">
        <v>0.62739725999999996</v>
      </c>
      <c r="J76">
        <f t="shared" si="4"/>
        <v>0.62739725999999996</v>
      </c>
    </row>
    <row r="77" spans="1:10" x14ac:dyDescent="0.25">
      <c r="A77" t="s">
        <v>9</v>
      </c>
      <c r="B77">
        <v>39</v>
      </c>
      <c r="C77">
        <v>3.4239999999999999</v>
      </c>
      <c r="D77">
        <v>1.219247E-2</v>
      </c>
      <c r="E77">
        <v>-1.1080000000000001</v>
      </c>
      <c r="F77">
        <v>1.219247E-2</v>
      </c>
      <c r="G77">
        <v>0.63500000000000001</v>
      </c>
      <c r="H77">
        <v>0.123056997</v>
      </c>
      <c r="I77">
        <v>0.56438356199999995</v>
      </c>
      <c r="J77">
        <f t="shared" si="4"/>
        <v>0.56438356199999995</v>
      </c>
    </row>
    <row r="78" spans="1:10" x14ac:dyDescent="0.25">
      <c r="A78" t="s">
        <v>9</v>
      </c>
      <c r="B78">
        <v>39</v>
      </c>
      <c r="C78">
        <v>3.4870000000000001</v>
      </c>
      <c r="D78">
        <v>1.2255891999999999E-2</v>
      </c>
      <c r="E78">
        <v>-1.0469999999999999</v>
      </c>
      <c r="F78">
        <v>1.2255891999999999E-2</v>
      </c>
      <c r="G78">
        <v>0.71899999999999997</v>
      </c>
      <c r="H78">
        <v>0.14098453399999999</v>
      </c>
      <c r="I78">
        <v>0.56438356199999995</v>
      </c>
      <c r="J78">
        <f t="shared" si="4"/>
        <v>0.56438356199999995</v>
      </c>
    </row>
    <row r="79" spans="1:10" x14ac:dyDescent="0.25">
      <c r="A79" t="s">
        <v>9</v>
      </c>
      <c r="B79">
        <v>39</v>
      </c>
      <c r="C79">
        <v>3.5249999999999999</v>
      </c>
      <c r="D79">
        <v>9.3780800000000004E-3</v>
      </c>
      <c r="E79">
        <v>-1.1140000000000001</v>
      </c>
      <c r="F79">
        <v>9.3780800000000004E-3</v>
      </c>
      <c r="G79">
        <v>0.7</v>
      </c>
      <c r="H79">
        <v>0.11339471600000001</v>
      </c>
      <c r="I79">
        <v>0.56438356199999995</v>
      </c>
      <c r="J79">
        <f t="shared" si="4"/>
        <v>0.56438356199999995</v>
      </c>
    </row>
    <row r="80" spans="1:10" x14ac:dyDescent="0.25">
      <c r="A80" t="s">
        <v>9</v>
      </c>
      <c r="B80">
        <v>40</v>
      </c>
      <c r="C80">
        <v>3.5720000000000001</v>
      </c>
      <c r="D80">
        <v>1.0426355999999999E-2</v>
      </c>
      <c r="E80">
        <v>-1.4139999999999999</v>
      </c>
      <c r="F80">
        <v>1.0426355999999999E-2</v>
      </c>
      <c r="G80">
        <v>0.69499999999999995</v>
      </c>
      <c r="H80">
        <v>0.12098114</v>
      </c>
      <c r="I80">
        <v>0.49589041099999998</v>
      </c>
      <c r="J80">
        <f t="shared" si="4"/>
        <v>0.49589041099999998</v>
      </c>
    </row>
    <row r="81" spans="1:10" x14ac:dyDescent="0.25">
      <c r="A81" t="s">
        <v>9</v>
      </c>
      <c r="B81">
        <v>40</v>
      </c>
      <c r="C81">
        <v>3.5619999999999998</v>
      </c>
      <c r="D81">
        <v>1.2941851000000001E-2</v>
      </c>
      <c r="E81">
        <v>-1.3480000000000001</v>
      </c>
      <c r="F81">
        <v>1.2941851000000001E-2</v>
      </c>
      <c r="G81">
        <v>0.69799999999999995</v>
      </c>
      <c r="H81">
        <v>0.12565188199999999</v>
      </c>
      <c r="I81">
        <v>0.49589041099999998</v>
      </c>
      <c r="J81">
        <f t="shared" si="4"/>
        <v>0.49589041099999998</v>
      </c>
    </row>
    <row r="82" spans="1:10" x14ac:dyDescent="0.25">
      <c r="A82" t="s">
        <v>9</v>
      </c>
      <c r="B82">
        <v>40</v>
      </c>
      <c r="C82">
        <v>3.5939999999999999</v>
      </c>
      <c r="D82">
        <v>9.1652699999999997E-3</v>
      </c>
      <c r="E82">
        <v>-1.4350000000000001</v>
      </c>
      <c r="F82">
        <v>9.1652699999999997E-3</v>
      </c>
      <c r="G82">
        <v>0.72599999999999998</v>
      </c>
      <c r="H82">
        <v>0.147690872</v>
      </c>
      <c r="I82">
        <v>0.49589041099999998</v>
      </c>
      <c r="J82">
        <f t="shared" si="4"/>
        <v>0.49589041099999998</v>
      </c>
    </row>
    <row r="83" spans="1:10" x14ac:dyDescent="0.25">
      <c r="A83" t="s">
        <v>9</v>
      </c>
      <c r="B83">
        <v>41</v>
      </c>
      <c r="C83">
        <v>3.72</v>
      </c>
      <c r="D83">
        <v>1.0298411E-2</v>
      </c>
      <c r="E83">
        <v>-1.4019999999999999</v>
      </c>
      <c r="F83">
        <v>1.0298411E-2</v>
      </c>
      <c r="G83">
        <v>0.72299999999999998</v>
      </c>
      <c r="H83">
        <v>0.122436907</v>
      </c>
      <c r="I83">
        <v>0.41643835600000001</v>
      </c>
      <c r="J83">
        <f t="shared" si="4"/>
        <v>0.41643835600000001</v>
      </c>
    </row>
    <row r="84" spans="1:10" x14ac:dyDescent="0.25">
      <c r="A84" t="s">
        <v>9</v>
      </c>
      <c r="B84">
        <v>41</v>
      </c>
      <c r="C84">
        <v>3.694</v>
      </c>
      <c r="D84">
        <v>1.2567724000000001E-2</v>
      </c>
      <c r="E84">
        <v>-1.419</v>
      </c>
      <c r="F84">
        <v>1.2567724000000001E-2</v>
      </c>
      <c r="G84">
        <v>0.64100000000000001</v>
      </c>
      <c r="H84">
        <v>0.151248728</v>
      </c>
      <c r="I84">
        <v>0.41643835600000001</v>
      </c>
      <c r="J84">
        <f t="shared" si="4"/>
        <v>0.41643835600000001</v>
      </c>
    </row>
    <row r="85" spans="1:10" x14ac:dyDescent="0.25">
      <c r="A85" t="s">
        <v>9</v>
      </c>
      <c r="B85">
        <v>42</v>
      </c>
      <c r="C85">
        <v>3.7</v>
      </c>
      <c r="D85">
        <v>1.2243604E-2</v>
      </c>
      <c r="E85">
        <v>-1.607</v>
      </c>
      <c r="F85">
        <v>1.2243604E-2</v>
      </c>
      <c r="G85">
        <v>0.59</v>
      </c>
      <c r="H85">
        <v>0.14991654500000001</v>
      </c>
      <c r="I85">
        <v>0.326027397</v>
      </c>
      <c r="J85">
        <f t="shared" si="4"/>
        <v>0.326027397</v>
      </c>
    </row>
    <row r="86" spans="1:10" x14ac:dyDescent="0.25">
      <c r="A86" t="s">
        <v>9</v>
      </c>
      <c r="B86">
        <v>42</v>
      </c>
      <c r="C86">
        <v>3.6840000000000002</v>
      </c>
      <c r="D86">
        <v>1.0490592E-2</v>
      </c>
      <c r="E86">
        <v>-1.544</v>
      </c>
      <c r="F86">
        <v>1.0490592E-2</v>
      </c>
      <c r="G86">
        <v>0.65600000000000003</v>
      </c>
      <c r="H86">
        <v>0.165345989</v>
      </c>
      <c r="I86">
        <v>0.326027397</v>
      </c>
      <c r="J86">
        <f t="shared" si="4"/>
        <v>0.326027397</v>
      </c>
    </row>
    <row r="87" spans="1:10" x14ac:dyDescent="0.25">
      <c r="A87" t="s">
        <v>9</v>
      </c>
      <c r="B87">
        <v>43</v>
      </c>
      <c r="C87">
        <v>3.681</v>
      </c>
      <c r="D87">
        <v>1.2947062000000001E-2</v>
      </c>
      <c r="E87">
        <v>-1.478</v>
      </c>
      <c r="F87">
        <v>1.2947062000000001E-2</v>
      </c>
      <c r="G87">
        <v>0.67200000000000004</v>
      </c>
      <c r="H87">
        <v>0.149384038</v>
      </c>
      <c r="I87">
        <v>0.208219178</v>
      </c>
      <c r="J87">
        <f t="shared" si="4"/>
        <v>0.208219178</v>
      </c>
    </row>
    <row r="88" spans="1:10" x14ac:dyDescent="0.25">
      <c r="A88" t="s">
        <v>9</v>
      </c>
      <c r="B88">
        <v>43</v>
      </c>
      <c r="C88">
        <v>3.7170000000000001</v>
      </c>
      <c r="D88">
        <v>1.170796E-2</v>
      </c>
      <c r="E88">
        <v>-1.508</v>
      </c>
      <c r="F88">
        <v>1.170796E-2</v>
      </c>
      <c r="G88">
        <v>0.66900000000000004</v>
      </c>
      <c r="H88">
        <v>0.13379791499999999</v>
      </c>
      <c r="I88">
        <v>0.208219178</v>
      </c>
      <c r="J88">
        <f t="shared" si="4"/>
        <v>0.208219178</v>
      </c>
    </row>
    <row r="89" spans="1:10" x14ac:dyDescent="0.25">
      <c r="A89" t="s">
        <v>9</v>
      </c>
      <c r="B89">
        <v>43</v>
      </c>
      <c r="C89">
        <v>3.7509999999999999</v>
      </c>
      <c r="D89">
        <v>1.117218E-2</v>
      </c>
      <c r="E89">
        <v>-1.619</v>
      </c>
      <c r="F89">
        <v>1.117218E-2</v>
      </c>
      <c r="G89">
        <v>0.72899999999999998</v>
      </c>
      <c r="H89">
        <v>0.126365062</v>
      </c>
      <c r="I89">
        <v>0.208219178</v>
      </c>
      <c r="J89">
        <f t="shared" si="4"/>
        <v>0.208219178</v>
      </c>
    </row>
    <row r="90" spans="1:10" x14ac:dyDescent="0.25">
      <c r="A90" t="s">
        <v>9</v>
      </c>
      <c r="B90">
        <v>44</v>
      </c>
      <c r="C90">
        <v>3.6179999999999999</v>
      </c>
      <c r="D90">
        <v>9.0580350000000007E-3</v>
      </c>
      <c r="E90">
        <v>-1.228</v>
      </c>
      <c r="F90">
        <v>9.0580350000000007E-3</v>
      </c>
      <c r="G90">
        <v>0.67800000000000005</v>
      </c>
      <c r="H90">
        <v>0.117895107</v>
      </c>
      <c r="I90">
        <v>4.6575341999999999E-2</v>
      </c>
      <c r="J90">
        <f t="shared" si="4"/>
        <v>4.6575341999999999E-2</v>
      </c>
    </row>
    <row r="91" spans="1:10" x14ac:dyDescent="0.25">
      <c r="A91" t="s">
        <v>9</v>
      </c>
      <c r="B91">
        <v>44</v>
      </c>
      <c r="C91">
        <v>3.6040000000000001</v>
      </c>
      <c r="D91">
        <v>1.6006919000000001E-2</v>
      </c>
      <c r="E91">
        <v>-1.325</v>
      </c>
      <c r="F91">
        <v>1.6006919000000001E-2</v>
      </c>
      <c r="G91">
        <v>0.68500000000000005</v>
      </c>
      <c r="H91">
        <v>0.13332729700000001</v>
      </c>
      <c r="I91">
        <v>4.6575341999999999E-2</v>
      </c>
      <c r="J91">
        <f t="shared" si="4"/>
        <v>4.6575341999999999E-2</v>
      </c>
    </row>
    <row r="92" spans="1:10" x14ac:dyDescent="0.25">
      <c r="A92" t="s">
        <v>9</v>
      </c>
      <c r="B92">
        <v>45</v>
      </c>
      <c r="C92">
        <v>3.8319999999999999</v>
      </c>
      <c r="D92">
        <v>1.0271201000000001E-2</v>
      </c>
      <c r="E92">
        <v>-0.86099999999999999</v>
      </c>
      <c r="F92">
        <v>1.0271201000000001E-2</v>
      </c>
      <c r="G92">
        <v>0.69</v>
      </c>
      <c r="H92">
        <v>0.117538938</v>
      </c>
      <c r="I92">
        <v>0.90410958900000005</v>
      </c>
      <c r="J92">
        <f t="shared" si="4"/>
        <v>0.90410958900000005</v>
      </c>
    </row>
    <row r="93" spans="1:10" x14ac:dyDescent="0.25">
      <c r="A93" t="s">
        <v>9</v>
      </c>
      <c r="B93">
        <v>45</v>
      </c>
      <c r="C93">
        <v>3.8250000000000002</v>
      </c>
      <c r="D93">
        <v>1.3719540000000001E-2</v>
      </c>
      <c r="E93">
        <v>-0.79100000000000004</v>
      </c>
      <c r="F93">
        <v>1.3719540000000001E-2</v>
      </c>
      <c r="G93">
        <v>0.70199999999999996</v>
      </c>
      <c r="H93">
        <v>0.115611344</v>
      </c>
      <c r="I93">
        <v>0.90410958900000005</v>
      </c>
      <c r="J93">
        <f t="shared" si="4"/>
        <v>0.90410958900000005</v>
      </c>
    </row>
    <row r="94" spans="1:10" x14ac:dyDescent="0.25">
      <c r="A94" t="s">
        <v>9</v>
      </c>
      <c r="B94">
        <v>46</v>
      </c>
      <c r="C94">
        <v>3.8479999999999999</v>
      </c>
      <c r="D94">
        <v>1.1513463999999999E-2</v>
      </c>
      <c r="E94">
        <v>-0.82399999999999995</v>
      </c>
      <c r="F94">
        <v>1.1513463999999999E-2</v>
      </c>
      <c r="G94">
        <v>0.63600000000000001</v>
      </c>
      <c r="H94">
        <v>0.108132379</v>
      </c>
      <c r="I94">
        <v>0.85205479500000003</v>
      </c>
      <c r="J94">
        <f t="shared" si="4"/>
        <v>0.85205479500000003</v>
      </c>
    </row>
    <row r="95" spans="1:10" x14ac:dyDescent="0.25">
      <c r="A95" t="s">
        <v>9</v>
      </c>
      <c r="B95">
        <v>46</v>
      </c>
      <c r="C95">
        <v>3.8180000000000001</v>
      </c>
      <c r="D95">
        <v>1.4221262E-2</v>
      </c>
      <c r="E95">
        <v>-0.96399999999999997</v>
      </c>
      <c r="F95">
        <v>1.4221262E-2</v>
      </c>
      <c r="G95">
        <v>0.628</v>
      </c>
      <c r="H95">
        <v>0.16054265200000001</v>
      </c>
      <c r="I95">
        <v>0.85205479500000003</v>
      </c>
      <c r="J95">
        <f t="shared" si="4"/>
        <v>0.85205479500000003</v>
      </c>
    </row>
    <row r="96" spans="1:10" x14ac:dyDescent="0.25">
      <c r="A96" t="s">
        <v>9</v>
      </c>
      <c r="B96">
        <v>47</v>
      </c>
      <c r="C96">
        <v>3.8159999999999998</v>
      </c>
      <c r="D96">
        <v>8.5796989999999997E-3</v>
      </c>
      <c r="E96">
        <v>-0.78600000000000003</v>
      </c>
      <c r="F96">
        <v>8.5796989999999997E-3</v>
      </c>
      <c r="G96">
        <v>0.71099999999999997</v>
      </c>
      <c r="H96">
        <v>0.160153298</v>
      </c>
      <c r="I96">
        <v>0.8</v>
      </c>
      <c r="J96">
        <f t="shared" si="4"/>
        <v>0.8</v>
      </c>
    </row>
    <row r="97" spans="1:10" x14ac:dyDescent="0.25">
      <c r="A97" t="s">
        <v>9</v>
      </c>
      <c r="B97">
        <v>47</v>
      </c>
      <c r="C97">
        <v>3.7890000000000001</v>
      </c>
      <c r="D97">
        <v>1.2758718E-2</v>
      </c>
      <c r="E97">
        <v>-0.73799999999999999</v>
      </c>
      <c r="F97">
        <v>1.2758718E-2</v>
      </c>
      <c r="G97">
        <v>0.71899999999999997</v>
      </c>
      <c r="H97">
        <v>0.114606847</v>
      </c>
      <c r="I97">
        <v>0.8</v>
      </c>
      <c r="J97">
        <f t="shared" si="4"/>
        <v>0.8</v>
      </c>
    </row>
    <row r="98" spans="1:10" x14ac:dyDescent="0.25">
      <c r="A98" t="s">
        <v>9</v>
      </c>
      <c r="B98">
        <v>48</v>
      </c>
      <c r="C98">
        <v>3.8210000000000002</v>
      </c>
      <c r="D98">
        <v>1.2393644000000001E-2</v>
      </c>
      <c r="E98">
        <v>-0.873</v>
      </c>
      <c r="F98">
        <v>1.2393644000000001E-2</v>
      </c>
      <c r="G98">
        <v>0.65600000000000003</v>
      </c>
      <c r="H98">
        <v>9.2388004999999995E-2</v>
      </c>
      <c r="I98">
        <v>0.745205479</v>
      </c>
      <c r="J98">
        <f t="shared" si="4"/>
        <v>0.745205479</v>
      </c>
    </row>
    <row r="99" spans="1:10" x14ac:dyDescent="0.25">
      <c r="A99" t="s">
        <v>9</v>
      </c>
      <c r="B99">
        <v>48</v>
      </c>
      <c r="C99">
        <v>3.8119999999999998</v>
      </c>
      <c r="D99">
        <v>1.1260015E-2</v>
      </c>
      <c r="E99">
        <v>-0.92</v>
      </c>
      <c r="F99">
        <v>1.1260015E-2</v>
      </c>
      <c r="G99">
        <v>0.69299999999999995</v>
      </c>
      <c r="H99">
        <v>0.14058457199999999</v>
      </c>
      <c r="I99">
        <v>0.745205479</v>
      </c>
      <c r="J99">
        <f t="shared" si="4"/>
        <v>0.745205479</v>
      </c>
    </row>
    <row r="100" spans="1:10" x14ac:dyDescent="0.25">
      <c r="A100" t="s">
        <v>9</v>
      </c>
      <c r="B100">
        <v>49</v>
      </c>
      <c r="C100">
        <v>3.718</v>
      </c>
      <c r="D100">
        <v>1.0546979999999999E-2</v>
      </c>
      <c r="E100">
        <v>-0.76200000000000001</v>
      </c>
      <c r="F100">
        <v>1.0546979999999999E-2</v>
      </c>
      <c r="G100">
        <v>0.63100000000000001</v>
      </c>
      <c r="H100">
        <v>8.7037771E-2</v>
      </c>
      <c r="I100">
        <v>0.68767123299999999</v>
      </c>
      <c r="J100">
        <f t="shared" si="4"/>
        <v>0.68767123299999999</v>
      </c>
    </row>
    <row r="101" spans="1:10" x14ac:dyDescent="0.25">
      <c r="A101" t="s">
        <v>9</v>
      </c>
      <c r="B101">
        <v>49</v>
      </c>
      <c r="C101">
        <v>3.7719999999999998</v>
      </c>
      <c r="D101">
        <v>1.2879579E-2</v>
      </c>
      <c r="E101">
        <v>-0.82899999999999996</v>
      </c>
      <c r="F101">
        <v>1.2879579E-2</v>
      </c>
      <c r="G101">
        <v>0.61299999999999999</v>
      </c>
      <c r="H101">
        <v>0.12045528799999999</v>
      </c>
      <c r="I101">
        <v>0.68767123299999999</v>
      </c>
      <c r="J101">
        <f t="shared" si="4"/>
        <v>0.68767123299999999</v>
      </c>
    </row>
    <row r="102" spans="1:10" x14ac:dyDescent="0.25">
      <c r="A102" t="s">
        <v>9</v>
      </c>
      <c r="B102">
        <v>50</v>
      </c>
      <c r="C102">
        <v>3.5209999999999999</v>
      </c>
      <c r="D102">
        <v>9.4563570000000003E-3</v>
      </c>
      <c r="E102">
        <v>-0.98199999999999998</v>
      </c>
      <c r="F102">
        <v>9.4563570000000003E-3</v>
      </c>
      <c r="G102">
        <v>0.66500000000000004</v>
      </c>
      <c r="H102">
        <v>0.13144136100000001</v>
      </c>
      <c r="I102">
        <v>0.63013698600000001</v>
      </c>
      <c r="J102">
        <f t="shared" si="4"/>
        <v>0.63013698600000001</v>
      </c>
    </row>
    <row r="103" spans="1:10" x14ac:dyDescent="0.25">
      <c r="A103" t="s">
        <v>9</v>
      </c>
      <c r="B103">
        <v>50</v>
      </c>
      <c r="C103">
        <v>3.5739999999999998</v>
      </c>
      <c r="D103">
        <v>9.3912660000000005E-3</v>
      </c>
      <c r="E103">
        <v>-0.88900000000000001</v>
      </c>
      <c r="F103">
        <v>9.3912660000000005E-3</v>
      </c>
      <c r="G103">
        <v>0.68500000000000005</v>
      </c>
      <c r="H103">
        <v>7.7573442000000006E-2</v>
      </c>
      <c r="I103">
        <v>0.63013698600000001</v>
      </c>
      <c r="J103">
        <f t="shared" si="4"/>
        <v>0.63013698600000001</v>
      </c>
    </row>
    <row r="104" spans="1:10" x14ac:dyDescent="0.25">
      <c r="A104" t="s">
        <v>9</v>
      </c>
      <c r="B104">
        <v>50</v>
      </c>
      <c r="C104">
        <v>3.6139999999999999</v>
      </c>
      <c r="D104">
        <v>1.4603816E-2</v>
      </c>
      <c r="E104">
        <v>-0.82499999999999996</v>
      </c>
      <c r="F104">
        <v>1.4603816E-2</v>
      </c>
      <c r="G104">
        <v>0.67800000000000005</v>
      </c>
      <c r="H104">
        <v>0.11192353200000001</v>
      </c>
      <c r="I104">
        <v>0.63013698600000001</v>
      </c>
      <c r="J104">
        <f t="shared" si="4"/>
        <v>0.63013698600000001</v>
      </c>
    </row>
    <row r="105" spans="1:10" x14ac:dyDescent="0.25">
      <c r="A105" t="s">
        <v>9</v>
      </c>
      <c r="B105">
        <v>51</v>
      </c>
      <c r="C105">
        <v>3.66</v>
      </c>
      <c r="D105">
        <v>1.1667944E-2</v>
      </c>
      <c r="E105">
        <v>-0.80800000000000005</v>
      </c>
      <c r="F105">
        <v>1.1667944E-2</v>
      </c>
      <c r="G105">
        <v>0.68799999999999994</v>
      </c>
      <c r="H105">
        <v>0.13559251999999999</v>
      </c>
      <c r="I105">
        <v>0.567123288</v>
      </c>
      <c r="J105">
        <f t="shared" si="4"/>
        <v>0.567123288</v>
      </c>
    </row>
    <row r="106" spans="1:10" x14ac:dyDescent="0.25">
      <c r="A106" t="s">
        <v>9</v>
      </c>
      <c r="B106">
        <v>51</v>
      </c>
      <c r="C106">
        <v>3.706</v>
      </c>
      <c r="D106">
        <v>1.3107786999999999E-2</v>
      </c>
      <c r="E106">
        <v>-0.72799999999999998</v>
      </c>
      <c r="F106">
        <v>1.3107786999999999E-2</v>
      </c>
      <c r="G106">
        <v>0.68300000000000005</v>
      </c>
      <c r="H106">
        <v>8.6271366000000002E-2</v>
      </c>
      <c r="I106">
        <v>0.567123288</v>
      </c>
      <c r="J106">
        <f t="shared" si="4"/>
        <v>0.567123288</v>
      </c>
    </row>
    <row r="107" spans="1:10" x14ac:dyDescent="0.25">
      <c r="A107" t="s">
        <v>9</v>
      </c>
      <c r="B107">
        <v>51</v>
      </c>
      <c r="C107">
        <v>3.8340000000000001</v>
      </c>
      <c r="D107">
        <v>8.4517870000000005E-3</v>
      </c>
      <c r="E107">
        <v>-0.66700000000000004</v>
      </c>
      <c r="F107">
        <v>8.4517870000000005E-3</v>
      </c>
      <c r="G107">
        <v>0.67900000000000005</v>
      </c>
      <c r="H107">
        <v>0.11615479300000001</v>
      </c>
      <c r="I107">
        <v>0.567123288</v>
      </c>
      <c r="J107">
        <f t="shared" si="4"/>
        <v>0.567123288</v>
      </c>
    </row>
    <row r="108" spans="1:10" x14ac:dyDescent="0.25">
      <c r="A108" t="s">
        <v>9</v>
      </c>
      <c r="B108">
        <v>51</v>
      </c>
      <c r="C108">
        <v>3.6989999999999998</v>
      </c>
      <c r="D108">
        <v>1.6763804E-2</v>
      </c>
      <c r="E108">
        <v>-0.65300000000000002</v>
      </c>
      <c r="F108">
        <v>1.6763804E-2</v>
      </c>
      <c r="G108">
        <v>0.70399999999999996</v>
      </c>
      <c r="H108">
        <v>0.13967417500000001</v>
      </c>
      <c r="I108">
        <v>0.567123288</v>
      </c>
      <c r="J108">
        <f t="shared" si="4"/>
        <v>0.567123288</v>
      </c>
    </row>
    <row r="109" spans="1:10" x14ac:dyDescent="0.25">
      <c r="A109" t="s">
        <v>9</v>
      </c>
      <c r="B109">
        <v>51</v>
      </c>
      <c r="C109">
        <v>3.6829999999999998</v>
      </c>
      <c r="D109">
        <v>1.1084881E-2</v>
      </c>
      <c r="E109">
        <v>-0.82799999999999996</v>
      </c>
      <c r="F109">
        <v>1.1084881E-2</v>
      </c>
      <c r="G109">
        <v>0.68</v>
      </c>
      <c r="H109">
        <v>0.11558389400000001</v>
      </c>
      <c r="I109">
        <v>0.567123288</v>
      </c>
      <c r="J109">
        <f t="shared" si="4"/>
        <v>0.567123288</v>
      </c>
    </row>
    <row r="110" spans="1:10" x14ac:dyDescent="0.25">
      <c r="A110" t="s">
        <v>9</v>
      </c>
      <c r="B110">
        <v>51</v>
      </c>
      <c r="C110">
        <v>3.665</v>
      </c>
      <c r="D110">
        <v>1.3612117E-2</v>
      </c>
      <c r="E110">
        <v>-0.86099999999999999</v>
      </c>
      <c r="F110">
        <v>1.3612117E-2</v>
      </c>
      <c r="G110">
        <v>0.69099999999999995</v>
      </c>
      <c r="H110">
        <v>0.130146812</v>
      </c>
      <c r="I110">
        <v>0.567123288</v>
      </c>
      <c r="J110">
        <f t="shared" si="4"/>
        <v>0.567123288</v>
      </c>
    </row>
    <row r="111" spans="1:10" x14ac:dyDescent="0.25">
      <c r="A111" t="s">
        <v>9</v>
      </c>
      <c r="B111">
        <v>51</v>
      </c>
      <c r="C111">
        <v>3.6059999999999999</v>
      </c>
      <c r="D111">
        <v>1.0787455E-2</v>
      </c>
      <c r="E111">
        <v>-0.76600000000000001</v>
      </c>
      <c r="F111">
        <v>1.0787455E-2</v>
      </c>
      <c r="G111">
        <v>0.68200000000000005</v>
      </c>
      <c r="H111">
        <v>0.127687459</v>
      </c>
      <c r="I111">
        <v>0.567123288</v>
      </c>
      <c r="J111">
        <f t="shared" si="4"/>
        <v>0.567123288</v>
      </c>
    </row>
    <row r="112" spans="1:10" x14ac:dyDescent="0.25">
      <c r="A112" t="s">
        <v>9</v>
      </c>
      <c r="B112">
        <v>51</v>
      </c>
      <c r="C112">
        <v>3.6659999999999999</v>
      </c>
      <c r="D112">
        <v>9.3920300000000009E-3</v>
      </c>
      <c r="E112">
        <v>-0.67</v>
      </c>
      <c r="F112">
        <v>9.3920300000000009E-3</v>
      </c>
      <c r="G112">
        <v>0.64</v>
      </c>
      <c r="H112">
        <v>0.109851278</v>
      </c>
      <c r="I112">
        <v>0.567123288</v>
      </c>
      <c r="J112">
        <f t="shared" si="4"/>
        <v>0.567123288</v>
      </c>
    </row>
    <row r="113" spans="1:10" x14ac:dyDescent="0.25">
      <c r="A113" t="s">
        <v>9</v>
      </c>
      <c r="B113">
        <v>51</v>
      </c>
      <c r="C113">
        <v>3.6349999999999998</v>
      </c>
      <c r="D113">
        <v>7.1744510000000001E-3</v>
      </c>
      <c r="E113">
        <v>-0.63800000000000001</v>
      </c>
      <c r="F113">
        <v>7.1744510000000001E-3</v>
      </c>
      <c r="G113">
        <v>0.67</v>
      </c>
      <c r="H113">
        <v>0.13004826999999999</v>
      </c>
      <c r="I113">
        <v>0.567123288</v>
      </c>
      <c r="J113">
        <f t="shared" si="4"/>
        <v>0.567123288</v>
      </c>
    </row>
    <row r="114" spans="1:10" x14ac:dyDescent="0.25">
      <c r="A114" t="s">
        <v>9</v>
      </c>
      <c r="B114">
        <v>52</v>
      </c>
      <c r="C114">
        <v>3.3740000000000001</v>
      </c>
      <c r="D114">
        <v>8.8120620000000007E-3</v>
      </c>
      <c r="E114">
        <v>-1.129</v>
      </c>
      <c r="F114">
        <v>8.8120620000000007E-3</v>
      </c>
      <c r="G114">
        <v>0.69599999999999995</v>
      </c>
      <c r="H114">
        <v>0.13753611199999999</v>
      </c>
      <c r="I114">
        <v>0.49863013699999997</v>
      </c>
      <c r="J114">
        <f t="shared" si="4"/>
        <v>0.49863013699999997</v>
      </c>
    </row>
    <row r="115" spans="1:10" x14ac:dyDescent="0.25">
      <c r="A115" t="s">
        <v>9</v>
      </c>
      <c r="B115">
        <v>52</v>
      </c>
      <c r="C115">
        <v>3.3660000000000001</v>
      </c>
      <c r="D115">
        <v>9.6684539999999999E-3</v>
      </c>
      <c r="E115">
        <v>-1.3029999999999999</v>
      </c>
      <c r="F115">
        <v>9.6684539999999999E-3</v>
      </c>
      <c r="G115">
        <v>0.67200000000000004</v>
      </c>
      <c r="H115">
        <v>0.16701637</v>
      </c>
      <c r="I115">
        <v>0.49863013699999997</v>
      </c>
      <c r="J115">
        <f t="shared" si="4"/>
        <v>0.49863013699999997</v>
      </c>
    </row>
    <row r="116" spans="1:10" x14ac:dyDescent="0.25">
      <c r="A116" t="s">
        <v>9</v>
      </c>
      <c r="B116">
        <v>53</v>
      </c>
      <c r="C116">
        <v>2.98</v>
      </c>
      <c r="D116">
        <v>9.7419789999999996E-3</v>
      </c>
      <c r="E116">
        <v>-1.29</v>
      </c>
      <c r="F116">
        <v>9.7419789999999996E-3</v>
      </c>
      <c r="G116">
        <v>0.65600000000000003</v>
      </c>
      <c r="H116">
        <v>8.6031818999999995E-2</v>
      </c>
      <c r="I116">
        <v>0.42191780800000001</v>
      </c>
      <c r="J116">
        <f t="shared" si="4"/>
        <v>0.42191780800000001</v>
      </c>
    </row>
    <row r="117" spans="1:10" x14ac:dyDescent="0.25">
      <c r="A117" t="s">
        <v>9</v>
      </c>
      <c r="B117">
        <v>53</v>
      </c>
      <c r="C117">
        <v>3.0449999999999999</v>
      </c>
      <c r="D117">
        <v>1.2038393999999999E-2</v>
      </c>
      <c r="E117">
        <v>-1.1160000000000001</v>
      </c>
      <c r="F117">
        <v>1.2038393999999999E-2</v>
      </c>
      <c r="G117">
        <v>0.68400000000000005</v>
      </c>
      <c r="H117">
        <v>0.13067279600000001</v>
      </c>
      <c r="I117">
        <v>0.42191780800000001</v>
      </c>
      <c r="J117">
        <f t="shared" si="4"/>
        <v>0.42191780800000001</v>
      </c>
    </row>
    <row r="118" spans="1:10" x14ac:dyDescent="0.25">
      <c r="A118" t="s">
        <v>9</v>
      </c>
      <c r="B118">
        <v>53</v>
      </c>
      <c r="C118">
        <v>3.0150000000000001</v>
      </c>
      <c r="D118">
        <v>1.2984014E-2</v>
      </c>
      <c r="E118">
        <v>-1.2769999999999999</v>
      </c>
      <c r="F118">
        <v>1.2984014E-2</v>
      </c>
      <c r="G118">
        <v>0.70499999999999996</v>
      </c>
      <c r="H118">
        <v>0.14331287100000001</v>
      </c>
      <c r="I118">
        <v>0.42191780800000001</v>
      </c>
      <c r="J118">
        <f t="shared" si="4"/>
        <v>0.42191780800000001</v>
      </c>
    </row>
    <row r="119" spans="1:10" x14ac:dyDescent="0.25">
      <c r="A119" t="s">
        <v>9</v>
      </c>
      <c r="B119">
        <v>53</v>
      </c>
      <c r="C119">
        <v>2.9550000000000001</v>
      </c>
      <c r="D119">
        <v>1.1390565E-2</v>
      </c>
      <c r="E119">
        <v>-1.3480000000000001</v>
      </c>
      <c r="F119">
        <v>1.1390565E-2</v>
      </c>
      <c r="G119">
        <v>0.66500000000000004</v>
      </c>
      <c r="H119">
        <v>9.4094206999999999E-2</v>
      </c>
      <c r="I119">
        <v>0.42191780800000001</v>
      </c>
      <c r="J119">
        <f t="shared" si="4"/>
        <v>0.42191780800000001</v>
      </c>
    </row>
    <row r="120" spans="1:10" x14ac:dyDescent="0.25">
      <c r="A120" t="s">
        <v>9</v>
      </c>
      <c r="B120">
        <v>53</v>
      </c>
      <c r="C120">
        <v>3.109</v>
      </c>
      <c r="D120">
        <v>1.2718154000000001E-2</v>
      </c>
      <c r="E120">
        <v>-1.02</v>
      </c>
      <c r="F120">
        <v>1.27616E-2</v>
      </c>
      <c r="G120">
        <v>0.57799999999999996</v>
      </c>
      <c r="H120">
        <v>0.122391862</v>
      </c>
      <c r="I120">
        <v>0.42191780800000001</v>
      </c>
      <c r="J120">
        <f t="shared" si="4"/>
        <v>0.42191780800000001</v>
      </c>
    </row>
    <row r="121" spans="1:10" x14ac:dyDescent="0.25">
      <c r="A121" t="s">
        <v>9</v>
      </c>
      <c r="B121">
        <v>53</v>
      </c>
      <c r="C121">
        <v>3.1589999999999998</v>
      </c>
      <c r="D121">
        <v>1.2718154000000001E-2</v>
      </c>
      <c r="E121">
        <v>-1.2370000000000001</v>
      </c>
      <c r="F121">
        <v>1.2718154000000001E-2</v>
      </c>
      <c r="G121">
        <v>0.60499999999999998</v>
      </c>
      <c r="H121">
        <v>0.12517330500000001</v>
      </c>
      <c r="I121">
        <v>0.42191780800000001</v>
      </c>
      <c r="J121">
        <f t="shared" si="4"/>
        <v>0.42191780800000001</v>
      </c>
    </row>
    <row r="122" spans="1:10" x14ac:dyDescent="0.25">
      <c r="A122" t="s">
        <v>9</v>
      </c>
      <c r="B122">
        <v>54</v>
      </c>
      <c r="C122">
        <v>3.4390000000000001</v>
      </c>
      <c r="D122">
        <v>1.0446665000000001E-2</v>
      </c>
      <c r="E122">
        <v>-1.22</v>
      </c>
      <c r="F122">
        <v>1.0446665000000001E-2</v>
      </c>
      <c r="G122">
        <v>0.64600000000000002</v>
      </c>
      <c r="H122">
        <v>0.106209997</v>
      </c>
      <c r="I122">
        <v>0.32876712299999999</v>
      </c>
      <c r="J122">
        <f t="shared" si="4"/>
        <v>0.32876712299999999</v>
      </c>
    </row>
    <row r="123" spans="1:10" x14ac:dyDescent="0.25">
      <c r="A123" t="s">
        <v>16</v>
      </c>
      <c r="B123" t="s">
        <v>17</v>
      </c>
      <c r="C123">
        <v>1.60776568</v>
      </c>
      <c r="D123">
        <v>1.2249937000000001E-2</v>
      </c>
      <c r="E123">
        <v>-0.22863313599999999</v>
      </c>
      <c r="F123">
        <v>1.401522E-2</v>
      </c>
      <c r="G123">
        <v>0.77656286699999999</v>
      </c>
      <c r="H123">
        <v>0.17799907500000001</v>
      </c>
      <c r="I123">
        <v>0.142465753</v>
      </c>
      <c r="J123">
        <f t="shared" si="4"/>
        <v>0.80913241966666671</v>
      </c>
    </row>
    <row r="124" spans="1:10" x14ac:dyDescent="0.25">
      <c r="A124" t="s">
        <v>16</v>
      </c>
      <c r="B124" t="s">
        <v>17</v>
      </c>
      <c r="C124">
        <v>1.542774442</v>
      </c>
      <c r="D124">
        <v>1.2249937000000001E-2</v>
      </c>
      <c r="E124">
        <v>0.105752019</v>
      </c>
      <c r="F124">
        <v>1.401522E-2</v>
      </c>
      <c r="G124">
        <v>0.63837602599999999</v>
      </c>
      <c r="H124">
        <v>0.17799907500000001</v>
      </c>
      <c r="I124">
        <v>0.142465753</v>
      </c>
      <c r="J124">
        <f t="shared" si="4"/>
        <v>0.80913241966666671</v>
      </c>
    </row>
    <row r="125" spans="1:10" x14ac:dyDescent="0.25">
      <c r="A125" t="s">
        <v>16</v>
      </c>
      <c r="B125" t="s">
        <v>18</v>
      </c>
      <c r="C125">
        <v>1.7737343210000001</v>
      </c>
      <c r="D125">
        <v>1.1239135000000001E-2</v>
      </c>
      <c r="E125">
        <v>9.8488999999999998E-4</v>
      </c>
      <c r="F125">
        <v>2.4445457E-2</v>
      </c>
      <c r="G125">
        <v>0.72470103600000002</v>
      </c>
      <c r="H125">
        <v>0.142612876</v>
      </c>
      <c r="I125">
        <v>0.20273972600000001</v>
      </c>
      <c r="J125">
        <f t="shared" si="4"/>
        <v>0.86940639266666664</v>
      </c>
    </row>
    <row r="126" spans="1:10" x14ac:dyDescent="0.25">
      <c r="A126" t="s">
        <v>16</v>
      </c>
      <c r="B126" t="s">
        <v>19</v>
      </c>
      <c r="C126">
        <v>1.780613757</v>
      </c>
      <c r="D126">
        <v>1.2302074E-2</v>
      </c>
      <c r="E126">
        <v>-6.8239789999999995E-2</v>
      </c>
      <c r="F126">
        <v>2.1002504000000002E-2</v>
      </c>
      <c r="G126">
        <v>0.75538375199999996</v>
      </c>
      <c r="H126">
        <v>0.11586434299999999</v>
      </c>
      <c r="I126">
        <v>0.25753424699999999</v>
      </c>
      <c r="J126">
        <f t="shared" si="4"/>
        <v>0.92420091366666668</v>
      </c>
    </row>
    <row r="127" spans="1:10" x14ac:dyDescent="0.25">
      <c r="A127" t="s">
        <v>16</v>
      </c>
      <c r="B127" t="s">
        <v>19</v>
      </c>
      <c r="C127">
        <v>1.72713033</v>
      </c>
      <c r="D127">
        <v>1.2302074E-2</v>
      </c>
      <c r="E127">
        <v>-0.297071523</v>
      </c>
      <c r="F127">
        <v>2.1002504000000002E-2</v>
      </c>
      <c r="G127">
        <v>0.66696634600000004</v>
      </c>
      <c r="H127">
        <v>0.11586434299999999</v>
      </c>
      <c r="I127">
        <v>0.25753424699999999</v>
      </c>
      <c r="J127">
        <f t="shared" si="4"/>
        <v>0.92420091366666668</v>
      </c>
    </row>
    <row r="128" spans="1:10" x14ac:dyDescent="0.25">
      <c r="A128" t="s">
        <v>16</v>
      </c>
      <c r="B128" t="s">
        <v>20</v>
      </c>
      <c r="C128">
        <v>1.8186370679999999</v>
      </c>
      <c r="D128">
        <v>8.3240250000000005E-3</v>
      </c>
      <c r="E128">
        <v>-0.18619649099999999</v>
      </c>
      <c r="F128">
        <v>2.4778366999999999E-2</v>
      </c>
      <c r="G128">
        <v>0.72311936200000004</v>
      </c>
      <c r="H128">
        <v>0.13413766199999999</v>
      </c>
      <c r="I128">
        <v>0.31232876700000001</v>
      </c>
      <c r="J128">
        <f t="shared" si="4"/>
        <v>0.97899543366666664</v>
      </c>
    </row>
    <row r="129" spans="1:10" x14ac:dyDescent="0.25">
      <c r="A129" t="s">
        <v>16</v>
      </c>
      <c r="B129" t="s">
        <v>21</v>
      </c>
      <c r="C129">
        <v>1.7922868670000001</v>
      </c>
      <c r="D129">
        <v>1.2761242000000001E-2</v>
      </c>
      <c r="E129">
        <v>-0.225735519</v>
      </c>
      <c r="F129">
        <v>2.2897523999999999E-2</v>
      </c>
      <c r="G129">
        <v>0.66518797100000004</v>
      </c>
      <c r="H129">
        <v>0.15242763300000001</v>
      </c>
      <c r="I129">
        <v>0.36438356199999999</v>
      </c>
      <c r="J129">
        <f t="shared" si="4"/>
        <v>3.1050228666666679E-2</v>
      </c>
    </row>
    <row r="130" spans="1:10" x14ac:dyDescent="0.25">
      <c r="A130" t="s">
        <v>16</v>
      </c>
      <c r="B130" t="s">
        <v>21</v>
      </c>
      <c r="C130">
        <v>1.8100152899999999</v>
      </c>
      <c r="D130">
        <v>1.2761242000000001E-2</v>
      </c>
      <c r="E130">
        <v>-0.22698927899999999</v>
      </c>
      <c r="F130">
        <v>2.2897523999999999E-2</v>
      </c>
      <c r="G130">
        <v>0.79234389800000005</v>
      </c>
      <c r="H130">
        <v>0.15242763300000001</v>
      </c>
      <c r="I130">
        <v>0.36438356199999999</v>
      </c>
      <c r="J130">
        <f t="shared" si="4"/>
        <v>3.1050228666666679E-2</v>
      </c>
    </row>
    <row r="131" spans="1:10" x14ac:dyDescent="0.25">
      <c r="A131" t="s">
        <v>16</v>
      </c>
      <c r="B131" t="s">
        <v>21</v>
      </c>
      <c r="C131">
        <v>1.7884062970000001</v>
      </c>
      <c r="D131">
        <v>1.2761242000000001E-2</v>
      </c>
      <c r="E131">
        <v>-0.21060168000000001</v>
      </c>
      <c r="F131">
        <v>2.2897523999999999E-2</v>
      </c>
      <c r="G131">
        <v>0.66789372000000002</v>
      </c>
      <c r="H131">
        <v>0.15242763300000001</v>
      </c>
      <c r="I131">
        <v>0.36438356199999999</v>
      </c>
      <c r="J131">
        <f t="shared" ref="J131:J194" si="5">IF(A131="R. diluvianum", I131, IF(A131="A. incurva", MOD(I131-4/12, 1), MOD(I131-1/12, 1)))</f>
        <v>3.1050228666666679E-2</v>
      </c>
    </row>
    <row r="132" spans="1:10" x14ac:dyDescent="0.25">
      <c r="A132" t="s">
        <v>16</v>
      </c>
      <c r="B132" t="s">
        <v>22</v>
      </c>
      <c r="C132">
        <v>1.9246884070000001</v>
      </c>
      <c r="D132">
        <v>8.6096880000000008E-3</v>
      </c>
      <c r="E132">
        <v>8.2249426E-2</v>
      </c>
      <c r="F132">
        <v>2.9285166000000001E-2</v>
      </c>
      <c r="G132">
        <v>0.69986091399999995</v>
      </c>
      <c r="H132">
        <v>0.1054736</v>
      </c>
      <c r="I132">
        <v>0.83013698599999997</v>
      </c>
      <c r="J132">
        <f t="shared" si="5"/>
        <v>0.49680365266666665</v>
      </c>
    </row>
    <row r="133" spans="1:10" x14ac:dyDescent="0.25">
      <c r="A133" t="s">
        <v>16</v>
      </c>
      <c r="B133" t="s">
        <v>23</v>
      </c>
      <c r="C133">
        <v>1.845562194</v>
      </c>
      <c r="D133">
        <v>1.0073095000000001E-2</v>
      </c>
      <c r="E133">
        <v>-0.215111049</v>
      </c>
      <c r="F133">
        <v>1.9734488000000001E-2</v>
      </c>
      <c r="G133">
        <v>0.72826453400000002</v>
      </c>
      <c r="H133">
        <v>0.16376906399999999</v>
      </c>
      <c r="I133">
        <v>0.83013698599999997</v>
      </c>
      <c r="J133">
        <f t="shared" si="5"/>
        <v>0.49680365266666665</v>
      </c>
    </row>
    <row r="134" spans="1:10" x14ac:dyDescent="0.25">
      <c r="A134" t="s">
        <v>16</v>
      </c>
      <c r="B134" t="s">
        <v>23</v>
      </c>
      <c r="C134">
        <v>1.860761262</v>
      </c>
      <c r="D134">
        <v>1.0073095000000001E-2</v>
      </c>
      <c r="E134">
        <v>-0.127667734</v>
      </c>
      <c r="F134">
        <v>1.9734488000000001E-2</v>
      </c>
      <c r="G134">
        <v>0.77901931700000004</v>
      </c>
      <c r="H134">
        <v>0.16376906399999999</v>
      </c>
      <c r="I134">
        <v>0.83013698599999997</v>
      </c>
      <c r="J134">
        <f t="shared" si="5"/>
        <v>0.49680365266666665</v>
      </c>
    </row>
    <row r="135" spans="1:10" x14ac:dyDescent="0.25">
      <c r="A135" t="s">
        <v>16</v>
      </c>
      <c r="B135" t="s">
        <v>23</v>
      </c>
      <c r="C135">
        <v>1.7602819750000001</v>
      </c>
      <c r="D135">
        <v>1.0073095000000001E-2</v>
      </c>
      <c r="E135">
        <v>-0.65593832500000004</v>
      </c>
      <c r="F135">
        <v>1.9734488000000001E-2</v>
      </c>
      <c r="G135">
        <v>0.73029476500000001</v>
      </c>
      <c r="H135">
        <v>0.16376906399999999</v>
      </c>
      <c r="I135">
        <v>0.83013698599999997</v>
      </c>
      <c r="J135">
        <f t="shared" si="5"/>
        <v>0.49680365266666665</v>
      </c>
    </row>
    <row r="136" spans="1:10" x14ac:dyDescent="0.25">
      <c r="A136" t="s">
        <v>16</v>
      </c>
      <c r="B136" t="s">
        <v>23</v>
      </c>
      <c r="C136">
        <v>1.8913711639999999</v>
      </c>
      <c r="D136">
        <v>1.0073095000000001E-2</v>
      </c>
      <c r="E136">
        <v>-7.4201513999999996E-2</v>
      </c>
      <c r="F136">
        <v>1.9734488000000001E-2</v>
      </c>
      <c r="G136">
        <v>0.69824425199999995</v>
      </c>
      <c r="H136">
        <v>0.16376906399999999</v>
      </c>
      <c r="I136">
        <v>0.95890410999999998</v>
      </c>
      <c r="J136">
        <f t="shared" si="5"/>
        <v>0.62557077666666672</v>
      </c>
    </row>
    <row r="137" spans="1:10" x14ac:dyDescent="0.25">
      <c r="A137" t="s">
        <v>16</v>
      </c>
      <c r="B137" t="s">
        <v>24</v>
      </c>
      <c r="C137">
        <v>1.8479919709999999</v>
      </c>
      <c r="D137">
        <v>1.1677857E-2</v>
      </c>
      <c r="E137">
        <v>-8.2707813000000005E-2</v>
      </c>
      <c r="F137">
        <v>1.8800319999999999E-2</v>
      </c>
      <c r="G137">
        <v>0.75059150200000002</v>
      </c>
      <c r="H137">
        <v>0.120347522</v>
      </c>
      <c r="I137">
        <v>0.95890410999999998</v>
      </c>
      <c r="J137">
        <f t="shared" si="5"/>
        <v>0.62557077666666672</v>
      </c>
    </row>
    <row r="138" spans="1:10" x14ac:dyDescent="0.25">
      <c r="A138" t="s">
        <v>16</v>
      </c>
      <c r="B138" t="s">
        <v>24</v>
      </c>
      <c r="C138">
        <v>1.9156843079999999</v>
      </c>
      <c r="D138">
        <v>1.1677857E-2</v>
      </c>
      <c r="E138">
        <v>0.150651544</v>
      </c>
      <c r="F138">
        <v>1.8800319999999999E-2</v>
      </c>
      <c r="G138">
        <v>0.66788197500000002</v>
      </c>
      <c r="H138">
        <v>0.120347522</v>
      </c>
      <c r="I138">
        <v>4.6575341999999999E-2</v>
      </c>
      <c r="J138">
        <f t="shared" si="5"/>
        <v>0.71324200866666665</v>
      </c>
    </row>
    <row r="139" spans="1:10" x14ac:dyDescent="0.25">
      <c r="A139" t="s">
        <v>16</v>
      </c>
      <c r="B139" t="s">
        <v>25</v>
      </c>
      <c r="C139">
        <v>1.720856344</v>
      </c>
      <c r="D139">
        <v>1.6222730000000001E-2</v>
      </c>
      <c r="E139">
        <v>-0.186709177</v>
      </c>
      <c r="F139">
        <v>2.1283803E-2</v>
      </c>
      <c r="G139">
        <v>0.71647650100000004</v>
      </c>
      <c r="H139">
        <v>0.17375107000000001</v>
      </c>
      <c r="I139">
        <v>4.6575341999999999E-2</v>
      </c>
      <c r="J139">
        <f t="shared" si="5"/>
        <v>0.71324200866666665</v>
      </c>
    </row>
    <row r="140" spans="1:10" x14ac:dyDescent="0.25">
      <c r="A140" t="s">
        <v>16</v>
      </c>
      <c r="B140" t="s">
        <v>25</v>
      </c>
      <c r="C140">
        <v>2.0057779939999998</v>
      </c>
      <c r="D140">
        <v>1.6222730000000001E-2</v>
      </c>
      <c r="E140">
        <v>0.100790724</v>
      </c>
      <c r="F140">
        <v>2.1283803E-2</v>
      </c>
      <c r="G140">
        <v>0.80291914099999995</v>
      </c>
      <c r="H140">
        <v>0.17375107000000001</v>
      </c>
      <c r="I140">
        <v>4.6575341999999999E-2</v>
      </c>
      <c r="J140">
        <f t="shared" si="5"/>
        <v>0.71324200866666665</v>
      </c>
    </row>
    <row r="141" spans="1:10" x14ac:dyDescent="0.25">
      <c r="A141" t="s">
        <v>16</v>
      </c>
      <c r="B141" t="s">
        <v>25</v>
      </c>
      <c r="C141">
        <v>1.8794477039999999</v>
      </c>
      <c r="D141">
        <v>1.6222730000000001E-2</v>
      </c>
      <c r="E141">
        <v>1.9899769000000001E-2</v>
      </c>
      <c r="F141">
        <v>2.1283803E-2</v>
      </c>
      <c r="G141">
        <v>0.69564663800000004</v>
      </c>
      <c r="H141">
        <v>0.17375107000000001</v>
      </c>
      <c r="I141">
        <v>4.6575341999999999E-2</v>
      </c>
      <c r="J141">
        <f t="shared" si="5"/>
        <v>0.71324200866666665</v>
      </c>
    </row>
    <row r="142" spans="1:10" x14ac:dyDescent="0.25">
      <c r="A142" t="s">
        <v>16</v>
      </c>
      <c r="B142" t="s">
        <v>25</v>
      </c>
      <c r="C142">
        <v>1.795669905</v>
      </c>
      <c r="D142">
        <v>1.6222730000000001E-2</v>
      </c>
      <c r="E142">
        <v>-5.4687052999999999E-2</v>
      </c>
      <c r="F142">
        <v>2.1283803E-2</v>
      </c>
      <c r="G142">
        <v>0.75629626699999997</v>
      </c>
      <c r="H142">
        <v>0.17375107000000001</v>
      </c>
      <c r="I142">
        <v>0.11506849299999999</v>
      </c>
      <c r="J142">
        <f t="shared" si="5"/>
        <v>0.78173515966666662</v>
      </c>
    </row>
    <row r="143" spans="1:10" x14ac:dyDescent="0.25">
      <c r="A143" t="s">
        <v>16</v>
      </c>
      <c r="B143" t="s">
        <v>26</v>
      </c>
      <c r="C143">
        <v>1.8875340869999999</v>
      </c>
      <c r="D143">
        <v>1.0979663000000001E-2</v>
      </c>
      <c r="E143">
        <v>-5.1220232999999997E-2</v>
      </c>
      <c r="F143">
        <v>1.6783914E-2</v>
      </c>
      <c r="G143">
        <v>0.60083119399999996</v>
      </c>
      <c r="H143">
        <v>0.163897976</v>
      </c>
      <c r="I143">
        <v>0.11506849299999999</v>
      </c>
      <c r="J143">
        <f t="shared" si="5"/>
        <v>0.78173515966666662</v>
      </c>
    </row>
    <row r="144" spans="1:10" x14ac:dyDescent="0.25">
      <c r="A144" t="s">
        <v>16</v>
      </c>
      <c r="B144" t="s">
        <v>26</v>
      </c>
      <c r="C144">
        <v>1.8550314189999999</v>
      </c>
      <c r="D144">
        <v>1.0979663000000001E-2</v>
      </c>
      <c r="E144">
        <v>4.4419172E-2</v>
      </c>
      <c r="F144">
        <v>1.6783914E-2</v>
      </c>
      <c r="G144">
        <v>0.70126101299999999</v>
      </c>
      <c r="H144">
        <v>0.163897976</v>
      </c>
      <c r="I144">
        <v>0.178082192</v>
      </c>
      <c r="J144">
        <f t="shared" si="5"/>
        <v>0.84474885866666671</v>
      </c>
    </row>
    <row r="145" spans="1:10" x14ac:dyDescent="0.25">
      <c r="A145" t="s">
        <v>16</v>
      </c>
      <c r="B145" t="s">
        <v>27</v>
      </c>
      <c r="C145">
        <v>1.6555421779999999</v>
      </c>
      <c r="D145">
        <v>8.253972E-3</v>
      </c>
      <c r="E145">
        <v>-0.162836752</v>
      </c>
      <c r="F145">
        <v>1.8589489000000001E-2</v>
      </c>
      <c r="G145">
        <v>0.72923515299999997</v>
      </c>
      <c r="H145">
        <v>0.15227650100000001</v>
      </c>
      <c r="I145">
        <v>0.178082192</v>
      </c>
      <c r="J145">
        <f t="shared" si="5"/>
        <v>0.84474885866666671</v>
      </c>
    </row>
    <row r="146" spans="1:10" x14ac:dyDescent="0.25">
      <c r="A146" t="s">
        <v>16</v>
      </c>
      <c r="B146" t="s">
        <v>27</v>
      </c>
      <c r="C146">
        <v>1.703219837</v>
      </c>
      <c r="D146">
        <v>8.253972E-3</v>
      </c>
      <c r="E146">
        <v>-5.1970959999999997E-2</v>
      </c>
      <c r="F146">
        <v>1.8589489000000001E-2</v>
      </c>
      <c r="G146">
        <v>0.690891378</v>
      </c>
      <c r="H146">
        <v>0.15227650100000001</v>
      </c>
      <c r="I146">
        <v>0.178082192</v>
      </c>
      <c r="J146">
        <f t="shared" si="5"/>
        <v>0.84474885866666671</v>
      </c>
    </row>
    <row r="147" spans="1:10" x14ac:dyDescent="0.25">
      <c r="A147" t="s">
        <v>16</v>
      </c>
      <c r="B147" t="s">
        <v>27</v>
      </c>
      <c r="C147">
        <v>1.68830199</v>
      </c>
      <c r="D147">
        <v>8.253972E-3</v>
      </c>
      <c r="E147">
        <v>-8.6964392000000001E-2</v>
      </c>
      <c r="F147">
        <v>1.8589489000000001E-2</v>
      </c>
      <c r="G147">
        <v>0.75115229900000002</v>
      </c>
      <c r="H147">
        <v>0.15227650100000001</v>
      </c>
      <c r="I147">
        <v>0.23561643800000001</v>
      </c>
      <c r="J147">
        <f t="shared" si="5"/>
        <v>0.90228310466666672</v>
      </c>
    </row>
    <row r="148" spans="1:10" x14ac:dyDescent="0.25">
      <c r="A148" t="s">
        <v>16</v>
      </c>
      <c r="B148" t="s">
        <v>28</v>
      </c>
      <c r="C148">
        <v>1.9095512640000001</v>
      </c>
      <c r="D148">
        <v>1.2995201E-2</v>
      </c>
      <c r="E148">
        <v>-0.12773979399999999</v>
      </c>
      <c r="F148">
        <v>2.2065913999999999E-2</v>
      </c>
      <c r="G148">
        <v>0.75235239899999995</v>
      </c>
      <c r="H148">
        <v>0.11905399</v>
      </c>
      <c r="I148">
        <v>0.29041095900000002</v>
      </c>
      <c r="J148">
        <f t="shared" si="5"/>
        <v>0.95707762566666665</v>
      </c>
    </row>
    <row r="149" spans="1:10" x14ac:dyDescent="0.25">
      <c r="A149" t="s">
        <v>16</v>
      </c>
      <c r="B149" t="s">
        <v>29</v>
      </c>
      <c r="C149">
        <v>1.7028456860000001</v>
      </c>
      <c r="D149">
        <v>1.0355223E-2</v>
      </c>
      <c r="E149">
        <v>-7.7555130000000003E-3</v>
      </c>
      <c r="F149">
        <v>1.6460905000000001E-2</v>
      </c>
      <c r="G149">
        <v>0.71141766699999998</v>
      </c>
      <c r="H149">
        <v>0.14934714499999999</v>
      </c>
      <c r="I149">
        <v>0.29041095900000002</v>
      </c>
      <c r="J149">
        <f t="shared" si="5"/>
        <v>0.95707762566666665</v>
      </c>
    </row>
    <row r="150" spans="1:10" x14ac:dyDescent="0.25">
      <c r="A150" t="s">
        <v>16</v>
      </c>
      <c r="B150" t="s">
        <v>29</v>
      </c>
      <c r="C150">
        <v>1.790911256</v>
      </c>
      <c r="D150">
        <v>1.0355223E-2</v>
      </c>
      <c r="E150">
        <v>-0.24287171499999999</v>
      </c>
      <c r="F150">
        <v>1.6460905000000001E-2</v>
      </c>
      <c r="G150">
        <v>0.67040236099999995</v>
      </c>
      <c r="H150">
        <v>0.14934714499999999</v>
      </c>
      <c r="I150">
        <v>0.34246575299999998</v>
      </c>
      <c r="J150">
        <f t="shared" si="5"/>
        <v>9.132419666666669E-3</v>
      </c>
    </row>
    <row r="151" spans="1:10" x14ac:dyDescent="0.25">
      <c r="A151" t="s">
        <v>16</v>
      </c>
      <c r="B151" t="s">
        <v>30</v>
      </c>
      <c r="C151">
        <v>2.0454596</v>
      </c>
      <c r="D151">
        <v>1.0413400999999999E-2</v>
      </c>
      <c r="E151">
        <v>-9.9082243E-2</v>
      </c>
      <c r="F151">
        <v>4.0000000000000001E-3</v>
      </c>
      <c r="G151">
        <v>0.73472540600000003</v>
      </c>
      <c r="H151">
        <v>0.03</v>
      </c>
      <c r="I151">
        <v>0.34246575299999998</v>
      </c>
      <c r="J151">
        <f t="shared" si="5"/>
        <v>9.132419666666669E-3</v>
      </c>
    </row>
    <row r="152" spans="1:10" x14ac:dyDescent="0.25">
      <c r="A152" t="s">
        <v>16</v>
      </c>
      <c r="B152" t="s">
        <v>30</v>
      </c>
      <c r="C152">
        <v>2.0734091380000002</v>
      </c>
      <c r="D152">
        <v>1.0413400999999999E-2</v>
      </c>
      <c r="E152">
        <v>-0.125207347</v>
      </c>
      <c r="F152">
        <v>4.0000000000000001E-3</v>
      </c>
      <c r="G152">
        <v>0.76981646500000001</v>
      </c>
      <c r="H152">
        <v>0.03</v>
      </c>
      <c r="I152">
        <v>0.93698630100000002</v>
      </c>
      <c r="J152">
        <f t="shared" si="5"/>
        <v>0.60365296766666665</v>
      </c>
    </row>
    <row r="153" spans="1:10" x14ac:dyDescent="0.25">
      <c r="A153" t="s">
        <v>16</v>
      </c>
      <c r="B153" t="s">
        <v>31</v>
      </c>
      <c r="C153">
        <v>2.0452661249999999</v>
      </c>
      <c r="D153">
        <v>1.0253460000000001E-2</v>
      </c>
      <c r="E153">
        <v>-0.173775084</v>
      </c>
      <c r="F153">
        <v>1.6419402999999999E-2</v>
      </c>
      <c r="G153">
        <v>0.68639752499999995</v>
      </c>
      <c r="H153">
        <v>0.17155822700000001</v>
      </c>
      <c r="I153">
        <v>0.93698630100000002</v>
      </c>
      <c r="J153">
        <f t="shared" si="5"/>
        <v>0.60365296766666665</v>
      </c>
    </row>
    <row r="154" spans="1:10" x14ac:dyDescent="0.25">
      <c r="A154" t="s">
        <v>16</v>
      </c>
      <c r="B154" t="s">
        <v>31</v>
      </c>
      <c r="C154">
        <v>2.0852573630000002</v>
      </c>
      <c r="D154">
        <v>1.0253460000000001E-2</v>
      </c>
      <c r="E154">
        <v>-5.6097116000000002E-2</v>
      </c>
      <c r="F154">
        <v>1.6419402999999999E-2</v>
      </c>
      <c r="G154">
        <v>0.80309577300000001</v>
      </c>
      <c r="H154">
        <v>0.17155822700000001</v>
      </c>
      <c r="I154">
        <v>0.93698630100000002</v>
      </c>
      <c r="J154">
        <f t="shared" si="5"/>
        <v>0.60365296766666665</v>
      </c>
    </row>
    <row r="155" spans="1:10" x14ac:dyDescent="0.25">
      <c r="A155" t="s">
        <v>16</v>
      </c>
      <c r="B155" t="s">
        <v>31</v>
      </c>
      <c r="C155">
        <v>2.1322461929999998</v>
      </c>
      <c r="D155">
        <v>1.0253460000000001E-2</v>
      </c>
      <c r="E155">
        <v>-8.2280374000000003E-2</v>
      </c>
      <c r="F155">
        <v>1.6419402999999999E-2</v>
      </c>
      <c r="G155">
        <v>0.71454193399999999</v>
      </c>
      <c r="H155">
        <v>0.17155822700000001</v>
      </c>
      <c r="I155">
        <v>0.96986301399999997</v>
      </c>
      <c r="J155">
        <f t="shared" si="5"/>
        <v>0.63652968066666671</v>
      </c>
    </row>
    <row r="156" spans="1:10" x14ac:dyDescent="0.25">
      <c r="A156" t="s">
        <v>16</v>
      </c>
      <c r="B156" t="s">
        <v>22</v>
      </c>
      <c r="C156">
        <v>1.896813412</v>
      </c>
      <c r="D156">
        <v>8.6096880000000008E-3</v>
      </c>
      <c r="E156">
        <v>9.6116407000000001E-2</v>
      </c>
      <c r="F156">
        <v>2.9285166000000001E-2</v>
      </c>
      <c r="G156">
        <v>0.75421827600000002</v>
      </c>
      <c r="H156">
        <v>0.1054736</v>
      </c>
      <c r="I156">
        <v>0.96986301399999997</v>
      </c>
      <c r="J156">
        <f t="shared" si="5"/>
        <v>0.63652968066666671</v>
      </c>
    </row>
    <row r="157" spans="1:10" x14ac:dyDescent="0.25">
      <c r="A157" t="s">
        <v>16</v>
      </c>
      <c r="B157" t="s">
        <v>32</v>
      </c>
      <c r="C157">
        <v>1.971990049</v>
      </c>
      <c r="D157">
        <v>1.0413400999999999E-2</v>
      </c>
      <c r="E157">
        <v>-8.0279872000000002E-2</v>
      </c>
      <c r="F157">
        <v>4.0000000000000001E-3</v>
      </c>
      <c r="G157">
        <v>0.75402723699999996</v>
      </c>
      <c r="H157">
        <v>0.03</v>
      </c>
      <c r="I157">
        <v>2.7397260000000001E-3</v>
      </c>
      <c r="J157">
        <f t="shared" si="5"/>
        <v>0.66940639266666668</v>
      </c>
    </row>
    <row r="158" spans="1:10" x14ac:dyDescent="0.25">
      <c r="A158" t="s">
        <v>16</v>
      </c>
      <c r="B158" t="s">
        <v>32</v>
      </c>
      <c r="C158">
        <v>1.8719051419999999</v>
      </c>
      <c r="D158">
        <v>1.0413400999999999E-2</v>
      </c>
      <c r="E158">
        <v>-0.123717337</v>
      </c>
      <c r="F158">
        <v>4.0000000000000001E-3</v>
      </c>
      <c r="G158">
        <v>0.71542856499999996</v>
      </c>
      <c r="H158">
        <v>0.03</v>
      </c>
      <c r="I158">
        <v>2.7397260000000001E-3</v>
      </c>
      <c r="J158">
        <f t="shared" si="5"/>
        <v>0.66940639266666668</v>
      </c>
    </row>
    <row r="159" spans="1:10" x14ac:dyDescent="0.25">
      <c r="A159" t="s">
        <v>16</v>
      </c>
      <c r="B159" t="s">
        <v>32</v>
      </c>
      <c r="C159">
        <v>1.9377568080000001</v>
      </c>
      <c r="D159">
        <v>1.0413400999999999E-2</v>
      </c>
      <c r="E159">
        <v>-8.3249517999999995E-2</v>
      </c>
      <c r="F159">
        <v>4.0000000000000001E-3</v>
      </c>
      <c r="G159">
        <v>0.76546199800000003</v>
      </c>
      <c r="H159">
        <v>0.03</v>
      </c>
      <c r="I159">
        <v>2.7397260000000001E-3</v>
      </c>
      <c r="J159">
        <f t="shared" si="5"/>
        <v>0.66940639266666668</v>
      </c>
    </row>
    <row r="160" spans="1:10" x14ac:dyDescent="0.25">
      <c r="A160" t="s">
        <v>16</v>
      </c>
      <c r="B160" t="s">
        <v>33</v>
      </c>
      <c r="C160">
        <v>1.867412627</v>
      </c>
      <c r="D160">
        <v>1.2396538E-2</v>
      </c>
      <c r="E160">
        <v>3.6983094000000001E-2</v>
      </c>
      <c r="F160">
        <v>1.9575997000000001E-2</v>
      </c>
      <c r="G160">
        <v>0.73863479899999995</v>
      </c>
      <c r="H160">
        <v>0.16402032499999999</v>
      </c>
      <c r="I160">
        <v>3.2876712000000002E-2</v>
      </c>
      <c r="J160">
        <f t="shared" si="5"/>
        <v>0.69954337866666672</v>
      </c>
    </row>
    <row r="161" spans="1:10" x14ac:dyDescent="0.25">
      <c r="A161" t="s">
        <v>16</v>
      </c>
      <c r="B161" t="s">
        <v>34</v>
      </c>
      <c r="C161">
        <v>1.60872617</v>
      </c>
      <c r="D161">
        <v>1.2143945999999999E-2</v>
      </c>
      <c r="E161">
        <v>-0.100532809</v>
      </c>
      <c r="F161">
        <v>1.5874590000000001E-2</v>
      </c>
      <c r="G161">
        <v>0.63164541399999996</v>
      </c>
      <c r="H161">
        <v>0.12668048000000001</v>
      </c>
      <c r="I161">
        <v>6.5753425000000004E-2</v>
      </c>
      <c r="J161">
        <f t="shared" si="5"/>
        <v>0.73242009166666666</v>
      </c>
    </row>
    <row r="162" spans="1:10" x14ac:dyDescent="0.25">
      <c r="A162" t="s">
        <v>16</v>
      </c>
      <c r="B162" t="s">
        <v>34</v>
      </c>
      <c r="C162">
        <v>1.6860466089999999</v>
      </c>
      <c r="D162">
        <v>1.2143945999999999E-2</v>
      </c>
      <c r="E162">
        <v>-0.119867314</v>
      </c>
      <c r="F162">
        <v>1.5874590000000001E-2</v>
      </c>
      <c r="G162">
        <v>0.72341216399999997</v>
      </c>
      <c r="H162">
        <v>0.12668048000000001</v>
      </c>
      <c r="I162">
        <v>6.5753425000000004E-2</v>
      </c>
      <c r="J162">
        <f t="shared" si="5"/>
        <v>0.73242009166666666</v>
      </c>
    </row>
    <row r="163" spans="1:10" x14ac:dyDescent="0.25">
      <c r="A163" t="s">
        <v>16</v>
      </c>
      <c r="B163" t="s">
        <v>34</v>
      </c>
      <c r="C163">
        <v>1.684072196</v>
      </c>
      <c r="D163">
        <v>1.2143945999999999E-2</v>
      </c>
      <c r="E163">
        <v>-0.18710458699999999</v>
      </c>
      <c r="F163">
        <v>1.5874590000000001E-2</v>
      </c>
      <c r="G163">
        <v>0.70791163499999998</v>
      </c>
      <c r="H163">
        <v>0.12668048000000001</v>
      </c>
      <c r="I163">
        <v>6.5753425000000004E-2</v>
      </c>
      <c r="J163">
        <f t="shared" si="5"/>
        <v>0.73242009166666666</v>
      </c>
    </row>
    <row r="164" spans="1:10" x14ac:dyDescent="0.25">
      <c r="A164" t="s">
        <v>16</v>
      </c>
      <c r="B164" t="s">
        <v>35</v>
      </c>
      <c r="C164">
        <v>1.349010845</v>
      </c>
      <c r="D164">
        <v>8.4205080000000002E-3</v>
      </c>
      <c r="E164">
        <v>-0.40327463899999999</v>
      </c>
      <c r="F164">
        <v>1.2321881999999999E-2</v>
      </c>
      <c r="G164">
        <v>0.74326906599999998</v>
      </c>
      <c r="H164">
        <v>0.14188662399999999</v>
      </c>
      <c r="I164">
        <v>9.8630137000000007E-2</v>
      </c>
      <c r="J164">
        <f t="shared" si="5"/>
        <v>0.76529680366666675</v>
      </c>
    </row>
    <row r="165" spans="1:10" x14ac:dyDescent="0.25">
      <c r="A165" t="s">
        <v>16</v>
      </c>
      <c r="B165" t="s">
        <v>35</v>
      </c>
      <c r="C165">
        <v>1.221692725</v>
      </c>
      <c r="D165">
        <v>8.4205080000000002E-3</v>
      </c>
      <c r="E165">
        <v>-0.37703242199999998</v>
      </c>
      <c r="F165">
        <v>1.2321881999999999E-2</v>
      </c>
      <c r="G165">
        <v>0.62734489299999996</v>
      </c>
      <c r="H165">
        <v>0.14188662399999999</v>
      </c>
      <c r="I165">
        <v>9.8630137000000007E-2</v>
      </c>
      <c r="J165">
        <f t="shared" si="5"/>
        <v>0.76529680366666675</v>
      </c>
    </row>
    <row r="166" spans="1:10" x14ac:dyDescent="0.25">
      <c r="A166" t="s">
        <v>16</v>
      </c>
      <c r="B166" t="s">
        <v>36</v>
      </c>
      <c r="C166">
        <v>1.907640258</v>
      </c>
      <c r="D166">
        <v>1.0413400999999999E-2</v>
      </c>
      <c r="E166">
        <v>-0.109619408</v>
      </c>
      <c r="F166">
        <v>4.0000000000000001E-3</v>
      </c>
      <c r="G166">
        <v>0.75120085400000003</v>
      </c>
      <c r="H166">
        <v>0.03</v>
      </c>
      <c r="I166">
        <v>0.13424657500000001</v>
      </c>
      <c r="J166">
        <f t="shared" si="5"/>
        <v>0.80091324166666666</v>
      </c>
    </row>
    <row r="167" spans="1:10" x14ac:dyDescent="0.25">
      <c r="A167" t="s">
        <v>16</v>
      </c>
      <c r="B167" t="s">
        <v>36</v>
      </c>
      <c r="C167">
        <v>1.6268500960000001</v>
      </c>
      <c r="D167">
        <v>1.0413400999999999E-2</v>
      </c>
      <c r="E167">
        <v>-0.23761916399999999</v>
      </c>
      <c r="F167">
        <v>4.0000000000000001E-3</v>
      </c>
      <c r="G167">
        <v>0.73209818199999999</v>
      </c>
      <c r="H167">
        <v>0.03</v>
      </c>
      <c r="I167">
        <v>0.13424657500000001</v>
      </c>
      <c r="J167">
        <f t="shared" si="5"/>
        <v>0.80091324166666666</v>
      </c>
    </row>
    <row r="168" spans="1:10" x14ac:dyDescent="0.25">
      <c r="A168" t="s">
        <v>16</v>
      </c>
      <c r="B168" t="s">
        <v>37</v>
      </c>
      <c r="C168">
        <v>1.6889628969999999</v>
      </c>
      <c r="D168">
        <v>1.0263951E-2</v>
      </c>
      <c r="E168">
        <v>-0.22266802299999999</v>
      </c>
      <c r="F168">
        <v>2.3191204999999999E-2</v>
      </c>
      <c r="G168">
        <v>0.71596736400000005</v>
      </c>
      <c r="H168">
        <v>0.18820156299999999</v>
      </c>
      <c r="I168">
        <v>0.16986301400000001</v>
      </c>
      <c r="J168">
        <f t="shared" si="5"/>
        <v>0.83652968066666666</v>
      </c>
    </row>
    <row r="169" spans="1:10" x14ac:dyDescent="0.25">
      <c r="A169" t="s">
        <v>16</v>
      </c>
      <c r="B169" t="s">
        <v>37</v>
      </c>
      <c r="C169">
        <v>1.7173698390000001</v>
      </c>
      <c r="D169">
        <v>1.0263951E-2</v>
      </c>
      <c r="E169">
        <v>-0.50582513299999998</v>
      </c>
      <c r="F169">
        <v>2.3191204999999999E-2</v>
      </c>
      <c r="G169">
        <v>0.75623781300000004</v>
      </c>
      <c r="H169">
        <v>0.18820156299999999</v>
      </c>
      <c r="I169">
        <v>0.16986301400000001</v>
      </c>
      <c r="J169">
        <f t="shared" si="5"/>
        <v>0.83652968066666666</v>
      </c>
    </row>
    <row r="170" spans="1:10" x14ac:dyDescent="0.25">
      <c r="A170" t="s">
        <v>16</v>
      </c>
      <c r="B170" t="s">
        <v>37</v>
      </c>
      <c r="C170">
        <v>1.958740562</v>
      </c>
      <c r="D170">
        <v>1.0263951E-2</v>
      </c>
      <c r="E170">
        <v>8.7230802999999996E-2</v>
      </c>
      <c r="F170">
        <v>2.3191204999999999E-2</v>
      </c>
      <c r="G170">
        <v>0.716509006</v>
      </c>
      <c r="H170">
        <v>0.18820156299999999</v>
      </c>
      <c r="I170">
        <v>0.16986301400000001</v>
      </c>
      <c r="J170">
        <f t="shared" si="5"/>
        <v>0.83652968066666666</v>
      </c>
    </row>
    <row r="171" spans="1:10" x14ac:dyDescent="0.25">
      <c r="A171" t="s">
        <v>16</v>
      </c>
      <c r="B171" t="s">
        <v>38</v>
      </c>
      <c r="C171">
        <v>1.5115636299999999</v>
      </c>
      <c r="D171">
        <v>9.4369680000000004E-3</v>
      </c>
      <c r="E171">
        <v>-0.48696903000000002</v>
      </c>
      <c r="F171">
        <v>1.4437278E-2</v>
      </c>
      <c r="G171">
        <v>0.800168027</v>
      </c>
      <c r="H171">
        <v>0.121661673</v>
      </c>
      <c r="I171">
        <v>0.208219178</v>
      </c>
      <c r="J171">
        <f t="shared" si="5"/>
        <v>0.87488584466666675</v>
      </c>
    </row>
    <row r="172" spans="1:10" x14ac:dyDescent="0.25">
      <c r="A172" t="s">
        <v>16</v>
      </c>
      <c r="B172" t="s">
        <v>38</v>
      </c>
      <c r="C172">
        <v>1.58338702</v>
      </c>
      <c r="D172">
        <v>9.4369680000000004E-3</v>
      </c>
      <c r="E172">
        <v>-0.29541514899999999</v>
      </c>
      <c r="F172">
        <v>1.4437278E-2</v>
      </c>
      <c r="G172">
        <v>0.75171563699999999</v>
      </c>
      <c r="H172">
        <v>0.121661673</v>
      </c>
      <c r="I172">
        <v>0.208219178</v>
      </c>
      <c r="J172">
        <f t="shared" si="5"/>
        <v>0.87488584466666675</v>
      </c>
    </row>
    <row r="173" spans="1:10" x14ac:dyDescent="0.25">
      <c r="A173" t="s">
        <v>16</v>
      </c>
      <c r="B173" t="s">
        <v>38</v>
      </c>
      <c r="C173">
        <v>1.4858755050000001</v>
      </c>
      <c r="D173">
        <v>9.4369680000000004E-3</v>
      </c>
      <c r="E173">
        <v>-1.0072174780000001</v>
      </c>
      <c r="F173">
        <v>1.4437278E-2</v>
      </c>
      <c r="G173">
        <v>0.72945122200000001</v>
      </c>
      <c r="H173">
        <v>0.121661673</v>
      </c>
      <c r="I173">
        <v>0.208219178</v>
      </c>
      <c r="J173">
        <f t="shared" si="5"/>
        <v>0.87488584466666675</v>
      </c>
    </row>
    <row r="174" spans="1:10" x14ac:dyDescent="0.25">
      <c r="A174" t="s">
        <v>16</v>
      </c>
      <c r="B174" t="s">
        <v>38</v>
      </c>
      <c r="C174">
        <v>1.4736423679999999</v>
      </c>
      <c r="D174">
        <v>9.4369680000000004E-3</v>
      </c>
      <c r="E174">
        <v>-0.61114539800000001</v>
      </c>
      <c r="F174">
        <v>1.4437278E-2</v>
      </c>
      <c r="G174">
        <v>0.77464185799999996</v>
      </c>
      <c r="H174">
        <v>0.121661673</v>
      </c>
      <c r="I174">
        <v>0.208219178</v>
      </c>
      <c r="J174">
        <f t="shared" si="5"/>
        <v>0.87488584466666675</v>
      </c>
    </row>
    <row r="175" spans="1:10" x14ac:dyDescent="0.25">
      <c r="A175" t="s">
        <v>16</v>
      </c>
      <c r="B175" t="s">
        <v>39</v>
      </c>
      <c r="C175">
        <v>1.5560967160000001</v>
      </c>
      <c r="D175">
        <v>1.1765964E-2</v>
      </c>
      <c r="E175">
        <v>-0.91140036700000004</v>
      </c>
      <c r="F175">
        <v>2.3977813000000001E-2</v>
      </c>
      <c r="G175">
        <v>0.66024822400000005</v>
      </c>
      <c r="H175">
        <v>0.14710258600000001</v>
      </c>
      <c r="I175">
        <v>0.249315068</v>
      </c>
      <c r="J175">
        <f t="shared" si="5"/>
        <v>0.91598173466666666</v>
      </c>
    </row>
    <row r="176" spans="1:10" x14ac:dyDescent="0.25">
      <c r="A176" t="s">
        <v>16</v>
      </c>
      <c r="B176" t="s">
        <v>39</v>
      </c>
      <c r="C176">
        <v>1.6151791209999999</v>
      </c>
      <c r="D176">
        <v>1.1765964E-2</v>
      </c>
      <c r="E176">
        <v>-0.84008705100000003</v>
      </c>
      <c r="F176">
        <v>2.3977813000000001E-2</v>
      </c>
      <c r="G176">
        <v>0.71384583599999996</v>
      </c>
      <c r="H176">
        <v>0.14710258600000001</v>
      </c>
      <c r="I176">
        <v>0.249315068</v>
      </c>
      <c r="J176">
        <f t="shared" si="5"/>
        <v>0.91598173466666666</v>
      </c>
    </row>
    <row r="177" spans="1:10" x14ac:dyDescent="0.25">
      <c r="A177" t="s">
        <v>16</v>
      </c>
      <c r="B177" t="s">
        <v>40</v>
      </c>
      <c r="C177">
        <v>1.1334328499999999</v>
      </c>
      <c r="D177">
        <v>1.3081008999999999E-2</v>
      </c>
      <c r="E177">
        <v>-2.034342546</v>
      </c>
      <c r="F177">
        <v>2.2331737000000001E-2</v>
      </c>
      <c r="G177">
        <v>0.76907687999999996</v>
      </c>
      <c r="H177">
        <v>0.18469729900000001</v>
      </c>
      <c r="I177">
        <v>0.29589041100000002</v>
      </c>
      <c r="J177">
        <f t="shared" si="5"/>
        <v>0.96255707766666676</v>
      </c>
    </row>
    <row r="178" spans="1:10" x14ac:dyDescent="0.25">
      <c r="A178" t="s">
        <v>16</v>
      </c>
      <c r="B178" t="s">
        <v>40</v>
      </c>
      <c r="C178">
        <v>1.5598157749999999</v>
      </c>
      <c r="D178">
        <v>1.3081008999999999E-2</v>
      </c>
      <c r="E178">
        <v>-1.1005072410000001</v>
      </c>
      <c r="F178">
        <v>2.2331737000000001E-2</v>
      </c>
      <c r="G178">
        <v>0.69386918799999997</v>
      </c>
      <c r="H178">
        <v>0.18469729900000001</v>
      </c>
      <c r="I178">
        <v>0.29589041100000002</v>
      </c>
      <c r="J178">
        <f t="shared" si="5"/>
        <v>0.96255707766666676</v>
      </c>
    </row>
    <row r="179" spans="1:10" x14ac:dyDescent="0.25">
      <c r="A179" t="s">
        <v>16</v>
      </c>
      <c r="B179" t="s">
        <v>41</v>
      </c>
      <c r="C179">
        <v>1.4001659909999999</v>
      </c>
      <c r="D179">
        <v>1.0413400999999999E-2</v>
      </c>
      <c r="E179">
        <v>-1.3989201</v>
      </c>
      <c r="F179">
        <v>4.0000000000000001E-3</v>
      </c>
      <c r="G179">
        <v>0.67057460199999996</v>
      </c>
      <c r="H179">
        <v>0.03</v>
      </c>
      <c r="I179">
        <v>0.350684932</v>
      </c>
      <c r="J179">
        <f t="shared" si="5"/>
        <v>1.735159866666669E-2</v>
      </c>
    </row>
    <row r="180" spans="1:10" x14ac:dyDescent="0.25">
      <c r="A180" t="s">
        <v>16</v>
      </c>
      <c r="B180" t="s">
        <v>41</v>
      </c>
      <c r="C180">
        <v>1.6430447930000001</v>
      </c>
      <c r="D180">
        <v>1.0413400999999999E-2</v>
      </c>
      <c r="E180">
        <v>-1.045924611</v>
      </c>
      <c r="F180">
        <v>4.0000000000000001E-3</v>
      </c>
      <c r="G180">
        <v>0.70267799399999997</v>
      </c>
      <c r="H180">
        <v>0.03</v>
      </c>
      <c r="I180">
        <v>0.350684932</v>
      </c>
      <c r="J180">
        <f t="shared" si="5"/>
        <v>1.735159866666669E-2</v>
      </c>
    </row>
    <row r="181" spans="1:10" x14ac:dyDescent="0.25">
      <c r="A181" t="s">
        <v>16</v>
      </c>
      <c r="B181" t="s">
        <v>42</v>
      </c>
      <c r="C181">
        <v>1.349431337</v>
      </c>
      <c r="D181">
        <v>1.1616873999999999E-2</v>
      </c>
      <c r="E181">
        <v>-2.0877974359999998</v>
      </c>
      <c r="F181">
        <v>3.0128524E-2</v>
      </c>
      <c r="G181">
        <v>0.66729573200000003</v>
      </c>
      <c r="H181">
        <v>0.147247185</v>
      </c>
      <c r="I181">
        <v>0.424657534</v>
      </c>
      <c r="J181">
        <f t="shared" si="5"/>
        <v>9.1324200666666688E-2</v>
      </c>
    </row>
    <row r="182" spans="1:10" x14ac:dyDescent="0.25">
      <c r="A182" t="s">
        <v>16</v>
      </c>
      <c r="B182" t="s">
        <v>43</v>
      </c>
      <c r="C182">
        <v>1.5965722579999999</v>
      </c>
      <c r="D182">
        <v>1.1526437E-2</v>
      </c>
      <c r="E182">
        <v>-1.0888409610000001</v>
      </c>
      <c r="F182">
        <v>1.7516430999999999E-2</v>
      </c>
      <c r="G182">
        <v>0.696311495</v>
      </c>
      <c r="H182">
        <v>0.155602781</v>
      </c>
      <c r="I182">
        <v>0.93424657499999997</v>
      </c>
      <c r="J182">
        <f t="shared" si="5"/>
        <v>0.60091324166666671</v>
      </c>
    </row>
    <row r="183" spans="1:10" x14ac:dyDescent="0.25">
      <c r="A183" t="s">
        <v>16</v>
      </c>
      <c r="B183" t="s">
        <v>43</v>
      </c>
      <c r="C183">
        <v>1.711942431</v>
      </c>
      <c r="D183">
        <v>1.1526437E-2</v>
      </c>
      <c r="E183">
        <v>-0.94035315600000002</v>
      </c>
      <c r="F183">
        <v>1.7516430999999999E-2</v>
      </c>
      <c r="G183">
        <v>0.64771732500000001</v>
      </c>
      <c r="H183">
        <v>0.155602781</v>
      </c>
      <c r="I183">
        <v>0.93424657499999997</v>
      </c>
      <c r="J183">
        <f t="shared" si="5"/>
        <v>0.60091324166666671</v>
      </c>
    </row>
    <row r="184" spans="1:10" x14ac:dyDescent="0.25">
      <c r="A184" t="s">
        <v>16</v>
      </c>
      <c r="B184" t="s">
        <v>44</v>
      </c>
      <c r="C184">
        <v>1.566946599</v>
      </c>
      <c r="D184">
        <v>9.1889750000000003E-3</v>
      </c>
      <c r="E184">
        <v>-1.5729304470000001</v>
      </c>
      <c r="F184">
        <v>2.8085143999999999E-2</v>
      </c>
      <c r="G184">
        <v>0.578129377</v>
      </c>
      <c r="H184">
        <v>0.12302504</v>
      </c>
      <c r="I184">
        <v>0.96712328800000003</v>
      </c>
      <c r="J184">
        <f t="shared" si="5"/>
        <v>0.63378995466666677</v>
      </c>
    </row>
    <row r="185" spans="1:10" x14ac:dyDescent="0.25">
      <c r="A185" t="s">
        <v>16</v>
      </c>
      <c r="B185" t="s">
        <v>44</v>
      </c>
      <c r="C185">
        <v>1.45727096</v>
      </c>
      <c r="D185">
        <v>9.1889750000000003E-3</v>
      </c>
      <c r="E185">
        <v>-2.1323296740000002</v>
      </c>
      <c r="F185">
        <v>2.8085143999999999E-2</v>
      </c>
      <c r="G185">
        <v>0.64335852100000002</v>
      </c>
      <c r="H185">
        <v>0.12302504</v>
      </c>
      <c r="I185">
        <v>0.96712328800000003</v>
      </c>
      <c r="J185">
        <f t="shared" si="5"/>
        <v>0.63378995466666677</v>
      </c>
    </row>
    <row r="186" spans="1:10" x14ac:dyDescent="0.25">
      <c r="A186" t="s">
        <v>16</v>
      </c>
      <c r="B186" t="s">
        <v>45</v>
      </c>
      <c r="C186">
        <v>1.7993280410000001</v>
      </c>
      <c r="D186">
        <v>1.0413400999999999E-2</v>
      </c>
      <c r="E186">
        <v>-1.507997153</v>
      </c>
      <c r="F186">
        <v>4.0000000000000001E-3</v>
      </c>
      <c r="G186">
        <v>0.65991601099999997</v>
      </c>
      <c r="H186">
        <v>0.03</v>
      </c>
      <c r="I186">
        <v>0</v>
      </c>
      <c r="J186">
        <f t="shared" si="5"/>
        <v>0.66666666666666674</v>
      </c>
    </row>
    <row r="187" spans="1:10" x14ac:dyDescent="0.25">
      <c r="A187" t="s">
        <v>16</v>
      </c>
      <c r="B187" t="s">
        <v>45</v>
      </c>
      <c r="C187">
        <v>1.7304654850000001</v>
      </c>
      <c r="D187">
        <v>1.0413400999999999E-2</v>
      </c>
      <c r="E187">
        <v>-1.787104775</v>
      </c>
      <c r="F187">
        <v>4.0000000000000001E-3</v>
      </c>
      <c r="G187">
        <v>0.71317159200000002</v>
      </c>
      <c r="H187">
        <v>0.03</v>
      </c>
      <c r="I187">
        <v>0</v>
      </c>
      <c r="J187">
        <f t="shared" si="5"/>
        <v>0.66666666666666674</v>
      </c>
    </row>
    <row r="188" spans="1:10" x14ac:dyDescent="0.25">
      <c r="A188" t="s">
        <v>16</v>
      </c>
      <c r="B188" t="s">
        <v>46</v>
      </c>
      <c r="C188">
        <v>2.12116171</v>
      </c>
      <c r="D188">
        <v>1.0457691E-2</v>
      </c>
      <c r="E188">
        <v>-1.532362553</v>
      </c>
      <c r="F188">
        <v>2.9523768999999998E-2</v>
      </c>
      <c r="G188">
        <v>0.62892651200000005</v>
      </c>
      <c r="H188">
        <v>0.12897567600000001</v>
      </c>
      <c r="I188">
        <v>3.0136986000000001E-2</v>
      </c>
      <c r="J188">
        <f t="shared" si="5"/>
        <v>0.69680365266666666</v>
      </c>
    </row>
    <row r="189" spans="1:10" x14ac:dyDescent="0.25">
      <c r="A189" t="s">
        <v>16</v>
      </c>
      <c r="B189" t="s">
        <v>46</v>
      </c>
      <c r="C189">
        <v>2.0445436830000001</v>
      </c>
      <c r="D189">
        <v>1.0457691E-2</v>
      </c>
      <c r="E189">
        <v>-1.7678311390000001</v>
      </c>
      <c r="F189">
        <v>2.9523768999999998E-2</v>
      </c>
      <c r="G189">
        <v>0.695590284</v>
      </c>
      <c r="H189">
        <v>0.12897567600000001</v>
      </c>
      <c r="I189">
        <v>3.0136986000000001E-2</v>
      </c>
      <c r="J189">
        <f t="shared" si="5"/>
        <v>0.69680365266666666</v>
      </c>
    </row>
    <row r="190" spans="1:10" x14ac:dyDescent="0.25">
      <c r="A190" t="s">
        <v>16</v>
      </c>
      <c r="B190" t="s">
        <v>47</v>
      </c>
      <c r="C190">
        <v>2.2573745220000001</v>
      </c>
      <c r="D190">
        <v>8.5961820000000008E-3</v>
      </c>
      <c r="E190">
        <v>-1.1949183219999999</v>
      </c>
      <c r="F190">
        <v>1.470984E-2</v>
      </c>
      <c r="G190">
        <v>0.66016309399999995</v>
      </c>
      <c r="H190">
        <v>0.109195822</v>
      </c>
      <c r="I190">
        <v>6.3013699000000006E-2</v>
      </c>
      <c r="J190">
        <f t="shared" si="5"/>
        <v>0.72968036566666672</v>
      </c>
    </row>
    <row r="191" spans="1:10" x14ac:dyDescent="0.25">
      <c r="A191" t="s">
        <v>16</v>
      </c>
      <c r="B191" t="s">
        <v>47</v>
      </c>
      <c r="C191">
        <v>2.3610795530000002</v>
      </c>
      <c r="D191">
        <v>8.5961820000000008E-3</v>
      </c>
      <c r="E191">
        <v>-1.3187396179999999</v>
      </c>
      <c r="F191">
        <v>1.470984E-2</v>
      </c>
      <c r="G191">
        <v>0.68745170899999997</v>
      </c>
      <c r="H191">
        <v>0.109195822</v>
      </c>
      <c r="I191">
        <v>6.3013699000000006E-2</v>
      </c>
      <c r="J191">
        <f t="shared" si="5"/>
        <v>0.72968036566666672</v>
      </c>
    </row>
    <row r="192" spans="1:10" x14ac:dyDescent="0.25">
      <c r="A192" t="s">
        <v>16</v>
      </c>
      <c r="B192" t="s">
        <v>47</v>
      </c>
      <c r="C192">
        <v>2.2949652650000001</v>
      </c>
      <c r="D192">
        <v>8.5961820000000008E-3</v>
      </c>
      <c r="E192">
        <v>-0.31472419499999998</v>
      </c>
      <c r="F192">
        <v>1.470984E-2</v>
      </c>
      <c r="G192">
        <v>0.65693419399999997</v>
      </c>
      <c r="H192">
        <v>0.109195822</v>
      </c>
      <c r="I192">
        <v>6.3013699000000006E-2</v>
      </c>
      <c r="J192">
        <f t="shared" si="5"/>
        <v>0.72968036566666672</v>
      </c>
    </row>
    <row r="193" spans="1:10" x14ac:dyDescent="0.25">
      <c r="A193" t="s">
        <v>16</v>
      </c>
      <c r="B193" t="s">
        <v>47</v>
      </c>
      <c r="C193">
        <v>2.1912360080000002</v>
      </c>
      <c r="D193">
        <v>8.5961820000000008E-3</v>
      </c>
      <c r="E193">
        <v>-1.2254196850000001</v>
      </c>
      <c r="F193">
        <v>1.470984E-2</v>
      </c>
      <c r="G193">
        <v>0.71140036900000003</v>
      </c>
      <c r="H193">
        <v>0.109195822</v>
      </c>
      <c r="I193">
        <v>6.3013699000000006E-2</v>
      </c>
      <c r="J193">
        <f t="shared" si="5"/>
        <v>0.72968036566666672</v>
      </c>
    </row>
    <row r="194" spans="1:10" x14ac:dyDescent="0.25">
      <c r="A194" t="s">
        <v>16</v>
      </c>
      <c r="B194" t="s">
        <v>47</v>
      </c>
      <c r="C194">
        <v>2.20479885</v>
      </c>
      <c r="D194">
        <v>8.5961820000000008E-3</v>
      </c>
      <c r="E194">
        <v>-1.1301624729999999</v>
      </c>
      <c r="F194">
        <v>1.470984E-2</v>
      </c>
      <c r="G194">
        <v>0.73310469099999997</v>
      </c>
      <c r="H194">
        <v>0.109195822</v>
      </c>
      <c r="I194">
        <v>6.3013699000000006E-2</v>
      </c>
      <c r="J194">
        <f t="shared" si="5"/>
        <v>0.72968036566666672</v>
      </c>
    </row>
    <row r="195" spans="1:10" x14ac:dyDescent="0.25">
      <c r="A195" t="s">
        <v>16</v>
      </c>
      <c r="B195" t="s">
        <v>47</v>
      </c>
      <c r="C195">
        <v>1.944357737</v>
      </c>
      <c r="D195">
        <v>8.5961820000000008E-3</v>
      </c>
      <c r="E195">
        <v>-0.91702960600000005</v>
      </c>
      <c r="F195">
        <v>1.470984E-2</v>
      </c>
      <c r="G195">
        <v>0.66616092800000004</v>
      </c>
      <c r="H195">
        <v>0.109195822</v>
      </c>
      <c r="I195">
        <v>6.3013699000000006E-2</v>
      </c>
      <c r="J195">
        <f t="shared" ref="J195:J258" si="6">IF(A195="R. diluvianum", I195, IF(A195="A. incurva", MOD(I195-4/12, 1), MOD(I195-1/12, 1)))</f>
        <v>0.72968036566666672</v>
      </c>
    </row>
    <row r="196" spans="1:10" x14ac:dyDescent="0.25">
      <c r="A196" t="s">
        <v>16</v>
      </c>
      <c r="B196" t="s">
        <v>47</v>
      </c>
      <c r="C196">
        <v>1.9966664649999999</v>
      </c>
      <c r="D196">
        <v>8.5961820000000008E-3</v>
      </c>
      <c r="E196">
        <v>-0.70009993599999998</v>
      </c>
      <c r="F196">
        <v>1.470984E-2</v>
      </c>
      <c r="G196">
        <v>0.65957917899999996</v>
      </c>
      <c r="H196">
        <v>0.109195822</v>
      </c>
      <c r="I196">
        <v>6.3013699000000006E-2</v>
      </c>
      <c r="J196">
        <f t="shared" si="6"/>
        <v>0.72968036566666672</v>
      </c>
    </row>
    <row r="197" spans="1:10" x14ac:dyDescent="0.25">
      <c r="A197" t="s">
        <v>16</v>
      </c>
      <c r="B197" t="s">
        <v>48</v>
      </c>
      <c r="C197">
        <v>1.4200061340000001</v>
      </c>
      <c r="D197">
        <v>1.2704821E-2</v>
      </c>
      <c r="E197">
        <v>-0.57546080499999996</v>
      </c>
      <c r="F197">
        <v>1.8536509E-2</v>
      </c>
      <c r="G197">
        <v>0.707732845</v>
      </c>
      <c r="H197">
        <v>0.227963468</v>
      </c>
      <c r="I197">
        <v>0.33150684899999999</v>
      </c>
      <c r="J197">
        <f t="shared" si="6"/>
        <v>0.99817351566666668</v>
      </c>
    </row>
    <row r="198" spans="1:10" x14ac:dyDescent="0.25">
      <c r="A198" t="s">
        <v>16</v>
      </c>
      <c r="B198" t="s">
        <v>48</v>
      </c>
      <c r="C198">
        <v>2.2643261739999998</v>
      </c>
      <c r="D198">
        <v>1.2704821E-2</v>
      </c>
      <c r="E198">
        <v>0.93618216600000004</v>
      </c>
      <c r="F198">
        <v>1.8536509E-2</v>
      </c>
      <c r="G198">
        <v>0.68056886599999999</v>
      </c>
      <c r="H198">
        <v>0.227963468</v>
      </c>
      <c r="I198">
        <v>0.33150684899999999</v>
      </c>
      <c r="J198">
        <f t="shared" si="6"/>
        <v>0.99817351566666668</v>
      </c>
    </row>
    <row r="199" spans="1:10" x14ac:dyDescent="0.25">
      <c r="A199" t="s">
        <v>16</v>
      </c>
      <c r="B199" t="s">
        <v>49</v>
      </c>
      <c r="C199">
        <v>1.1926160539999999</v>
      </c>
      <c r="D199">
        <v>1.1494561E-2</v>
      </c>
      <c r="E199">
        <v>-0.96264925499999998</v>
      </c>
      <c r="F199">
        <v>1.8069534000000002E-2</v>
      </c>
      <c r="G199">
        <v>0.65671179700000004</v>
      </c>
      <c r="H199">
        <v>0.11987704</v>
      </c>
      <c r="I199">
        <v>0.67397260299999995</v>
      </c>
      <c r="J199">
        <f t="shared" si="6"/>
        <v>0.34063926966666663</v>
      </c>
    </row>
    <row r="200" spans="1:10" x14ac:dyDescent="0.25">
      <c r="A200" t="s">
        <v>16</v>
      </c>
      <c r="B200" t="s">
        <v>49</v>
      </c>
      <c r="C200">
        <v>1.21930524</v>
      </c>
      <c r="D200">
        <v>1.1494561E-2</v>
      </c>
      <c r="E200">
        <v>-0.78771720199999995</v>
      </c>
      <c r="F200">
        <v>1.8069534000000002E-2</v>
      </c>
      <c r="G200">
        <v>0.70582548700000003</v>
      </c>
      <c r="H200">
        <v>0.11987704</v>
      </c>
      <c r="I200">
        <v>0.67397260299999995</v>
      </c>
      <c r="J200">
        <f t="shared" si="6"/>
        <v>0.34063926966666663</v>
      </c>
    </row>
    <row r="201" spans="1:10" x14ac:dyDescent="0.25">
      <c r="A201" t="s">
        <v>16</v>
      </c>
      <c r="B201" t="s">
        <v>50</v>
      </c>
      <c r="C201">
        <v>1.3269844820000001</v>
      </c>
      <c r="D201">
        <v>9.1488070000000001E-3</v>
      </c>
      <c r="E201">
        <v>-7.0573834000000002E-2</v>
      </c>
      <c r="F201">
        <v>1.8494617000000001E-2</v>
      </c>
      <c r="G201">
        <v>0.71540908599999997</v>
      </c>
      <c r="H201">
        <v>0.110888743</v>
      </c>
      <c r="I201">
        <v>0.93698630100000002</v>
      </c>
      <c r="J201">
        <f t="shared" si="6"/>
        <v>0.60365296766666665</v>
      </c>
    </row>
    <row r="202" spans="1:10" x14ac:dyDescent="0.25">
      <c r="A202" t="s">
        <v>16</v>
      </c>
      <c r="B202" t="s">
        <v>50</v>
      </c>
      <c r="C202">
        <v>0.99244727899999996</v>
      </c>
      <c r="D202">
        <v>9.1488070000000001E-3</v>
      </c>
      <c r="E202">
        <v>-0.20404048799999999</v>
      </c>
      <c r="F202">
        <v>1.8494617000000001E-2</v>
      </c>
      <c r="G202">
        <v>0.69008941300000004</v>
      </c>
      <c r="H202">
        <v>0.110888743</v>
      </c>
      <c r="I202">
        <v>0.93698630100000002</v>
      </c>
      <c r="J202">
        <f t="shared" si="6"/>
        <v>0.60365296766666665</v>
      </c>
    </row>
    <row r="203" spans="1:10" x14ac:dyDescent="0.25">
      <c r="A203" t="s">
        <v>16</v>
      </c>
      <c r="B203" t="s">
        <v>51</v>
      </c>
      <c r="C203">
        <v>1.2348810240000001</v>
      </c>
      <c r="D203">
        <v>1.0413400999999999E-2</v>
      </c>
      <c r="E203">
        <v>-0.154693367</v>
      </c>
      <c r="F203">
        <v>4.0000000000000001E-3</v>
      </c>
      <c r="G203">
        <v>0.70979102699999996</v>
      </c>
      <c r="H203">
        <v>0.03</v>
      </c>
      <c r="I203">
        <v>4.3835616000000001E-2</v>
      </c>
      <c r="J203">
        <f t="shared" si="6"/>
        <v>0.71050228266666671</v>
      </c>
    </row>
    <row r="204" spans="1:10" x14ac:dyDescent="0.25">
      <c r="A204" t="s">
        <v>16</v>
      </c>
      <c r="B204" t="s">
        <v>51</v>
      </c>
      <c r="C204">
        <v>1.20977332</v>
      </c>
      <c r="D204">
        <v>1.0413400999999999E-2</v>
      </c>
      <c r="E204">
        <v>-0.169814204</v>
      </c>
      <c r="F204">
        <v>4.0000000000000001E-3</v>
      </c>
      <c r="G204">
        <v>0.731507986</v>
      </c>
      <c r="H204">
        <v>0.03</v>
      </c>
      <c r="I204">
        <v>4.3835616000000001E-2</v>
      </c>
      <c r="J204">
        <f t="shared" si="6"/>
        <v>0.71050228266666671</v>
      </c>
    </row>
    <row r="205" spans="1:10" x14ac:dyDescent="0.25">
      <c r="A205" t="s">
        <v>16</v>
      </c>
      <c r="B205" t="s">
        <v>52</v>
      </c>
      <c r="C205">
        <v>1.0312107669999999</v>
      </c>
      <c r="D205">
        <v>8.1221550000000007E-3</v>
      </c>
      <c r="E205">
        <v>-0.39780843700000001</v>
      </c>
      <c r="F205">
        <v>1.460037E-2</v>
      </c>
      <c r="G205">
        <v>0.63258908400000002</v>
      </c>
      <c r="H205">
        <v>0.142772492</v>
      </c>
      <c r="I205">
        <v>0.12602739700000001</v>
      </c>
      <c r="J205">
        <f t="shared" si="6"/>
        <v>0.79269406366666673</v>
      </c>
    </row>
    <row r="206" spans="1:10" x14ac:dyDescent="0.25">
      <c r="A206" t="s">
        <v>16</v>
      </c>
      <c r="B206" t="s">
        <v>52</v>
      </c>
      <c r="C206">
        <v>1.318178378</v>
      </c>
      <c r="D206">
        <v>8.1221550000000007E-3</v>
      </c>
      <c r="E206">
        <v>-0.15254273400000001</v>
      </c>
      <c r="F206">
        <v>1.460037E-2</v>
      </c>
      <c r="G206">
        <v>0.68192554100000002</v>
      </c>
      <c r="H206">
        <v>0.142772492</v>
      </c>
      <c r="I206">
        <v>0.12602739700000001</v>
      </c>
      <c r="J206">
        <f t="shared" si="6"/>
        <v>0.79269406366666673</v>
      </c>
    </row>
    <row r="207" spans="1:10" x14ac:dyDescent="0.25">
      <c r="A207" t="s">
        <v>16</v>
      </c>
      <c r="B207" t="s">
        <v>53</v>
      </c>
      <c r="C207">
        <v>1.1772147980000001</v>
      </c>
      <c r="D207">
        <v>1.0447608000000001E-2</v>
      </c>
      <c r="E207">
        <v>-0.52677999900000005</v>
      </c>
      <c r="F207">
        <v>1.8550560000000001E-2</v>
      </c>
      <c r="G207">
        <v>0.73338298099999999</v>
      </c>
      <c r="H207">
        <v>0.150433545</v>
      </c>
      <c r="I207">
        <v>0.19726027400000001</v>
      </c>
      <c r="J207">
        <f t="shared" si="6"/>
        <v>0.86392694066666675</v>
      </c>
    </row>
    <row r="208" spans="1:10" x14ac:dyDescent="0.25">
      <c r="A208" t="s">
        <v>16</v>
      </c>
      <c r="B208" t="s">
        <v>53</v>
      </c>
      <c r="C208">
        <v>1.2388395210000001</v>
      </c>
      <c r="D208">
        <v>1.0447608000000001E-2</v>
      </c>
      <c r="E208">
        <v>-0.43072259600000001</v>
      </c>
      <c r="F208">
        <v>1.8550560000000001E-2</v>
      </c>
      <c r="G208">
        <v>0.68993115800000004</v>
      </c>
      <c r="H208">
        <v>0.150433545</v>
      </c>
      <c r="I208">
        <v>0.19726027400000001</v>
      </c>
      <c r="J208">
        <f t="shared" si="6"/>
        <v>0.86392694066666675</v>
      </c>
    </row>
    <row r="209" spans="1:10" x14ac:dyDescent="0.25">
      <c r="A209" t="s">
        <v>16</v>
      </c>
      <c r="B209" t="s">
        <v>54</v>
      </c>
      <c r="C209">
        <v>0.94786382000000002</v>
      </c>
      <c r="D209">
        <v>7.3126379999999998E-3</v>
      </c>
      <c r="E209">
        <v>-1.1081492390000001</v>
      </c>
      <c r="F209">
        <v>1.5434174E-2</v>
      </c>
      <c r="G209">
        <v>0.674389197</v>
      </c>
      <c r="H209">
        <v>0.14141420099999999</v>
      </c>
      <c r="I209">
        <v>0.26301369899999999</v>
      </c>
      <c r="J209">
        <f t="shared" si="6"/>
        <v>0.92968036566666667</v>
      </c>
    </row>
    <row r="210" spans="1:10" x14ac:dyDescent="0.25">
      <c r="A210" t="s">
        <v>16</v>
      </c>
      <c r="B210" t="s">
        <v>54</v>
      </c>
      <c r="C210">
        <v>0.89724266500000005</v>
      </c>
      <c r="D210">
        <v>7.3126379999999998E-3</v>
      </c>
      <c r="E210">
        <v>-1.0776947130000001</v>
      </c>
      <c r="F210">
        <v>1.5434174E-2</v>
      </c>
      <c r="G210">
        <v>0.61879054499999997</v>
      </c>
      <c r="H210">
        <v>0.14141420099999999</v>
      </c>
      <c r="I210">
        <v>0.26301369899999999</v>
      </c>
      <c r="J210">
        <f t="shared" si="6"/>
        <v>0.92968036566666667</v>
      </c>
    </row>
    <row r="211" spans="1:10" x14ac:dyDescent="0.25">
      <c r="A211" t="s">
        <v>16</v>
      </c>
      <c r="B211" t="s">
        <v>55</v>
      </c>
      <c r="C211">
        <v>0.99215447700000003</v>
      </c>
      <c r="D211">
        <v>1.0132271E-2</v>
      </c>
      <c r="E211">
        <v>-1.096537257</v>
      </c>
      <c r="F211">
        <v>1.3391629E-2</v>
      </c>
      <c r="G211">
        <v>0.73440221299999997</v>
      </c>
      <c r="H211">
        <v>0.10566919399999999</v>
      </c>
      <c r="I211">
        <v>0.326027397</v>
      </c>
      <c r="J211">
        <f t="shared" si="6"/>
        <v>0.99269406366666668</v>
      </c>
    </row>
    <row r="212" spans="1:10" x14ac:dyDescent="0.25">
      <c r="A212" t="s">
        <v>16</v>
      </c>
      <c r="B212" t="s">
        <v>56</v>
      </c>
      <c r="C212">
        <v>1.4356002800000001</v>
      </c>
      <c r="D212">
        <v>8.7887539999999993E-3</v>
      </c>
      <c r="E212">
        <v>-0.70708754900000004</v>
      </c>
      <c r="F212">
        <v>1.4922772000000001E-2</v>
      </c>
      <c r="G212">
        <v>0.66515169600000001</v>
      </c>
      <c r="H212">
        <v>0.17591557499999999</v>
      </c>
      <c r="I212">
        <v>0.39452054800000003</v>
      </c>
      <c r="J212">
        <f t="shared" si="6"/>
        <v>6.1187214666666712E-2</v>
      </c>
    </row>
    <row r="213" spans="1:10" x14ac:dyDescent="0.25">
      <c r="A213" t="s">
        <v>16</v>
      </c>
      <c r="B213" t="s">
        <v>56</v>
      </c>
      <c r="C213">
        <v>1.4208074580000001</v>
      </c>
      <c r="D213">
        <v>8.7887539999999993E-3</v>
      </c>
      <c r="E213">
        <v>-0.70161070999999997</v>
      </c>
      <c r="F213">
        <v>1.4922772000000001E-2</v>
      </c>
      <c r="G213">
        <v>0.69140289899999996</v>
      </c>
      <c r="H213">
        <v>0.17591557499999999</v>
      </c>
      <c r="I213">
        <v>0.39452054800000003</v>
      </c>
      <c r="J213">
        <f t="shared" si="6"/>
        <v>6.1187214666666712E-2</v>
      </c>
    </row>
    <row r="214" spans="1:10" x14ac:dyDescent="0.25">
      <c r="A214" t="s">
        <v>16</v>
      </c>
      <c r="B214" t="s">
        <v>57</v>
      </c>
      <c r="C214">
        <v>1.615303868</v>
      </c>
      <c r="D214">
        <v>8.0100919999999999E-3</v>
      </c>
      <c r="E214">
        <v>-0.63032313799999995</v>
      </c>
      <c r="F214">
        <v>1.9622150000000001E-2</v>
      </c>
      <c r="G214">
        <v>0.70391851699999997</v>
      </c>
      <c r="H214">
        <v>0.10513913799999999</v>
      </c>
      <c r="I214">
        <v>0.97260274000000002</v>
      </c>
      <c r="J214">
        <f t="shared" si="6"/>
        <v>0.63926940666666665</v>
      </c>
    </row>
    <row r="215" spans="1:10" x14ac:dyDescent="0.25">
      <c r="A215" t="s">
        <v>16</v>
      </c>
      <c r="B215" t="s">
        <v>57</v>
      </c>
      <c r="C215">
        <v>1.572031736</v>
      </c>
      <c r="D215">
        <v>8.0100919999999999E-3</v>
      </c>
      <c r="E215">
        <v>-0.875757805</v>
      </c>
      <c r="F215">
        <v>1.9622150000000001E-2</v>
      </c>
      <c r="G215">
        <v>0.71952275700000001</v>
      </c>
      <c r="H215">
        <v>0.10513913799999999</v>
      </c>
      <c r="I215">
        <v>0.97260274000000002</v>
      </c>
      <c r="J215">
        <f t="shared" si="6"/>
        <v>0.63926940666666665</v>
      </c>
    </row>
    <row r="216" spans="1:10" x14ac:dyDescent="0.25">
      <c r="A216" t="s">
        <v>16</v>
      </c>
      <c r="B216" t="s">
        <v>58</v>
      </c>
      <c r="C216">
        <v>1.5783100269999999</v>
      </c>
      <c r="D216">
        <v>1.0413400999999999E-2</v>
      </c>
      <c r="E216">
        <v>-0.50829542699999997</v>
      </c>
      <c r="F216">
        <v>4.0000000000000001E-3</v>
      </c>
      <c r="G216">
        <v>0.64542185900000004</v>
      </c>
      <c r="H216">
        <v>0.03</v>
      </c>
      <c r="I216">
        <v>1.0958904E-2</v>
      </c>
      <c r="J216">
        <f t="shared" si="6"/>
        <v>0.67762557066666673</v>
      </c>
    </row>
    <row r="217" spans="1:10" x14ac:dyDescent="0.25">
      <c r="A217" t="s">
        <v>16</v>
      </c>
      <c r="B217" t="s">
        <v>58</v>
      </c>
      <c r="C217">
        <v>1.769351879</v>
      </c>
      <c r="D217">
        <v>1.0413400999999999E-2</v>
      </c>
      <c r="E217">
        <v>-0.35624665500000002</v>
      </c>
      <c r="F217">
        <v>4.0000000000000001E-3</v>
      </c>
      <c r="G217">
        <v>0.64866474799999996</v>
      </c>
      <c r="H217">
        <v>0.03</v>
      </c>
      <c r="I217">
        <v>1.0958904E-2</v>
      </c>
      <c r="J217">
        <f t="shared" si="6"/>
        <v>0.67762557066666673</v>
      </c>
    </row>
    <row r="218" spans="1:10" x14ac:dyDescent="0.25">
      <c r="A218" t="s">
        <v>16</v>
      </c>
      <c r="B218" t="s">
        <v>59</v>
      </c>
      <c r="C218">
        <v>1.292537134</v>
      </c>
      <c r="D218">
        <v>9.8066109999999998E-3</v>
      </c>
      <c r="E218">
        <v>-0.61337271800000004</v>
      </c>
      <c r="F218">
        <v>1.6782167000000001E-2</v>
      </c>
      <c r="G218">
        <v>0.71442710399999998</v>
      </c>
      <c r="H218">
        <v>0.136506135</v>
      </c>
      <c r="I218">
        <v>4.6575341999999999E-2</v>
      </c>
      <c r="J218">
        <f t="shared" si="6"/>
        <v>0.71324200866666665</v>
      </c>
    </row>
    <row r="219" spans="1:10" x14ac:dyDescent="0.25">
      <c r="A219" t="s">
        <v>16</v>
      </c>
      <c r="B219" t="s">
        <v>59</v>
      </c>
      <c r="C219">
        <v>1.193193333</v>
      </c>
      <c r="D219">
        <v>9.8066109999999998E-3</v>
      </c>
      <c r="E219">
        <v>-0.68342451999999998</v>
      </c>
      <c r="F219">
        <v>1.6782167000000001E-2</v>
      </c>
      <c r="G219">
        <v>0.74727542599999996</v>
      </c>
      <c r="H219">
        <v>0.136506135</v>
      </c>
      <c r="I219">
        <v>4.6575341999999999E-2</v>
      </c>
      <c r="J219">
        <f t="shared" si="6"/>
        <v>0.71324200866666665</v>
      </c>
    </row>
    <row r="220" spans="1:10" x14ac:dyDescent="0.25">
      <c r="A220" t="s">
        <v>16</v>
      </c>
      <c r="B220" t="s">
        <v>60</v>
      </c>
      <c r="C220">
        <v>0.768607178</v>
      </c>
      <c r="D220">
        <v>8.9703219999999993E-3</v>
      </c>
      <c r="E220">
        <v>-0.81241655999999995</v>
      </c>
      <c r="F220">
        <v>1.9298388E-2</v>
      </c>
      <c r="G220">
        <v>0.73026866999999995</v>
      </c>
      <c r="H220">
        <v>0.11216212</v>
      </c>
      <c r="I220">
        <v>8.7671233000000001E-2</v>
      </c>
      <c r="J220">
        <f t="shared" si="6"/>
        <v>0.75433789966666676</v>
      </c>
    </row>
    <row r="221" spans="1:10" x14ac:dyDescent="0.25">
      <c r="A221" t="s">
        <v>16</v>
      </c>
      <c r="B221" t="s">
        <v>60</v>
      </c>
      <c r="C221">
        <v>0.92392580300000005</v>
      </c>
      <c r="D221">
        <v>8.9703219999999993E-3</v>
      </c>
      <c r="E221">
        <v>-0.67976231899999995</v>
      </c>
      <c r="F221">
        <v>1.9298388E-2</v>
      </c>
      <c r="G221">
        <v>0.68247265999999995</v>
      </c>
      <c r="H221">
        <v>0.11216212</v>
      </c>
      <c r="I221">
        <v>8.7671233000000001E-2</v>
      </c>
      <c r="J221">
        <f t="shared" si="6"/>
        <v>0.75433789966666676</v>
      </c>
    </row>
    <row r="222" spans="1:10" x14ac:dyDescent="0.25">
      <c r="A222" t="s">
        <v>16</v>
      </c>
      <c r="B222" t="s">
        <v>61</v>
      </c>
      <c r="C222">
        <v>0.74009676000000002</v>
      </c>
      <c r="D222">
        <v>1.0413400999999999E-2</v>
      </c>
      <c r="E222">
        <v>-1.007371156</v>
      </c>
      <c r="F222">
        <v>4.0000000000000001E-3</v>
      </c>
      <c r="G222">
        <v>0.67686933100000002</v>
      </c>
      <c r="H222">
        <v>0.03</v>
      </c>
      <c r="I222">
        <v>0.12602739700000001</v>
      </c>
      <c r="J222">
        <f t="shared" si="6"/>
        <v>0.79269406366666673</v>
      </c>
    </row>
    <row r="223" spans="1:10" x14ac:dyDescent="0.25">
      <c r="A223" t="s">
        <v>16</v>
      </c>
      <c r="B223" t="s">
        <v>61</v>
      </c>
      <c r="C223">
        <v>0.81039413999999999</v>
      </c>
      <c r="D223">
        <v>1.0413400999999999E-2</v>
      </c>
      <c r="E223">
        <v>-0.91081435600000005</v>
      </c>
      <c r="F223">
        <v>4.0000000000000001E-3</v>
      </c>
      <c r="G223">
        <v>0.75715705300000002</v>
      </c>
      <c r="H223">
        <v>0.03</v>
      </c>
      <c r="I223">
        <v>0.12602739700000001</v>
      </c>
      <c r="J223">
        <f t="shared" si="6"/>
        <v>0.79269406366666673</v>
      </c>
    </row>
    <row r="224" spans="1:10" x14ac:dyDescent="0.25">
      <c r="A224" t="s">
        <v>16</v>
      </c>
      <c r="B224" t="s">
        <v>62</v>
      </c>
      <c r="C224">
        <v>1.2996693539999999</v>
      </c>
      <c r="D224">
        <v>1.0413400999999999E-2</v>
      </c>
      <c r="E224">
        <v>-0.417869353</v>
      </c>
      <c r="F224">
        <v>4.0000000000000001E-3</v>
      </c>
      <c r="G224">
        <v>0.67440383999999998</v>
      </c>
      <c r="H224">
        <v>0.03</v>
      </c>
      <c r="I224">
        <v>0.16986301400000001</v>
      </c>
      <c r="J224">
        <f t="shared" si="6"/>
        <v>0.83652968066666666</v>
      </c>
    </row>
    <row r="225" spans="1:10" x14ac:dyDescent="0.25">
      <c r="A225" t="s">
        <v>16</v>
      </c>
      <c r="B225" t="s">
        <v>62</v>
      </c>
      <c r="C225">
        <v>1.2318821639999999</v>
      </c>
      <c r="D225">
        <v>1.0413400999999999E-2</v>
      </c>
      <c r="E225">
        <v>-0.64102336699999996</v>
      </c>
      <c r="F225">
        <v>4.0000000000000001E-3</v>
      </c>
      <c r="G225">
        <v>0.72217670099999998</v>
      </c>
      <c r="H225">
        <v>0.03</v>
      </c>
      <c r="I225">
        <v>0.16986301400000001</v>
      </c>
      <c r="J225">
        <f t="shared" si="6"/>
        <v>0.83652968066666666</v>
      </c>
    </row>
    <row r="226" spans="1:10" x14ac:dyDescent="0.25">
      <c r="A226" t="s">
        <v>16</v>
      </c>
      <c r="B226" t="s">
        <v>63</v>
      </c>
      <c r="C226">
        <v>0.88512677500000003</v>
      </c>
      <c r="D226">
        <v>1.1914264000000001E-2</v>
      </c>
      <c r="E226">
        <v>-0.95323491100000002</v>
      </c>
      <c r="F226">
        <v>1.5355109E-2</v>
      </c>
      <c r="G226">
        <v>0.83091267000000002</v>
      </c>
      <c r="H226">
        <v>0.168328109</v>
      </c>
      <c r="I226">
        <v>0.216438356</v>
      </c>
      <c r="J226">
        <f t="shared" si="6"/>
        <v>0.88310502266666668</v>
      </c>
    </row>
    <row r="227" spans="1:10" x14ac:dyDescent="0.25">
      <c r="A227" t="s">
        <v>16</v>
      </c>
      <c r="B227" t="s">
        <v>63</v>
      </c>
      <c r="C227">
        <v>0.71588991899999999</v>
      </c>
      <c r="D227">
        <v>1.1914264000000001E-2</v>
      </c>
      <c r="E227">
        <v>-1.0629685579999999</v>
      </c>
      <c r="F227">
        <v>1.5355109E-2</v>
      </c>
      <c r="G227">
        <v>0.81636391100000005</v>
      </c>
      <c r="H227">
        <v>0.168328109</v>
      </c>
      <c r="I227">
        <v>0.216438356</v>
      </c>
      <c r="J227">
        <f t="shared" si="6"/>
        <v>0.88310502266666668</v>
      </c>
    </row>
    <row r="228" spans="1:10" x14ac:dyDescent="0.25">
      <c r="A228" t="s">
        <v>16</v>
      </c>
      <c r="B228" t="s">
        <v>64</v>
      </c>
      <c r="C228">
        <v>0.79262395100000005</v>
      </c>
      <c r="D228">
        <v>1.3193329E-2</v>
      </c>
      <c r="E228">
        <v>-1.1373067029999999</v>
      </c>
      <c r="F228">
        <v>1.607374E-2</v>
      </c>
      <c r="G228">
        <v>0.71193161000000005</v>
      </c>
      <c r="H228">
        <v>0.14734838</v>
      </c>
      <c r="I228">
        <v>0.26575342499999999</v>
      </c>
      <c r="J228">
        <f t="shared" si="6"/>
        <v>0.93242009166666673</v>
      </c>
    </row>
    <row r="229" spans="1:10" x14ac:dyDescent="0.25">
      <c r="A229" t="s">
        <v>16</v>
      </c>
      <c r="B229" t="s">
        <v>64</v>
      </c>
      <c r="C229">
        <v>0.76452214299999999</v>
      </c>
      <c r="D229">
        <v>1.3193329E-2</v>
      </c>
      <c r="E229">
        <v>-1.000252141</v>
      </c>
      <c r="F229">
        <v>1.607374E-2</v>
      </c>
      <c r="G229">
        <v>0.703922088</v>
      </c>
      <c r="H229">
        <v>0.14734838</v>
      </c>
      <c r="I229">
        <v>0.26575342499999999</v>
      </c>
      <c r="J229">
        <f t="shared" si="6"/>
        <v>0.93242009166666673</v>
      </c>
    </row>
    <row r="230" spans="1:10" x14ac:dyDescent="0.25">
      <c r="A230" t="s">
        <v>16</v>
      </c>
      <c r="B230" t="s">
        <v>65</v>
      </c>
      <c r="C230">
        <v>0.95270642800000005</v>
      </c>
      <c r="D230">
        <v>8.3536830000000006E-3</v>
      </c>
      <c r="E230">
        <v>-2.1741774559999998</v>
      </c>
      <c r="F230">
        <v>1.5627662E-2</v>
      </c>
      <c r="G230">
        <v>0.69951916400000003</v>
      </c>
      <c r="H230">
        <v>0.15901587</v>
      </c>
      <c r="I230">
        <v>0.326027397</v>
      </c>
      <c r="J230">
        <f t="shared" si="6"/>
        <v>0.99269406366666668</v>
      </c>
    </row>
    <row r="231" spans="1:10" x14ac:dyDescent="0.25">
      <c r="A231" t="s">
        <v>16</v>
      </c>
      <c r="B231" t="s">
        <v>65</v>
      </c>
      <c r="C231">
        <v>1.117900439</v>
      </c>
      <c r="D231">
        <v>8.3536830000000006E-3</v>
      </c>
      <c r="E231">
        <v>-2.2590956119999999</v>
      </c>
      <c r="F231">
        <v>1.5627662E-2</v>
      </c>
      <c r="G231">
        <v>0.64872272099999995</v>
      </c>
      <c r="H231">
        <v>0.15901587</v>
      </c>
      <c r="I231">
        <v>0.326027397</v>
      </c>
      <c r="J231">
        <f t="shared" si="6"/>
        <v>0.99269406366666668</v>
      </c>
    </row>
    <row r="232" spans="1:10" x14ac:dyDescent="0.25">
      <c r="A232" t="s">
        <v>16</v>
      </c>
      <c r="B232" t="s">
        <v>66</v>
      </c>
      <c r="C232">
        <v>1.0151884410000001</v>
      </c>
      <c r="D232">
        <v>8.5769379999999992E-3</v>
      </c>
      <c r="E232">
        <v>-2.1142693870000002</v>
      </c>
      <c r="F232">
        <v>1.7394915E-2</v>
      </c>
      <c r="G232">
        <v>0.71803309599999998</v>
      </c>
      <c r="H232">
        <v>0.143300753</v>
      </c>
      <c r="I232">
        <v>0.40273972600000002</v>
      </c>
      <c r="J232">
        <f t="shared" si="6"/>
        <v>6.9406392666666705E-2</v>
      </c>
    </row>
    <row r="233" spans="1:10" x14ac:dyDescent="0.25">
      <c r="A233" t="s">
        <v>16</v>
      </c>
      <c r="B233" t="s">
        <v>66</v>
      </c>
      <c r="C233">
        <v>1.151505497</v>
      </c>
      <c r="D233">
        <v>8.5769379999999992E-3</v>
      </c>
      <c r="E233">
        <v>-2.22337015</v>
      </c>
      <c r="F233">
        <v>1.7394915E-2</v>
      </c>
      <c r="G233">
        <v>0.66837517199999996</v>
      </c>
      <c r="H233">
        <v>0.143300753</v>
      </c>
      <c r="I233">
        <v>0.40273972600000002</v>
      </c>
      <c r="J233">
        <f t="shared" si="6"/>
        <v>6.9406392666666705E-2</v>
      </c>
    </row>
    <row r="234" spans="1:10" x14ac:dyDescent="0.25">
      <c r="A234" t="s">
        <v>16</v>
      </c>
      <c r="B234" t="s">
        <v>67</v>
      </c>
      <c r="C234">
        <v>1.464267988</v>
      </c>
      <c r="D234">
        <v>8.0835809999999994E-3</v>
      </c>
      <c r="E234">
        <v>-2.1125027940000001</v>
      </c>
      <c r="F234">
        <v>1.6046984E-2</v>
      </c>
      <c r="G234">
        <v>0.68395894599999996</v>
      </c>
      <c r="H234">
        <v>0.14446075799999999</v>
      </c>
      <c r="I234">
        <v>0.57260274</v>
      </c>
      <c r="J234">
        <f t="shared" si="6"/>
        <v>0.23926940666666668</v>
      </c>
    </row>
    <row r="235" spans="1:10" x14ac:dyDescent="0.25">
      <c r="A235" t="s">
        <v>16</v>
      </c>
      <c r="B235" t="s">
        <v>67</v>
      </c>
      <c r="C235">
        <v>1.431507847</v>
      </c>
      <c r="D235">
        <v>8.0835809999999994E-3</v>
      </c>
      <c r="E235">
        <v>-2.1356750149999999</v>
      </c>
      <c r="F235">
        <v>1.6046984E-2</v>
      </c>
      <c r="G235">
        <v>0.68349114300000002</v>
      </c>
      <c r="H235">
        <v>0.14446075799999999</v>
      </c>
      <c r="I235">
        <v>0.57260274</v>
      </c>
      <c r="J235">
        <f t="shared" si="6"/>
        <v>0.23926940666666668</v>
      </c>
    </row>
    <row r="236" spans="1:10" x14ac:dyDescent="0.25">
      <c r="A236" t="s">
        <v>16</v>
      </c>
      <c r="B236" t="s">
        <v>68</v>
      </c>
      <c r="C236">
        <v>1.416559407</v>
      </c>
      <c r="D236">
        <v>8.8809430000000005E-3</v>
      </c>
      <c r="E236">
        <v>-2.2633377979999998</v>
      </c>
      <c r="F236">
        <v>1.5694066E-2</v>
      </c>
      <c r="G236">
        <v>0.70260359699999997</v>
      </c>
      <c r="H236">
        <v>0.130998159</v>
      </c>
      <c r="I236">
        <v>0.97260274000000002</v>
      </c>
      <c r="J236">
        <f t="shared" si="6"/>
        <v>0.63926940666666665</v>
      </c>
    </row>
    <row r="237" spans="1:10" x14ac:dyDescent="0.25">
      <c r="A237" t="s">
        <v>16</v>
      </c>
      <c r="B237" t="s">
        <v>68</v>
      </c>
      <c r="C237">
        <v>1.2681925570000001</v>
      </c>
      <c r="D237">
        <v>8.8809430000000005E-3</v>
      </c>
      <c r="E237">
        <v>-2.2134162829999999</v>
      </c>
      <c r="F237">
        <v>1.5694066E-2</v>
      </c>
      <c r="G237">
        <v>0.64603682200000001</v>
      </c>
      <c r="H237">
        <v>0.130998159</v>
      </c>
      <c r="I237">
        <v>0.97260274000000002</v>
      </c>
      <c r="J237">
        <f t="shared" si="6"/>
        <v>0.63926940666666665</v>
      </c>
    </row>
    <row r="238" spans="1:10" x14ac:dyDescent="0.25">
      <c r="A238" t="s">
        <v>69</v>
      </c>
      <c r="B238" t="s">
        <v>70</v>
      </c>
      <c r="C238">
        <v>0.99003519500000003</v>
      </c>
      <c r="D238">
        <v>1.1958118E-2</v>
      </c>
      <c r="E238">
        <v>-2.3531161370000002</v>
      </c>
      <c r="F238">
        <v>2.2713827999999998E-2</v>
      </c>
      <c r="G238">
        <v>0.70642783499999995</v>
      </c>
      <c r="H238">
        <v>0.14830552599999999</v>
      </c>
      <c r="I238">
        <v>0.120547945</v>
      </c>
      <c r="J238">
        <f t="shared" si="6"/>
        <v>3.7214611666666675E-2</v>
      </c>
    </row>
    <row r="239" spans="1:10" x14ac:dyDescent="0.25">
      <c r="A239" t="s">
        <v>69</v>
      </c>
      <c r="B239" t="s">
        <v>71</v>
      </c>
      <c r="C239">
        <v>0.94168969000000002</v>
      </c>
      <c r="D239">
        <v>9.6957710000000006E-3</v>
      </c>
      <c r="E239">
        <v>-1.479293333</v>
      </c>
      <c r="F239">
        <v>1.8133773999999998E-2</v>
      </c>
      <c r="G239">
        <v>0.70967497599999996</v>
      </c>
      <c r="H239">
        <v>0.121413086</v>
      </c>
      <c r="I239">
        <v>0.22191780799999999</v>
      </c>
      <c r="J239">
        <f t="shared" si="6"/>
        <v>0.13858447466666668</v>
      </c>
    </row>
    <row r="240" spans="1:10" x14ac:dyDescent="0.25">
      <c r="A240" t="s">
        <v>69</v>
      </c>
      <c r="B240" t="s">
        <v>71</v>
      </c>
      <c r="C240">
        <v>1.66395648</v>
      </c>
      <c r="D240">
        <v>9.9892469999999997E-3</v>
      </c>
      <c r="E240">
        <v>-2.296673432</v>
      </c>
      <c r="F240">
        <v>2.4837189999999999E-2</v>
      </c>
      <c r="G240">
        <v>0.68904987200000001</v>
      </c>
      <c r="H240">
        <v>0.13548797200000001</v>
      </c>
      <c r="I240">
        <v>0.22739725999999999</v>
      </c>
      <c r="J240">
        <f t="shared" si="6"/>
        <v>0.14406392666666668</v>
      </c>
    </row>
    <row r="241" spans="1:10" x14ac:dyDescent="0.25">
      <c r="A241" t="s">
        <v>69</v>
      </c>
      <c r="B241" t="s">
        <v>71</v>
      </c>
      <c r="C241">
        <v>1.460097175</v>
      </c>
      <c r="D241">
        <v>9.9892469999999997E-3</v>
      </c>
      <c r="E241">
        <v>-2.5606764989999999</v>
      </c>
      <c r="F241">
        <v>2.4837189999999999E-2</v>
      </c>
      <c r="G241">
        <v>0.65289511700000002</v>
      </c>
      <c r="H241">
        <v>0.13548797200000001</v>
      </c>
      <c r="I241">
        <v>0.22739725999999999</v>
      </c>
      <c r="J241">
        <f t="shared" si="6"/>
        <v>0.14406392666666668</v>
      </c>
    </row>
    <row r="242" spans="1:10" x14ac:dyDescent="0.25">
      <c r="A242" t="s">
        <v>69</v>
      </c>
      <c r="B242" t="s">
        <v>72</v>
      </c>
      <c r="C242">
        <v>1.2482129209999999</v>
      </c>
      <c r="D242">
        <v>9.4925830000000006E-3</v>
      </c>
      <c r="E242">
        <v>-2.2761757619999998</v>
      </c>
      <c r="F242">
        <v>1.5416064E-2</v>
      </c>
      <c r="G242">
        <v>0.69694081399999996</v>
      </c>
      <c r="H242">
        <v>0.182816388</v>
      </c>
      <c r="I242">
        <v>0.32876712299999999</v>
      </c>
      <c r="J242">
        <f t="shared" si="6"/>
        <v>0.24543378966666668</v>
      </c>
    </row>
    <row r="243" spans="1:10" x14ac:dyDescent="0.25">
      <c r="A243" t="s">
        <v>69</v>
      </c>
      <c r="B243" t="s">
        <v>72</v>
      </c>
      <c r="C243">
        <v>1.4619405050000001</v>
      </c>
      <c r="D243">
        <v>9.4925830000000006E-3</v>
      </c>
      <c r="E243">
        <v>-2.1460777690000001</v>
      </c>
      <c r="F243">
        <v>1.5416064E-2</v>
      </c>
      <c r="G243">
        <v>0.68992430699999996</v>
      </c>
      <c r="H243">
        <v>0.182816388</v>
      </c>
      <c r="I243">
        <v>0.32876712299999999</v>
      </c>
      <c r="J243">
        <f t="shared" si="6"/>
        <v>0.24543378966666668</v>
      </c>
    </row>
    <row r="244" spans="1:10" x14ac:dyDescent="0.25">
      <c r="A244" t="s">
        <v>69</v>
      </c>
      <c r="B244" t="s">
        <v>72</v>
      </c>
      <c r="C244">
        <v>1.3859618250000001</v>
      </c>
      <c r="D244">
        <v>9.4925830000000006E-3</v>
      </c>
      <c r="E244">
        <v>-2.2253702940000002</v>
      </c>
      <c r="F244">
        <v>1.5416064E-2</v>
      </c>
      <c r="G244">
        <v>0.63335590200000003</v>
      </c>
      <c r="H244">
        <v>0.182816388</v>
      </c>
      <c r="I244">
        <v>0.32876712299999999</v>
      </c>
      <c r="J244">
        <f t="shared" si="6"/>
        <v>0.24543378966666668</v>
      </c>
    </row>
    <row r="245" spans="1:10" x14ac:dyDescent="0.25">
      <c r="A245" t="s">
        <v>69</v>
      </c>
      <c r="B245" t="s">
        <v>73</v>
      </c>
      <c r="C245">
        <v>1.5257790680000001</v>
      </c>
      <c r="D245">
        <v>8.2698760000000007E-3</v>
      </c>
      <c r="E245">
        <v>-2.0021099709999999</v>
      </c>
      <c r="F245">
        <v>2.7962318999999999E-2</v>
      </c>
      <c r="G245">
        <v>0.68800133299999999</v>
      </c>
      <c r="H245">
        <v>0.14379953300000001</v>
      </c>
      <c r="I245">
        <v>0.59452054799999998</v>
      </c>
      <c r="J245">
        <f t="shared" si="6"/>
        <v>0.51118721466666661</v>
      </c>
    </row>
    <row r="246" spans="1:10" x14ac:dyDescent="0.25">
      <c r="A246" t="s">
        <v>69</v>
      </c>
      <c r="B246" t="s">
        <v>73</v>
      </c>
      <c r="C246">
        <v>1.450511981</v>
      </c>
      <c r="D246">
        <v>8.2698760000000007E-3</v>
      </c>
      <c r="E246">
        <v>-2.045251946</v>
      </c>
      <c r="F246">
        <v>2.7962318999999999E-2</v>
      </c>
      <c r="G246">
        <v>0.66743775999999999</v>
      </c>
      <c r="H246">
        <v>0.14379953300000001</v>
      </c>
      <c r="I246">
        <v>0.59452054799999998</v>
      </c>
      <c r="J246">
        <f t="shared" si="6"/>
        <v>0.51118721466666661</v>
      </c>
    </row>
    <row r="247" spans="1:10" x14ac:dyDescent="0.25">
      <c r="A247" t="s">
        <v>69</v>
      </c>
      <c r="B247" t="s">
        <v>73</v>
      </c>
      <c r="C247">
        <v>1.4413596390000001</v>
      </c>
      <c r="D247">
        <v>8.2698760000000007E-3</v>
      </c>
      <c r="E247">
        <v>-1.9158996859999999</v>
      </c>
      <c r="F247">
        <v>2.7962318999999999E-2</v>
      </c>
      <c r="G247">
        <v>0.699779296</v>
      </c>
      <c r="H247">
        <v>0.14379953300000001</v>
      </c>
      <c r="I247">
        <v>0.59452054799999998</v>
      </c>
      <c r="J247">
        <f t="shared" si="6"/>
        <v>0.51118721466666661</v>
      </c>
    </row>
    <row r="248" spans="1:10" x14ac:dyDescent="0.25">
      <c r="A248" t="s">
        <v>69</v>
      </c>
      <c r="B248" t="s">
        <v>73</v>
      </c>
      <c r="C248">
        <v>1.4118735650000001</v>
      </c>
      <c r="D248">
        <v>8.2698760000000007E-3</v>
      </c>
      <c r="E248">
        <v>-2.1061039190000002</v>
      </c>
      <c r="F248">
        <v>2.7962318999999999E-2</v>
      </c>
      <c r="G248">
        <v>0.75860295799999999</v>
      </c>
      <c r="H248">
        <v>0.14379953300000001</v>
      </c>
      <c r="I248">
        <v>0.59452054799999998</v>
      </c>
      <c r="J248">
        <f t="shared" si="6"/>
        <v>0.51118721466666661</v>
      </c>
    </row>
    <row r="249" spans="1:10" x14ac:dyDescent="0.25">
      <c r="A249" t="s">
        <v>69</v>
      </c>
      <c r="B249" t="s">
        <v>73</v>
      </c>
      <c r="C249">
        <v>1.477311619</v>
      </c>
      <c r="D249">
        <v>8.2698760000000007E-3</v>
      </c>
      <c r="E249">
        <v>-2.2550909890000002</v>
      </c>
      <c r="F249">
        <v>2.7962318999999999E-2</v>
      </c>
      <c r="G249">
        <v>0.63095266500000002</v>
      </c>
      <c r="H249">
        <v>0.14379953300000001</v>
      </c>
      <c r="I249">
        <v>0.59452054799999998</v>
      </c>
      <c r="J249">
        <f t="shared" si="6"/>
        <v>0.51118721466666661</v>
      </c>
    </row>
    <row r="250" spans="1:10" x14ac:dyDescent="0.25">
      <c r="A250" t="s">
        <v>69</v>
      </c>
      <c r="B250" t="s">
        <v>74</v>
      </c>
      <c r="C250">
        <v>1.5654706300000001</v>
      </c>
      <c r="D250">
        <v>1.2262438000000001E-2</v>
      </c>
      <c r="E250">
        <v>-1.850549741</v>
      </c>
      <c r="F250">
        <v>2.4691442000000001E-2</v>
      </c>
      <c r="G250">
        <v>0.76187770600000004</v>
      </c>
      <c r="H250">
        <v>0.151690567</v>
      </c>
      <c r="I250">
        <v>0.84931506800000001</v>
      </c>
      <c r="J250">
        <f t="shared" si="6"/>
        <v>0.76598173466666664</v>
      </c>
    </row>
    <row r="251" spans="1:10" x14ac:dyDescent="0.25">
      <c r="A251" t="s">
        <v>69</v>
      </c>
      <c r="B251" t="s">
        <v>74</v>
      </c>
      <c r="C251">
        <v>1.664930316</v>
      </c>
      <c r="D251">
        <v>1.2262438000000001E-2</v>
      </c>
      <c r="E251">
        <v>-1.8875246299999999</v>
      </c>
      <c r="F251">
        <v>2.4691442000000001E-2</v>
      </c>
      <c r="G251">
        <v>0.63503783199999997</v>
      </c>
      <c r="H251">
        <v>0.151690567</v>
      </c>
      <c r="I251">
        <v>0.84931506800000001</v>
      </c>
      <c r="J251">
        <f t="shared" si="6"/>
        <v>0.76598173466666664</v>
      </c>
    </row>
    <row r="252" spans="1:10" x14ac:dyDescent="0.25">
      <c r="A252" t="s">
        <v>69</v>
      </c>
      <c r="B252" t="s">
        <v>75</v>
      </c>
      <c r="C252">
        <v>0.68090678800000004</v>
      </c>
      <c r="D252">
        <v>9.6957710000000006E-3</v>
      </c>
      <c r="E252">
        <v>-2.251595258</v>
      </c>
      <c r="F252">
        <v>1.8133773999999998E-2</v>
      </c>
      <c r="G252">
        <v>0.70380997899999997</v>
      </c>
      <c r="H252">
        <v>0.121413086</v>
      </c>
      <c r="I252">
        <v>0.97534246599999996</v>
      </c>
      <c r="J252">
        <f t="shared" si="6"/>
        <v>0.89200913266666659</v>
      </c>
    </row>
    <row r="253" spans="1:10" x14ac:dyDescent="0.25">
      <c r="A253" t="s">
        <v>69</v>
      </c>
      <c r="B253" t="s">
        <v>75</v>
      </c>
      <c r="C253">
        <v>1.469529399</v>
      </c>
      <c r="D253">
        <v>1.2842119000000001E-2</v>
      </c>
      <c r="E253">
        <v>-2.066469374</v>
      </c>
      <c r="F253">
        <v>2.2061155999999998E-2</v>
      </c>
      <c r="G253">
        <v>0.64823254600000002</v>
      </c>
      <c r="H253">
        <v>0.13923889</v>
      </c>
      <c r="I253">
        <v>0</v>
      </c>
      <c r="J253">
        <f t="shared" si="6"/>
        <v>0.91666666666666663</v>
      </c>
    </row>
    <row r="254" spans="1:10" x14ac:dyDescent="0.25">
      <c r="A254" t="s">
        <v>69</v>
      </c>
      <c r="B254" t="s">
        <v>75</v>
      </c>
      <c r="C254">
        <v>1.590358701</v>
      </c>
      <c r="D254">
        <v>1.2842119000000001E-2</v>
      </c>
      <c r="E254">
        <v>-2.0205017110000001</v>
      </c>
      <c r="F254">
        <v>2.2061155999999998E-2</v>
      </c>
      <c r="G254">
        <v>0.69377152600000003</v>
      </c>
      <c r="H254">
        <v>0.13923889</v>
      </c>
      <c r="I254">
        <v>0</v>
      </c>
      <c r="J254">
        <f t="shared" si="6"/>
        <v>0.91666666666666663</v>
      </c>
    </row>
    <row r="255" spans="1:10" x14ac:dyDescent="0.25">
      <c r="A255" t="s">
        <v>69</v>
      </c>
      <c r="B255" t="s">
        <v>75</v>
      </c>
      <c r="C255">
        <v>1.6259701790000001</v>
      </c>
      <c r="D255">
        <v>1.2842119000000001E-2</v>
      </c>
      <c r="E255">
        <v>-2.2779158279999998</v>
      </c>
      <c r="F255">
        <v>2.2061155999999998E-2</v>
      </c>
      <c r="G255">
        <v>0.68687803700000005</v>
      </c>
      <c r="H255">
        <v>0.13923889</v>
      </c>
      <c r="I255">
        <v>0</v>
      </c>
      <c r="J255">
        <f t="shared" si="6"/>
        <v>0.91666666666666663</v>
      </c>
    </row>
    <row r="256" spans="1:10" x14ac:dyDescent="0.25">
      <c r="A256" t="s">
        <v>69</v>
      </c>
      <c r="B256" t="s">
        <v>76</v>
      </c>
      <c r="C256">
        <v>2.7555021329999998</v>
      </c>
      <c r="D256">
        <v>9.6957710000000006E-3</v>
      </c>
      <c r="E256">
        <v>-1.787726361</v>
      </c>
      <c r="F256">
        <v>1.8133773999999998E-2</v>
      </c>
      <c r="G256">
        <v>0.67018692599999996</v>
      </c>
      <c r="H256">
        <v>0.121413086</v>
      </c>
      <c r="I256">
        <v>9.5890410999999995E-2</v>
      </c>
      <c r="J256">
        <f t="shared" si="6"/>
        <v>1.2557077666666666E-2</v>
      </c>
    </row>
    <row r="257" spans="1:10" x14ac:dyDescent="0.25">
      <c r="A257" t="s">
        <v>69</v>
      </c>
      <c r="B257" t="s">
        <v>76</v>
      </c>
      <c r="C257">
        <v>1.8677764619999999</v>
      </c>
      <c r="D257">
        <v>9.7715430000000006E-3</v>
      </c>
      <c r="E257">
        <v>-2.582049085</v>
      </c>
      <c r="F257">
        <v>1.6000159999999999E-2</v>
      </c>
      <c r="G257">
        <v>0.75184060900000005</v>
      </c>
      <c r="H257">
        <v>0.119484674</v>
      </c>
      <c r="I257">
        <v>0.120547945</v>
      </c>
      <c r="J257">
        <f t="shared" si="6"/>
        <v>3.7214611666666675E-2</v>
      </c>
    </row>
    <row r="258" spans="1:10" x14ac:dyDescent="0.25">
      <c r="A258" t="s">
        <v>69</v>
      </c>
      <c r="B258" t="s">
        <v>77</v>
      </c>
      <c r="C258">
        <v>1.199044091</v>
      </c>
      <c r="D258">
        <v>9.3096859999999993E-3</v>
      </c>
      <c r="E258">
        <v>-2.7039076259999999</v>
      </c>
      <c r="F258">
        <v>3.3239747E-2</v>
      </c>
      <c r="G258">
        <v>0.71614038800000002</v>
      </c>
      <c r="H258">
        <v>0.121222303</v>
      </c>
      <c r="I258">
        <v>0.22739725999999999</v>
      </c>
      <c r="J258">
        <f t="shared" si="6"/>
        <v>0.14406392666666668</v>
      </c>
    </row>
    <row r="259" spans="1:10" x14ac:dyDescent="0.25">
      <c r="A259" t="s">
        <v>69</v>
      </c>
      <c r="B259" t="s">
        <v>77</v>
      </c>
      <c r="C259">
        <v>1.532459225</v>
      </c>
      <c r="D259">
        <v>9.3096859999999993E-3</v>
      </c>
      <c r="E259">
        <v>-2.2178736379999999</v>
      </c>
      <c r="F259">
        <v>3.3239747E-2</v>
      </c>
      <c r="G259">
        <v>0.65212254800000002</v>
      </c>
      <c r="H259">
        <v>0.121222303</v>
      </c>
      <c r="I259">
        <v>0.22739725999999999</v>
      </c>
      <c r="J259">
        <f t="shared" ref="J259:J322" si="7">IF(A259="R. diluvianum", I259, IF(A259="A. incurva", MOD(I259-4/12, 1), MOD(I259-1/12, 1)))</f>
        <v>0.14406392666666668</v>
      </c>
    </row>
    <row r="260" spans="1:10" x14ac:dyDescent="0.25">
      <c r="A260" t="s">
        <v>69</v>
      </c>
      <c r="B260" t="s">
        <v>78</v>
      </c>
      <c r="C260">
        <v>2.2802369470000001</v>
      </c>
      <c r="D260">
        <v>9.6957710000000006E-3</v>
      </c>
      <c r="E260">
        <v>-1.070374331</v>
      </c>
      <c r="F260">
        <v>1.8133773999999998E-2</v>
      </c>
      <c r="G260">
        <v>0.56482286900000001</v>
      </c>
      <c r="H260">
        <v>0.121413086</v>
      </c>
      <c r="I260">
        <v>0.30136986300000002</v>
      </c>
      <c r="J260">
        <f t="shared" si="7"/>
        <v>0.2180365296666667</v>
      </c>
    </row>
    <row r="261" spans="1:10" x14ac:dyDescent="0.25">
      <c r="A261" t="s">
        <v>69</v>
      </c>
      <c r="B261" t="s">
        <v>78</v>
      </c>
      <c r="C261">
        <v>1.383547141</v>
      </c>
      <c r="D261">
        <v>1.1590547E-2</v>
      </c>
      <c r="E261">
        <v>-2.3221013660000001</v>
      </c>
      <c r="F261">
        <v>1.9978564000000001E-2</v>
      </c>
      <c r="G261">
        <v>0.66963929799999999</v>
      </c>
      <c r="H261">
        <v>0.108021905</v>
      </c>
      <c r="I261">
        <v>0.32876712299999999</v>
      </c>
      <c r="J261">
        <f t="shared" si="7"/>
        <v>0.24543378966666668</v>
      </c>
    </row>
    <row r="262" spans="1:10" x14ac:dyDescent="0.25">
      <c r="A262" t="s">
        <v>69</v>
      </c>
      <c r="B262" t="s">
        <v>78</v>
      </c>
      <c r="C262">
        <v>1.4535270410000001</v>
      </c>
      <c r="D262">
        <v>1.1590547E-2</v>
      </c>
      <c r="E262">
        <v>-2.5027995280000002</v>
      </c>
      <c r="F262">
        <v>1.9978564000000001E-2</v>
      </c>
      <c r="G262">
        <v>0.70222444799999995</v>
      </c>
      <c r="H262">
        <v>0.108021905</v>
      </c>
      <c r="I262">
        <v>0.32876712299999999</v>
      </c>
      <c r="J262">
        <f t="shared" si="7"/>
        <v>0.24543378966666668</v>
      </c>
    </row>
    <row r="263" spans="1:10" x14ac:dyDescent="0.25">
      <c r="A263" t="s">
        <v>69</v>
      </c>
      <c r="B263" t="s">
        <v>78</v>
      </c>
      <c r="C263">
        <v>1.6251709409999999</v>
      </c>
      <c r="D263">
        <v>1.1590547E-2</v>
      </c>
      <c r="E263">
        <v>-2.4519149979999999</v>
      </c>
      <c r="F263">
        <v>1.9978564000000001E-2</v>
      </c>
      <c r="G263">
        <v>0.69857704399999998</v>
      </c>
      <c r="H263">
        <v>0.108021905</v>
      </c>
      <c r="I263">
        <v>0.32876712299999999</v>
      </c>
      <c r="J263">
        <f t="shared" si="7"/>
        <v>0.24543378966666668</v>
      </c>
    </row>
    <row r="264" spans="1:10" x14ac:dyDescent="0.25">
      <c r="A264" t="s">
        <v>69</v>
      </c>
      <c r="B264" t="s">
        <v>79</v>
      </c>
      <c r="C264">
        <v>2.0096512689999999</v>
      </c>
      <c r="D264">
        <v>9.6957710000000006E-3</v>
      </c>
      <c r="E264">
        <v>-1.25917338</v>
      </c>
      <c r="F264">
        <v>0.01</v>
      </c>
      <c r="G264">
        <v>0.71975698200000005</v>
      </c>
      <c r="H264">
        <v>0.12748105900000001</v>
      </c>
      <c r="I264">
        <v>0.59452054799999998</v>
      </c>
      <c r="J264">
        <f t="shared" si="7"/>
        <v>0.51118721466666661</v>
      </c>
    </row>
    <row r="265" spans="1:10" x14ac:dyDescent="0.25">
      <c r="A265" t="s">
        <v>69</v>
      </c>
      <c r="B265" t="s">
        <v>79</v>
      </c>
      <c r="C265">
        <v>1.926327731</v>
      </c>
      <c r="D265">
        <v>9.6957710000000006E-3</v>
      </c>
      <c r="E265">
        <v>-1.35639368</v>
      </c>
      <c r="F265">
        <v>1.8133773999999998E-2</v>
      </c>
      <c r="G265">
        <v>0.69119735400000004</v>
      </c>
      <c r="H265">
        <v>0.10175390400000001</v>
      </c>
      <c r="I265">
        <v>0.59452054799999998</v>
      </c>
      <c r="J265">
        <f t="shared" si="7"/>
        <v>0.51118721466666661</v>
      </c>
    </row>
    <row r="266" spans="1:10" x14ac:dyDescent="0.25">
      <c r="A266" t="s">
        <v>69</v>
      </c>
      <c r="B266" t="s">
        <v>79</v>
      </c>
      <c r="C266">
        <v>1.8233042850000001</v>
      </c>
      <c r="D266">
        <v>9.6957710000000006E-3</v>
      </c>
      <c r="E266">
        <v>-1.695641897</v>
      </c>
      <c r="F266">
        <v>1.8133773999999998E-2</v>
      </c>
      <c r="G266">
        <v>0.73638773199999996</v>
      </c>
      <c r="H266">
        <v>0.119511903</v>
      </c>
      <c r="I266">
        <v>0.59452054799999998</v>
      </c>
      <c r="J266">
        <f t="shared" si="7"/>
        <v>0.51118721466666661</v>
      </c>
    </row>
    <row r="267" spans="1:10" x14ac:dyDescent="0.25">
      <c r="A267" t="s">
        <v>69</v>
      </c>
      <c r="B267" t="s">
        <v>79</v>
      </c>
      <c r="C267">
        <v>1.516184414</v>
      </c>
      <c r="D267">
        <v>9.6957710000000006E-3</v>
      </c>
      <c r="E267">
        <v>-2.1281651479999999</v>
      </c>
      <c r="F267">
        <v>0.03</v>
      </c>
      <c r="G267">
        <v>0.728287244</v>
      </c>
      <c r="H267">
        <v>0.120405819</v>
      </c>
      <c r="I267">
        <v>0.59452054799999998</v>
      </c>
      <c r="J267">
        <f t="shared" si="7"/>
        <v>0.51118721466666661</v>
      </c>
    </row>
    <row r="268" spans="1:10" x14ac:dyDescent="0.25">
      <c r="A268" t="s">
        <v>69</v>
      </c>
      <c r="B268" t="s">
        <v>80</v>
      </c>
      <c r="C268">
        <v>1.920752762</v>
      </c>
      <c r="D268">
        <v>9.6957710000000006E-3</v>
      </c>
      <c r="E268">
        <v>-1.9266889229999999</v>
      </c>
      <c r="F268">
        <v>1.8133773999999998E-2</v>
      </c>
      <c r="G268">
        <v>0.66930238600000003</v>
      </c>
      <c r="H268">
        <v>0.121413086</v>
      </c>
      <c r="I268">
        <v>0.780821918</v>
      </c>
      <c r="J268">
        <f t="shared" si="7"/>
        <v>0.69748858466666663</v>
      </c>
    </row>
    <row r="269" spans="1:10" x14ac:dyDescent="0.25">
      <c r="A269" t="s">
        <v>69</v>
      </c>
      <c r="B269" t="s">
        <v>80</v>
      </c>
      <c r="C269">
        <v>1.9682655520000001</v>
      </c>
      <c r="D269">
        <v>1.0081970000000001E-2</v>
      </c>
      <c r="E269">
        <v>-1.076422835</v>
      </c>
      <c r="F269">
        <v>1.5068328000000001E-2</v>
      </c>
      <c r="G269">
        <v>0.74423503000000002</v>
      </c>
      <c r="H269">
        <v>0.117439868</v>
      </c>
      <c r="I269">
        <v>0.85205479500000003</v>
      </c>
      <c r="J269">
        <f t="shared" si="7"/>
        <v>0.76872146166666666</v>
      </c>
    </row>
    <row r="270" spans="1:10" x14ac:dyDescent="0.25">
      <c r="A270" t="s">
        <v>69</v>
      </c>
      <c r="B270" t="s">
        <v>80</v>
      </c>
      <c r="C270">
        <v>1.890552555</v>
      </c>
      <c r="D270">
        <v>1.0081970000000001E-2</v>
      </c>
      <c r="E270">
        <v>-1.241017166</v>
      </c>
      <c r="F270">
        <v>1.5068328000000001E-2</v>
      </c>
      <c r="G270">
        <v>0.74425867700000004</v>
      </c>
      <c r="H270">
        <v>0.117439868</v>
      </c>
      <c r="I270">
        <v>0.85205479500000003</v>
      </c>
      <c r="J270">
        <f t="shared" si="7"/>
        <v>0.76872146166666666</v>
      </c>
    </row>
    <row r="271" spans="1:10" x14ac:dyDescent="0.25">
      <c r="A271" t="s">
        <v>69</v>
      </c>
      <c r="B271" t="s">
        <v>80</v>
      </c>
      <c r="C271">
        <v>1.654223784</v>
      </c>
      <c r="D271">
        <v>1.0081970000000001E-2</v>
      </c>
      <c r="E271">
        <v>-1.324948494</v>
      </c>
      <c r="F271">
        <v>1.5068328000000001E-2</v>
      </c>
      <c r="G271">
        <v>0.73159924499999995</v>
      </c>
      <c r="H271">
        <v>0.117439868</v>
      </c>
      <c r="I271">
        <v>0.85205479500000003</v>
      </c>
      <c r="J271">
        <f t="shared" si="7"/>
        <v>0.76872146166666666</v>
      </c>
    </row>
    <row r="272" spans="1:10" x14ac:dyDescent="0.25">
      <c r="A272" t="s">
        <v>69</v>
      </c>
      <c r="B272" t="s">
        <v>80</v>
      </c>
      <c r="C272">
        <v>1.8229308019999999</v>
      </c>
      <c r="D272">
        <v>1.0081970000000001E-2</v>
      </c>
      <c r="E272">
        <v>-1.1668564260000001</v>
      </c>
      <c r="F272">
        <v>1.5068328000000001E-2</v>
      </c>
      <c r="G272">
        <v>0.73292644200000001</v>
      </c>
      <c r="H272">
        <v>0.117439868</v>
      </c>
      <c r="I272">
        <v>0.85205479500000003</v>
      </c>
      <c r="J272">
        <f t="shared" si="7"/>
        <v>0.76872146166666666</v>
      </c>
    </row>
    <row r="273" spans="1:10" x14ac:dyDescent="0.25">
      <c r="A273" t="s">
        <v>69</v>
      </c>
      <c r="B273" t="s">
        <v>80</v>
      </c>
      <c r="C273">
        <v>1.8229069760000001</v>
      </c>
      <c r="D273">
        <v>1.0081970000000001E-2</v>
      </c>
      <c r="E273">
        <v>-1.3705036960000001</v>
      </c>
      <c r="F273">
        <v>1.5068328000000001E-2</v>
      </c>
      <c r="G273">
        <v>0.71036433200000004</v>
      </c>
      <c r="H273">
        <v>0.117439868</v>
      </c>
      <c r="I273">
        <v>0.85205479500000003</v>
      </c>
      <c r="J273">
        <f t="shared" si="7"/>
        <v>0.76872146166666666</v>
      </c>
    </row>
    <row r="274" spans="1:10" x14ac:dyDescent="0.25">
      <c r="A274" t="s">
        <v>69</v>
      </c>
      <c r="B274" t="s">
        <v>81</v>
      </c>
      <c r="C274">
        <v>1.6723016260000001</v>
      </c>
      <c r="D274">
        <v>9.9028889999999998E-3</v>
      </c>
      <c r="E274">
        <v>-1.549180081</v>
      </c>
      <c r="F274">
        <v>1.7633471000000001E-2</v>
      </c>
      <c r="G274">
        <v>0.69417043499999997</v>
      </c>
      <c r="H274">
        <v>0.12876322200000001</v>
      </c>
      <c r="I274">
        <v>0.91780821899999998</v>
      </c>
      <c r="J274">
        <f t="shared" si="7"/>
        <v>0.83447488566666661</v>
      </c>
    </row>
    <row r="275" spans="1:10" x14ac:dyDescent="0.25">
      <c r="A275" t="s">
        <v>69</v>
      </c>
      <c r="B275" t="s">
        <v>81</v>
      </c>
      <c r="C275">
        <v>1.5560138800000001</v>
      </c>
      <c r="D275">
        <v>9.9028889999999998E-3</v>
      </c>
      <c r="E275">
        <v>-1.5403875419999999</v>
      </c>
      <c r="F275">
        <v>1.7633471000000001E-2</v>
      </c>
      <c r="G275">
        <v>0.66499116000000003</v>
      </c>
      <c r="H275">
        <v>0.12876322200000001</v>
      </c>
      <c r="I275">
        <v>0.91780821899999998</v>
      </c>
      <c r="J275">
        <f t="shared" si="7"/>
        <v>0.83447488566666661</v>
      </c>
    </row>
    <row r="276" spans="1:10" x14ac:dyDescent="0.25">
      <c r="A276" t="s">
        <v>69</v>
      </c>
      <c r="B276" t="s">
        <v>81</v>
      </c>
      <c r="C276">
        <v>1.4622283229999999</v>
      </c>
      <c r="D276">
        <v>9.9028889999999998E-3</v>
      </c>
      <c r="E276">
        <v>-1.5675753109999999</v>
      </c>
      <c r="F276">
        <v>1.7633471000000001E-2</v>
      </c>
      <c r="G276">
        <v>0.67924219500000005</v>
      </c>
      <c r="H276">
        <v>0.12876322200000001</v>
      </c>
      <c r="I276">
        <v>0.91780821899999998</v>
      </c>
      <c r="J276">
        <f t="shared" si="7"/>
        <v>0.83447488566666661</v>
      </c>
    </row>
    <row r="277" spans="1:10" x14ac:dyDescent="0.25">
      <c r="A277" t="s">
        <v>69</v>
      </c>
      <c r="B277" t="s">
        <v>81</v>
      </c>
      <c r="C277">
        <v>1.533909551</v>
      </c>
      <c r="D277">
        <v>9.9028889999999998E-3</v>
      </c>
      <c r="E277">
        <v>-1.518453797</v>
      </c>
      <c r="F277">
        <v>1.7633471000000001E-2</v>
      </c>
      <c r="G277">
        <v>0.73256402700000001</v>
      </c>
      <c r="H277">
        <v>0.12876322200000001</v>
      </c>
      <c r="I277">
        <v>0.91780821899999998</v>
      </c>
      <c r="J277">
        <f t="shared" si="7"/>
        <v>0.83447488566666661</v>
      </c>
    </row>
    <row r="278" spans="1:10" x14ac:dyDescent="0.25">
      <c r="A278" t="s">
        <v>69</v>
      </c>
      <c r="B278" t="s">
        <v>82</v>
      </c>
      <c r="C278">
        <v>2.4612547980000001</v>
      </c>
      <c r="D278">
        <v>9.6957710000000006E-3</v>
      </c>
      <c r="E278">
        <v>-1.852444719</v>
      </c>
      <c r="F278">
        <v>1.8133773999999998E-2</v>
      </c>
      <c r="G278">
        <v>0.65783715200000004</v>
      </c>
      <c r="H278">
        <v>0.121413086</v>
      </c>
      <c r="I278">
        <v>0.95068493200000004</v>
      </c>
      <c r="J278">
        <f t="shared" si="7"/>
        <v>0.86735159866666667</v>
      </c>
    </row>
    <row r="279" spans="1:10" x14ac:dyDescent="0.25">
      <c r="A279" t="s">
        <v>69</v>
      </c>
      <c r="B279" t="s">
        <v>82</v>
      </c>
      <c r="C279">
        <v>0.95573444600000002</v>
      </c>
      <c r="D279">
        <v>1.0431503E-2</v>
      </c>
      <c r="E279">
        <v>-1.8570518620000001</v>
      </c>
      <c r="F279">
        <v>1.3517955E-2</v>
      </c>
      <c r="G279">
        <v>0.63594726599999996</v>
      </c>
      <c r="H279">
        <v>0.13494378700000001</v>
      </c>
      <c r="I279">
        <v>0.97260274000000002</v>
      </c>
      <c r="J279">
        <f t="shared" si="7"/>
        <v>0.88926940666666665</v>
      </c>
    </row>
    <row r="280" spans="1:10" x14ac:dyDescent="0.25">
      <c r="A280" t="s">
        <v>69</v>
      </c>
      <c r="B280" t="s">
        <v>83</v>
      </c>
      <c r="C280">
        <v>0.99948865399999998</v>
      </c>
      <c r="D280">
        <v>8.5222749999999993E-3</v>
      </c>
      <c r="E280">
        <v>-2.3258586010000002</v>
      </c>
      <c r="F280">
        <v>1.6143434000000002E-2</v>
      </c>
      <c r="G280">
        <v>0.67829669500000001</v>
      </c>
      <c r="H280">
        <v>0.109935413</v>
      </c>
      <c r="I280">
        <v>1.6438356000000001E-2</v>
      </c>
      <c r="J280">
        <f t="shared" si="7"/>
        <v>0.93310502266666662</v>
      </c>
    </row>
    <row r="281" spans="1:10" x14ac:dyDescent="0.25">
      <c r="A281" t="s">
        <v>69</v>
      </c>
      <c r="B281" t="s">
        <v>83</v>
      </c>
      <c r="C281">
        <v>1.1776544630000001</v>
      </c>
      <c r="D281">
        <v>8.5222749999999993E-3</v>
      </c>
      <c r="E281">
        <v>-2.220480893</v>
      </c>
      <c r="F281">
        <v>1.6143434000000002E-2</v>
      </c>
      <c r="G281">
        <v>0.72857987300000004</v>
      </c>
      <c r="H281">
        <v>0.109935413</v>
      </c>
      <c r="I281">
        <v>1.6438356000000001E-2</v>
      </c>
      <c r="J281">
        <f t="shared" si="7"/>
        <v>0.93310502266666662</v>
      </c>
    </row>
    <row r="282" spans="1:10" x14ac:dyDescent="0.25">
      <c r="A282" t="s">
        <v>69</v>
      </c>
      <c r="B282" t="s">
        <v>83</v>
      </c>
      <c r="C282">
        <v>1.1035528080000001</v>
      </c>
      <c r="D282">
        <v>8.5222749999999993E-3</v>
      </c>
      <c r="E282">
        <v>-2.2089957469999999</v>
      </c>
      <c r="F282">
        <v>1.6143434000000002E-2</v>
      </c>
      <c r="G282">
        <v>0.73173265700000001</v>
      </c>
      <c r="H282">
        <v>0.109935413</v>
      </c>
      <c r="I282">
        <v>1.6438356000000001E-2</v>
      </c>
      <c r="J282">
        <f t="shared" si="7"/>
        <v>0.93310502266666662</v>
      </c>
    </row>
    <row r="283" spans="1:10" x14ac:dyDescent="0.25">
      <c r="A283" t="s">
        <v>69</v>
      </c>
      <c r="B283" t="s">
        <v>84</v>
      </c>
      <c r="C283">
        <v>2.2627506120000001</v>
      </c>
      <c r="D283">
        <v>6.4975559999999998E-3</v>
      </c>
      <c r="E283">
        <v>-2.0889536729999998</v>
      </c>
      <c r="F283">
        <v>1.4285968E-2</v>
      </c>
      <c r="G283">
        <v>0.65719455999999998</v>
      </c>
      <c r="H283">
        <v>0.11983611399999999</v>
      </c>
      <c r="I283">
        <v>5.7534246999999997E-2</v>
      </c>
      <c r="J283">
        <f t="shared" si="7"/>
        <v>0.97420091366666672</v>
      </c>
    </row>
    <row r="284" spans="1:10" x14ac:dyDescent="0.25">
      <c r="A284" t="s">
        <v>69</v>
      </c>
      <c r="B284" t="s">
        <v>84</v>
      </c>
      <c r="C284">
        <v>1.2930063540000001</v>
      </c>
      <c r="D284">
        <v>6.4975559999999998E-3</v>
      </c>
      <c r="E284">
        <v>-2.0990031469999999</v>
      </c>
      <c r="F284">
        <v>1.4285968E-2</v>
      </c>
      <c r="G284">
        <v>0.71530953600000002</v>
      </c>
      <c r="H284">
        <v>0.11983611399999999</v>
      </c>
      <c r="I284">
        <v>5.7534246999999997E-2</v>
      </c>
      <c r="J284">
        <f t="shared" si="7"/>
        <v>0.97420091366666672</v>
      </c>
    </row>
    <row r="285" spans="1:10" x14ac:dyDescent="0.25">
      <c r="A285" t="s">
        <v>69</v>
      </c>
      <c r="B285" t="s">
        <v>84</v>
      </c>
      <c r="C285">
        <v>1.477639084</v>
      </c>
      <c r="D285">
        <v>6.4975559999999998E-3</v>
      </c>
      <c r="E285">
        <v>-1.982418434</v>
      </c>
      <c r="F285">
        <v>1.4285968E-2</v>
      </c>
      <c r="G285">
        <v>0.69573052899999999</v>
      </c>
      <c r="H285">
        <v>0.11983611399999999</v>
      </c>
      <c r="I285">
        <v>5.7534246999999997E-2</v>
      </c>
      <c r="J285">
        <f t="shared" si="7"/>
        <v>0.97420091366666672</v>
      </c>
    </row>
    <row r="286" spans="1:10" x14ac:dyDescent="0.25">
      <c r="A286" t="s">
        <v>69</v>
      </c>
      <c r="B286" t="s">
        <v>85</v>
      </c>
      <c r="C286">
        <v>2.6833218909999998</v>
      </c>
      <c r="D286">
        <v>9.6957710000000006E-3</v>
      </c>
      <c r="E286">
        <v>-1.5859588250000001</v>
      </c>
      <c r="F286">
        <v>1.8133773999999998E-2</v>
      </c>
      <c r="G286">
        <v>0.62913610600000003</v>
      </c>
      <c r="H286">
        <v>0.121413086</v>
      </c>
      <c r="I286">
        <v>7.9452054999999994E-2</v>
      </c>
      <c r="J286">
        <f t="shared" si="7"/>
        <v>0.99611872166666671</v>
      </c>
    </row>
    <row r="287" spans="1:10" x14ac:dyDescent="0.25">
      <c r="A287" t="s">
        <v>69</v>
      </c>
      <c r="B287" t="s">
        <v>85</v>
      </c>
      <c r="C287">
        <v>1.3775770380000001</v>
      </c>
      <c r="D287">
        <v>7.2221309999999997E-3</v>
      </c>
      <c r="E287">
        <v>-2.1020716319999999</v>
      </c>
      <c r="F287">
        <v>1.3317967E-2</v>
      </c>
      <c r="G287">
        <v>0.68500512199999997</v>
      </c>
      <c r="H287">
        <v>0.12841804400000001</v>
      </c>
      <c r="I287">
        <v>9.8630137000000007E-2</v>
      </c>
      <c r="J287">
        <f t="shared" si="7"/>
        <v>1.5296803666666678E-2</v>
      </c>
    </row>
    <row r="288" spans="1:10" x14ac:dyDescent="0.25">
      <c r="A288" t="s">
        <v>69</v>
      </c>
      <c r="B288" t="s">
        <v>85</v>
      </c>
      <c r="C288">
        <v>1.0367337000000001</v>
      </c>
      <c r="D288">
        <v>7.2221309999999997E-3</v>
      </c>
      <c r="E288">
        <v>-2.3271543019999998</v>
      </c>
      <c r="F288">
        <v>1.3317967E-2</v>
      </c>
      <c r="G288">
        <v>0.69589484000000001</v>
      </c>
      <c r="H288">
        <v>0.12841804400000001</v>
      </c>
      <c r="I288">
        <v>9.8630137000000007E-2</v>
      </c>
      <c r="J288">
        <f t="shared" si="7"/>
        <v>1.5296803666666678E-2</v>
      </c>
    </row>
    <row r="289" spans="1:10" x14ac:dyDescent="0.25">
      <c r="A289" t="s">
        <v>69</v>
      </c>
      <c r="B289" t="s">
        <v>85</v>
      </c>
      <c r="C289">
        <v>0.92180957600000002</v>
      </c>
      <c r="D289">
        <v>7.2221309999999997E-3</v>
      </c>
      <c r="E289">
        <v>-2.4019240530000001</v>
      </c>
      <c r="F289">
        <v>1.3317967E-2</v>
      </c>
      <c r="G289">
        <v>0.64432381800000005</v>
      </c>
      <c r="H289">
        <v>0.12841804400000001</v>
      </c>
      <c r="I289">
        <v>9.8630137000000007E-2</v>
      </c>
      <c r="J289">
        <f t="shared" si="7"/>
        <v>1.5296803666666678E-2</v>
      </c>
    </row>
    <row r="290" spans="1:10" x14ac:dyDescent="0.25">
      <c r="A290" t="s">
        <v>69</v>
      </c>
      <c r="B290" t="s">
        <v>85</v>
      </c>
      <c r="C290">
        <v>1.450947183</v>
      </c>
      <c r="D290">
        <v>7.2221309999999997E-3</v>
      </c>
      <c r="E290">
        <v>-2.3690740190000001</v>
      </c>
      <c r="F290">
        <v>1.3317967E-2</v>
      </c>
      <c r="G290">
        <v>0.68841804799999995</v>
      </c>
      <c r="H290">
        <v>0.12841804400000001</v>
      </c>
      <c r="I290">
        <v>9.8630137000000007E-2</v>
      </c>
      <c r="J290">
        <f t="shared" si="7"/>
        <v>1.5296803666666678E-2</v>
      </c>
    </row>
    <row r="291" spans="1:10" x14ac:dyDescent="0.25">
      <c r="A291" t="s">
        <v>69</v>
      </c>
      <c r="B291" t="s">
        <v>86</v>
      </c>
      <c r="C291">
        <v>1.6501591760000001</v>
      </c>
      <c r="D291">
        <v>9.2627309999999997E-3</v>
      </c>
      <c r="E291">
        <v>-1.857136318</v>
      </c>
      <c r="F291">
        <v>1.7841807000000001E-2</v>
      </c>
      <c r="G291">
        <v>0.70437111600000002</v>
      </c>
      <c r="H291">
        <v>0.106470394</v>
      </c>
      <c r="I291">
        <v>0.136986301</v>
      </c>
      <c r="J291">
        <f t="shared" si="7"/>
        <v>5.3652967666666676E-2</v>
      </c>
    </row>
    <row r="292" spans="1:10" x14ac:dyDescent="0.25">
      <c r="A292" t="s">
        <v>69</v>
      </c>
      <c r="B292" t="s">
        <v>86</v>
      </c>
      <c r="C292">
        <v>1.3598538360000001</v>
      </c>
      <c r="D292">
        <v>9.2627309999999997E-3</v>
      </c>
      <c r="E292">
        <v>-2.3289795209999999</v>
      </c>
      <c r="F292">
        <v>1.7841807000000001E-2</v>
      </c>
      <c r="G292">
        <v>0.71178954400000005</v>
      </c>
      <c r="H292">
        <v>0.106470394</v>
      </c>
      <c r="I292">
        <v>0.136986301</v>
      </c>
      <c r="J292">
        <f t="shared" si="7"/>
        <v>5.3652967666666676E-2</v>
      </c>
    </row>
    <row r="293" spans="1:10" x14ac:dyDescent="0.25">
      <c r="A293" t="s">
        <v>69</v>
      </c>
      <c r="B293" t="s">
        <v>86</v>
      </c>
      <c r="C293">
        <v>1.4870866730000001</v>
      </c>
      <c r="D293">
        <v>9.2627309999999997E-3</v>
      </c>
      <c r="E293">
        <v>-2.2582971110000001</v>
      </c>
      <c r="F293">
        <v>1.7841807000000001E-2</v>
      </c>
      <c r="G293">
        <v>0.65516112000000004</v>
      </c>
      <c r="H293">
        <v>0.106470394</v>
      </c>
      <c r="I293">
        <v>0.136986301</v>
      </c>
      <c r="J293">
        <f t="shared" si="7"/>
        <v>5.3652967666666676E-2</v>
      </c>
    </row>
    <row r="294" spans="1:10" x14ac:dyDescent="0.25">
      <c r="A294" t="s">
        <v>69</v>
      </c>
      <c r="B294" t="s">
        <v>86</v>
      </c>
      <c r="C294">
        <v>1.5399726170000001</v>
      </c>
      <c r="D294">
        <v>9.2627309999999997E-3</v>
      </c>
      <c r="E294">
        <v>-2.3068271180000002</v>
      </c>
      <c r="F294">
        <v>1.7841807000000001E-2</v>
      </c>
      <c r="G294">
        <v>0.69735097099999999</v>
      </c>
      <c r="H294">
        <v>0.106470394</v>
      </c>
      <c r="I294">
        <v>0.136986301</v>
      </c>
      <c r="J294">
        <f t="shared" si="7"/>
        <v>5.3652967666666676E-2</v>
      </c>
    </row>
    <row r="295" spans="1:10" x14ac:dyDescent="0.25">
      <c r="A295" t="s">
        <v>69</v>
      </c>
      <c r="B295" t="s">
        <v>87</v>
      </c>
      <c r="C295">
        <v>1.1281276600000001</v>
      </c>
      <c r="D295">
        <v>8.1536739999999996E-3</v>
      </c>
      <c r="E295">
        <v>-2.2896622419999999</v>
      </c>
      <c r="F295">
        <v>1.4392412E-2</v>
      </c>
      <c r="G295">
        <v>0.73306934700000004</v>
      </c>
      <c r="H295">
        <v>0.12140448</v>
      </c>
      <c r="I295">
        <v>0.175342466</v>
      </c>
      <c r="J295">
        <f t="shared" si="7"/>
        <v>9.2009132666666674E-2</v>
      </c>
    </row>
    <row r="296" spans="1:10" x14ac:dyDescent="0.25">
      <c r="A296" t="s">
        <v>69</v>
      </c>
      <c r="B296" t="s">
        <v>87</v>
      </c>
      <c r="C296">
        <v>1.1749062649999999</v>
      </c>
      <c r="D296">
        <v>8.1536739999999996E-3</v>
      </c>
      <c r="E296">
        <v>-2.3759338739999998</v>
      </c>
      <c r="F296">
        <v>1.4392412E-2</v>
      </c>
      <c r="G296">
        <v>0.69665002399999998</v>
      </c>
      <c r="H296">
        <v>0.12140448</v>
      </c>
      <c r="I296">
        <v>0.175342466</v>
      </c>
      <c r="J296">
        <f t="shared" si="7"/>
        <v>9.2009132666666674E-2</v>
      </c>
    </row>
    <row r="297" spans="1:10" x14ac:dyDescent="0.25">
      <c r="A297" t="s">
        <v>69</v>
      </c>
      <c r="B297" t="s">
        <v>87</v>
      </c>
      <c r="C297">
        <v>1.2069180829999999</v>
      </c>
      <c r="D297">
        <v>8.1536739999999996E-3</v>
      </c>
      <c r="E297">
        <v>-2.37603067</v>
      </c>
      <c r="F297">
        <v>1.4392412E-2</v>
      </c>
      <c r="G297">
        <v>0.67634976300000005</v>
      </c>
      <c r="H297">
        <v>0.12140448</v>
      </c>
      <c r="I297">
        <v>0.175342466</v>
      </c>
      <c r="J297">
        <f t="shared" si="7"/>
        <v>9.2009132666666674E-2</v>
      </c>
    </row>
    <row r="298" spans="1:10" x14ac:dyDescent="0.25">
      <c r="A298" t="s">
        <v>69</v>
      </c>
      <c r="B298" t="s">
        <v>88</v>
      </c>
      <c r="C298">
        <v>2.1775865040000002</v>
      </c>
      <c r="D298">
        <v>9.1681899999999997E-3</v>
      </c>
      <c r="E298">
        <v>-2.3091439409999999</v>
      </c>
      <c r="F298">
        <v>1.5698889000000001E-2</v>
      </c>
      <c r="G298">
        <v>0.68272751499999995</v>
      </c>
      <c r="H298">
        <v>0.137202303</v>
      </c>
      <c r="I298">
        <v>0.219178082</v>
      </c>
      <c r="J298">
        <f t="shared" si="7"/>
        <v>0.13584474866666668</v>
      </c>
    </row>
    <row r="299" spans="1:10" x14ac:dyDescent="0.25">
      <c r="A299" t="s">
        <v>69</v>
      </c>
      <c r="B299" t="s">
        <v>88</v>
      </c>
      <c r="C299">
        <v>1.7731398549999999</v>
      </c>
      <c r="D299">
        <v>9.1681899999999997E-3</v>
      </c>
      <c r="E299">
        <v>-2.445320497</v>
      </c>
      <c r="F299">
        <v>1.5698889000000001E-2</v>
      </c>
      <c r="G299">
        <v>0.66841112700000005</v>
      </c>
      <c r="H299">
        <v>0.137202303</v>
      </c>
      <c r="I299">
        <v>0.219178082</v>
      </c>
      <c r="J299">
        <f t="shared" si="7"/>
        <v>0.13584474866666668</v>
      </c>
    </row>
    <row r="300" spans="1:10" x14ac:dyDescent="0.25">
      <c r="A300" t="s">
        <v>69</v>
      </c>
      <c r="B300" t="s">
        <v>88</v>
      </c>
      <c r="C300">
        <v>1.7026725570000001</v>
      </c>
      <c r="D300">
        <v>9.1681899999999997E-3</v>
      </c>
      <c r="E300">
        <v>-2.4790151050000002</v>
      </c>
      <c r="F300">
        <v>1.5698889000000001E-2</v>
      </c>
      <c r="G300">
        <v>0.696139391</v>
      </c>
      <c r="H300">
        <v>0.137202303</v>
      </c>
      <c r="I300">
        <v>0.219178082</v>
      </c>
      <c r="J300">
        <f t="shared" si="7"/>
        <v>0.13584474866666668</v>
      </c>
    </row>
    <row r="301" spans="1:10" x14ac:dyDescent="0.25">
      <c r="A301" t="s">
        <v>69</v>
      </c>
      <c r="B301" t="s">
        <v>89</v>
      </c>
      <c r="C301">
        <v>1.570767128</v>
      </c>
      <c r="D301">
        <v>6.387083E-3</v>
      </c>
      <c r="E301">
        <v>-2.4047964999999998</v>
      </c>
      <c r="F301">
        <v>1.6978337999999999E-2</v>
      </c>
      <c r="G301">
        <v>0.71293336200000001</v>
      </c>
      <c r="H301">
        <v>0.11165752800000001</v>
      </c>
      <c r="I301">
        <v>0.26301369899999999</v>
      </c>
      <c r="J301">
        <f t="shared" si="7"/>
        <v>0.17968036566666667</v>
      </c>
    </row>
    <row r="302" spans="1:10" x14ac:dyDescent="0.25">
      <c r="A302" t="s">
        <v>69</v>
      </c>
      <c r="B302" t="s">
        <v>89</v>
      </c>
      <c r="C302">
        <v>1.768972306</v>
      </c>
      <c r="D302">
        <v>6.387083E-3</v>
      </c>
      <c r="E302">
        <v>-2.4153617089999999</v>
      </c>
      <c r="F302">
        <v>1.6978337999999999E-2</v>
      </c>
      <c r="G302">
        <v>0.71662440400000005</v>
      </c>
      <c r="H302">
        <v>0.11165752800000001</v>
      </c>
      <c r="I302">
        <v>0.26301369899999999</v>
      </c>
      <c r="J302">
        <f t="shared" si="7"/>
        <v>0.17968036566666667</v>
      </c>
    </row>
    <row r="303" spans="1:10" x14ac:dyDescent="0.25">
      <c r="A303" t="s">
        <v>69</v>
      </c>
      <c r="B303" t="s">
        <v>89</v>
      </c>
      <c r="C303">
        <v>1.646883077</v>
      </c>
      <c r="D303">
        <v>6.387083E-3</v>
      </c>
      <c r="E303">
        <v>-2.4334656909999999</v>
      </c>
      <c r="F303">
        <v>1.6978337999999999E-2</v>
      </c>
      <c r="G303">
        <v>0.67273194700000005</v>
      </c>
      <c r="H303">
        <v>0.11165752800000001</v>
      </c>
      <c r="I303">
        <v>0.26301369899999999</v>
      </c>
      <c r="J303">
        <f t="shared" si="7"/>
        <v>0.17968036566666667</v>
      </c>
    </row>
    <row r="304" spans="1:10" x14ac:dyDescent="0.25">
      <c r="A304" t="s">
        <v>69</v>
      </c>
      <c r="B304" t="s">
        <v>90</v>
      </c>
      <c r="C304">
        <v>1.675723047</v>
      </c>
      <c r="D304">
        <v>8.7978629999999995E-3</v>
      </c>
      <c r="E304">
        <v>-2.5371165640000002</v>
      </c>
      <c r="F304">
        <v>1.7572375000000001E-2</v>
      </c>
      <c r="G304">
        <v>0.67685408999999996</v>
      </c>
      <c r="H304">
        <v>0.100281312</v>
      </c>
      <c r="I304">
        <v>0.31506849300000001</v>
      </c>
      <c r="J304">
        <f t="shared" si="7"/>
        <v>0.23173515966666669</v>
      </c>
    </row>
    <row r="305" spans="1:10" x14ac:dyDescent="0.25">
      <c r="A305" t="s">
        <v>69</v>
      </c>
      <c r="B305" t="s">
        <v>90</v>
      </c>
      <c r="C305">
        <v>1.8229897530000001</v>
      </c>
      <c r="D305">
        <v>8.7978629999999995E-3</v>
      </c>
      <c r="E305">
        <v>-2.3167525520000001</v>
      </c>
      <c r="F305">
        <v>1.7572375000000001E-2</v>
      </c>
      <c r="G305">
        <v>0.66596294300000003</v>
      </c>
      <c r="H305">
        <v>0.100281312</v>
      </c>
      <c r="I305">
        <v>0.31506849300000001</v>
      </c>
      <c r="J305">
        <f t="shared" si="7"/>
        <v>0.23173515966666669</v>
      </c>
    </row>
    <row r="306" spans="1:10" x14ac:dyDescent="0.25">
      <c r="A306" t="s">
        <v>69</v>
      </c>
      <c r="B306" t="s">
        <v>90</v>
      </c>
      <c r="C306">
        <v>1.826342796</v>
      </c>
      <c r="D306">
        <v>8.7978629999999995E-3</v>
      </c>
      <c r="E306">
        <v>-2.456674907</v>
      </c>
      <c r="F306">
        <v>1.7572375000000001E-2</v>
      </c>
      <c r="G306">
        <v>0.77942447299999995</v>
      </c>
      <c r="H306">
        <v>0.100281312</v>
      </c>
      <c r="I306">
        <v>0.31506849300000001</v>
      </c>
      <c r="J306">
        <f t="shared" si="7"/>
        <v>0.23173515966666669</v>
      </c>
    </row>
    <row r="307" spans="1:10" x14ac:dyDescent="0.25">
      <c r="A307" t="s">
        <v>69</v>
      </c>
      <c r="B307" t="s">
        <v>91</v>
      </c>
      <c r="C307">
        <v>2.511840007</v>
      </c>
      <c r="D307">
        <v>1.1398613E-2</v>
      </c>
      <c r="E307">
        <v>-2.3548452590000002</v>
      </c>
      <c r="F307">
        <v>1.7487539999999999E-2</v>
      </c>
      <c r="G307">
        <v>0.68186335099999995</v>
      </c>
      <c r="H307">
        <v>0.16018362</v>
      </c>
      <c r="I307">
        <v>0.38082191799999998</v>
      </c>
      <c r="J307">
        <f t="shared" si="7"/>
        <v>0.29748858466666667</v>
      </c>
    </row>
    <row r="308" spans="1:10" x14ac:dyDescent="0.25">
      <c r="A308" t="s">
        <v>69</v>
      </c>
      <c r="B308" t="s">
        <v>91</v>
      </c>
      <c r="C308">
        <v>2.4707334620000001</v>
      </c>
      <c r="D308">
        <v>1.1398613E-2</v>
      </c>
      <c r="E308">
        <v>-2.0973888220000001</v>
      </c>
      <c r="F308">
        <v>1.7487539999999999E-2</v>
      </c>
      <c r="G308">
        <v>0.66352145600000001</v>
      </c>
      <c r="H308">
        <v>0.16018362</v>
      </c>
      <c r="I308">
        <v>0.38082191799999998</v>
      </c>
      <c r="J308">
        <f t="shared" si="7"/>
        <v>0.29748858466666667</v>
      </c>
    </row>
    <row r="309" spans="1:10" x14ac:dyDescent="0.25">
      <c r="A309" t="s">
        <v>69</v>
      </c>
      <c r="B309" t="s">
        <v>91</v>
      </c>
      <c r="C309">
        <v>2.273801636</v>
      </c>
      <c r="D309">
        <v>1.1398613E-2</v>
      </c>
      <c r="E309">
        <v>-2.3948231579999999</v>
      </c>
      <c r="F309">
        <v>1.7487539999999999E-2</v>
      </c>
      <c r="G309">
        <v>0.74765211200000004</v>
      </c>
      <c r="H309">
        <v>0.16018362</v>
      </c>
      <c r="I309">
        <v>0.38082191799999998</v>
      </c>
      <c r="J309">
        <f t="shared" si="7"/>
        <v>0.29748858466666667</v>
      </c>
    </row>
    <row r="310" spans="1:10" x14ac:dyDescent="0.25">
      <c r="A310" t="s">
        <v>69</v>
      </c>
      <c r="B310" t="s">
        <v>91</v>
      </c>
      <c r="C310">
        <v>2.5307754149999999</v>
      </c>
      <c r="D310">
        <v>1.1398613E-2</v>
      </c>
      <c r="E310">
        <v>-2.4369654820000002</v>
      </c>
      <c r="F310">
        <v>1.7487539999999999E-2</v>
      </c>
      <c r="G310">
        <v>0.64310957400000002</v>
      </c>
      <c r="H310">
        <v>0.16018362</v>
      </c>
      <c r="I310">
        <v>0.38082191799999998</v>
      </c>
      <c r="J310">
        <f t="shared" si="7"/>
        <v>0.29748858466666667</v>
      </c>
    </row>
    <row r="311" spans="1:10" x14ac:dyDescent="0.25">
      <c r="A311" t="s">
        <v>69</v>
      </c>
      <c r="B311" t="s">
        <v>91</v>
      </c>
      <c r="C311">
        <v>2.3282284830000002</v>
      </c>
      <c r="D311">
        <v>1.0187172E-2</v>
      </c>
      <c r="E311">
        <v>-2.1631091480000002</v>
      </c>
      <c r="F311">
        <v>2.0147458E-2</v>
      </c>
      <c r="G311">
        <v>0.65559496500000003</v>
      </c>
      <c r="H311">
        <v>0.109763956</v>
      </c>
      <c r="I311">
        <v>0.38082191799999998</v>
      </c>
      <c r="J311">
        <f t="shared" si="7"/>
        <v>0.29748858466666667</v>
      </c>
    </row>
    <row r="312" spans="1:10" x14ac:dyDescent="0.25">
      <c r="A312" t="s">
        <v>69</v>
      </c>
      <c r="B312" t="s">
        <v>91</v>
      </c>
      <c r="C312">
        <v>2.4346498649999999</v>
      </c>
      <c r="D312">
        <v>1.0187172E-2</v>
      </c>
      <c r="E312">
        <v>-2.1514199129999998</v>
      </c>
      <c r="F312">
        <v>2.0147458E-2</v>
      </c>
      <c r="G312">
        <v>0.61249801500000001</v>
      </c>
      <c r="H312">
        <v>0.12253483900000001</v>
      </c>
      <c r="I312">
        <v>0.38082191799999998</v>
      </c>
      <c r="J312">
        <f t="shared" si="7"/>
        <v>0.29748858466666667</v>
      </c>
    </row>
    <row r="313" spans="1:10" x14ac:dyDescent="0.25">
      <c r="A313" t="s">
        <v>69</v>
      </c>
      <c r="B313" t="s">
        <v>92</v>
      </c>
      <c r="C313">
        <v>2.4370771869999999</v>
      </c>
      <c r="D313">
        <v>1.1787127999999999E-2</v>
      </c>
      <c r="E313">
        <v>-1.6850257930000001</v>
      </c>
      <c r="F313">
        <v>1.9794835E-2</v>
      </c>
      <c r="G313">
        <v>0.64125200900000001</v>
      </c>
      <c r="H313">
        <v>0.15106118299999999</v>
      </c>
      <c r="I313">
        <v>0.50684931499999997</v>
      </c>
      <c r="J313">
        <f t="shared" si="7"/>
        <v>0.42351598166666665</v>
      </c>
    </row>
    <row r="314" spans="1:10" x14ac:dyDescent="0.25">
      <c r="A314" t="s">
        <v>69</v>
      </c>
      <c r="B314" t="s">
        <v>92</v>
      </c>
      <c r="C314">
        <v>2.4227134979999998</v>
      </c>
      <c r="D314">
        <v>1.1787127999999999E-2</v>
      </c>
      <c r="E314">
        <v>-1.97263846</v>
      </c>
      <c r="F314">
        <v>1.9794835E-2</v>
      </c>
      <c r="G314">
        <v>0.69601918600000001</v>
      </c>
      <c r="H314">
        <v>0.15106118299999999</v>
      </c>
      <c r="I314">
        <v>0.50684931499999997</v>
      </c>
      <c r="J314">
        <f t="shared" si="7"/>
        <v>0.42351598166666665</v>
      </c>
    </row>
    <row r="315" spans="1:10" x14ac:dyDescent="0.25">
      <c r="A315" t="s">
        <v>69</v>
      </c>
      <c r="B315" t="s">
        <v>92</v>
      </c>
      <c r="C315">
        <v>2.399419543</v>
      </c>
      <c r="D315">
        <v>1.1787127999999999E-2</v>
      </c>
      <c r="E315">
        <v>-1.634495303</v>
      </c>
      <c r="F315">
        <v>1.9794835E-2</v>
      </c>
      <c r="G315">
        <v>0.69530516399999998</v>
      </c>
      <c r="H315">
        <v>0.15106118299999999</v>
      </c>
      <c r="I315">
        <v>0.50684931499999997</v>
      </c>
      <c r="J315">
        <f t="shared" si="7"/>
        <v>0.42351598166666665</v>
      </c>
    </row>
    <row r="316" spans="1:10" x14ac:dyDescent="0.25">
      <c r="A316" t="s">
        <v>69</v>
      </c>
      <c r="B316" t="s">
        <v>92</v>
      </c>
      <c r="C316">
        <v>2.771896779</v>
      </c>
      <c r="D316">
        <v>1.0840129E-2</v>
      </c>
      <c r="E316">
        <v>-1.655669965</v>
      </c>
      <c r="F316">
        <v>2.1581135000000001E-2</v>
      </c>
      <c r="G316">
        <v>0.69980745200000005</v>
      </c>
      <c r="H316">
        <v>0.112156626</v>
      </c>
      <c r="I316">
        <v>0.50684931499999997</v>
      </c>
      <c r="J316">
        <f t="shared" si="7"/>
        <v>0.42351598166666665</v>
      </c>
    </row>
    <row r="317" spans="1:10" x14ac:dyDescent="0.25">
      <c r="A317" t="s">
        <v>69</v>
      </c>
      <c r="B317" t="s">
        <v>92</v>
      </c>
      <c r="C317">
        <v>2.402312829</v>
      </c>
      <c r="D317">
        <v>1.0840129E-2</v>
      </c>
      <c r="E317">
        <v>-1.631679528</v>
      </c>
      <c r="F317">
        <v>2.1581135000000001E-2</v>
      </c>
      <c r="G317">
        <v>0.72364406000000003</v>
      </c>
      <c r="H317">
        <v>0.101748939</v>
      </c>
      <c r="I317">
        <v>0.50684931499999997</v>
      </c>
      <c r="J317">
        <f t="shared" si="7"/>
        <v>0.42351598166666665</v>
      </c>
    </row>
    <row r="318" spans="1:10" x14ac:dyDescent="0.25">
      <c r="A318" t="s">
        <v>69</v>
      </c>
      <c r="B318" t="s">
        <v>92</v>
      </c>
      <c r="C318">
        <v>2.693295778</v>
      </c>
      <c r="D318">
        <v>1.0840129E-2</v>
      </c>
      <c r="E318">
        <v>-1.6413076069999999</v>
      </c>
      <c r="F318">
        <v>2.1581135000000001E-2</v>
      </c>
      <c r="G318">
        <v>0.67786463399999997</v>
      </c>
      <c r="H318">
        <v>8.1543079000000004E-2</v>
      </c>
      <c r="I318">
        <v>0.50684931499999997</v>
      </c>
      <c r="J318">
        <f t="shared" si="7"/>
        <v>0.42351598166666665</v>
      </c>
    </row>
    <row r="319" spans="1:10" x14ac:dyDescent="0.25">
      <c r="A319" t="s">
        <v>69</v>
      </c>
      <c r="B319" t="s">
        <v>93</v>
      </c>
      <c r="C319">
        <v>1.411048077</v>
      </c>
      <c r="D319">
        <v>9.2927760000000009E-3</v>
      </c>
      <c r="E319">
        <v>-1.3574588869999999</v>
      </c>
      <c r="F319">
        <v>1.9926655000000001E-2</v>
      </c>
      <c r="G319">
        <v>0.70113460299999997</v>
      </c>
      <c r="H319">
        <v>0.14480010700000001</v>
      </c>
      <c r="I319">
        <v>0.80821917799999998</v>
      </c>
      <c r="J319">
        <f t="shared" si="7"/>
        <v>0.72488584466666661</v>
      </c>
    </row>
    <row r="320" spans="1:10" x14ac:dyDescent="0.25">
      <c r="A320" t="s">
        <v>69</v>
      </c>
      <c r="B320" t="s">
        <v>93</v>
      </c>
      <c r="C320">
        <v>1.199938043</v>
      </c>
      <c r="D320">
        <v>9.2927760000000009E-3</v>
      </c>
      <c r="E320">
        <v>-1.432008164</v>
      </c>
      <c r="F320">
        <v>1.9926655000000001E-2</v>
      </c>
      <c r="G320">
        <v>0.67852862400000002</v>
      </c>
      <c r="H320">
        <v>0.14480010700000001</v>
      </c>
      <c r="I320">
        <v>0.80821917799999998</v>
      </c>
      <c r="J320">
        <f t="shared" si="7"/>
        <v>0.72488584466666661</v>
      </c>
    </row>
    <row r="321" spans="1:10" x14ac:dyDescent="0.25">
      <c r="A321" t="s">
        <v>69</v>
      </c>
      <c r="B321" t="s">
        <v>93</v>
      </c>
      <c r="C321">
        <v>1.048121418</v>
      </c>
      <c r="D321">
        <v>9.2927760000000009E-3</v>
      </c>
      <c r="E321">
        <v>-1.5073104850000001</v>
      </c>
      <c r="F321">
        <v>1.9926655000000001E-2</v>
      </c>
      <c r="G321">
        <v>0.57598640199999995</v>
      </c>
      <c r="H321">
        <v>0.14480010700000001</v>
      </c>
      <c r="I321">
        <v>0.80821917799999998</v>
      </c>
      <c r="J321">
        <f t="shared" si="7"/>
        <v>0.72488584466666661</v>
      </c>
    </row>
    <row r="322" spans="1:10" x14ac:dyDescent="0.25">
      <c r="A322" t="s">
        <v>69</v>
      </c>
      <c r="B322" t="s">
        <v>94</v>
      </c>
      <c r="C322">
        <v>0.99836043699999999</v>
      </c>
      <c r="D322">
        <v>1.1079163E-2</v>
      </c>
      <c r="E322">
        <v>-1.607511779</v>
      </c>
      <c r="F322">
        <v>1.7098063E-2</v>
      </c>
      <c r="G322">
        <v>0.67782541399999996</v>
      </c>
      <c r="H322">
        <v>0.16093708400000001</v>
      </c>
      <c r="I322">
        <v>0.89315068500000006</v>
      </c>
      <c r="J322">
        <f t="shared" si="7"/>
        <v>0.80981735166666668</v>
      </c>
    </row>
    <row r="323" spans="1:10" x14ac:dyDescent="0.25">
      <c r="A323" t="s">
        <v>69</v>
      </c>
      <c r="B323" t="s">
        <v>94</v>
      </c>
      <c r="C323">
        <v>0.81217840500000005</v>
      </c>
      <c r="D323">
        <v>1.1079163E-2</v>
      </c>
      <c r="E323">
        <v>-1.6554298750000001</v>
      </c>
      <c r="F323">
        <v>1.7098063E-2</v>
      </c>
      <c r="G323">
        <v>0.72986406999999998</v>
      </c>
      <c r="H323">
        <v>0.16093708400000001</v>
      </c>
      <c r="I323">
        <v>0.89315068500000006</v>
      </c>
      <c r="J323">
        <f t="shared" ref="J323:J339" si="8">IF(A323="R. diluvianum", I323, IF(A323="A. incurva", MOD(I323-4/12, 1), MOD(I323-1/12, 1)))</f>
        <v>0.80981735166666668</v>
      </c>
    </row>
    <row r="324" spans="1:10" x14ac:dyDescent="0.25">
      <c r="A324" t="s">
        <v>69</v>
      </c>
      <c r="B324" t="s">
        <v>94</v>
      </c>
      <c r="C324">
        <v>1.1048493530000001</v>
      </c>
      <c r="D324">
        <v>1.1079163E-2</v>
      </c>
      <c r="E324">
        <v>-1.577949525</v>
      </c>
      <c r="F324">
        <v>1.7098063E-2</v>
      </c>
      <c r="G324">
        <v>0.69577525900000003</v>
      </c>
      <c r="H324">
        <v>0.16093708400000001</v>
      </c>
      <c r="I324">
        <v>0.89315068500000006</v>
      </c>
      <c r="J324">
        <f t="shared" si="8"/>
        <v>0.80981735166666668</v>
      </c>
    </row>
    <row r="325" spans="1:10" x14ac:dyDescent="0.25">
      <c r="A325" t="s">
        <v>69</v>
      </c>
      <c r="B325" t="s">
        <v>95</v>
      </c>
      <c r="C325">
        <v>0.45614792199999998</v>
      </c>
      <c r="D325">
        <v>9.578306E-3</v>
      </c>
      <c r="E325">
        <v>-1.943476049</v>
      </c>
      <c r="F325">
        <v>2.8179736E-2</v>
      </c>
      <c r="G325">
        <v>0.66720908599999995</v>
      </c>
      <c r="H325">
        <v>0.106963541</v>
      </c>
      <c r="I325">
        <v>0.95068493200000004</v>
      </c>
      <c r="J325">
        <f t="shared" si="8"/>
        <v>0.86735159866666667</v>
      </c>
    </row>
    <row r="326" spans="1:10" x14ac:dyDescent="0.25">
      <c r="A326" t="s">
        <v>69</v>
      </c>
      <c r="B326" t="s">
        <v>95</v>
      </c>
      <c r="C326">
        <v>0.53867738099999996</v>
      </c>
      <c r="D326">
        <v>9.578306E-3</v>
      </c>
      <c r="E326">
        <v>-1.9957924570000001</v>
      </c>
      <c r="F326">
        <v>2.8179736E-2</v>
      </c>
      <c r="G326">
        <v>0.74913679</v>
      </c>
      <c r="H326">
        <v>0.106963541</v>
      </c>
      <c r="I326">
        <v>0.95068493200000004</v>
      </c>
      <c r="J326">
        <f t="shared" si="8"/>
        <v>0.86735159866666667</v>
      </c>
    </row>
    <row r="327" spans="1:10" x14ac:dyDescent="0.25">
      <c r="A327" t="s">
        <v>69</v>
      </c>
      <c r="B327" t="s">
        <v>95</v>
      </c>
      <c r="C327">
        <v>0.54701829899999999</v>
      </c>
      <c r="D327">
        <v>9.578306E-3</v>
      </c>
      <c r="E327">
        <v>-1.9554734170000001</v>
      </c>
      <c r="F327">
        <v>2.8179736E-2</v>
      </c>
      <c r="G327">
        <v>0.66691793600000004</v>
      </c>
      <c r="H327">
        <v>0.106963541</v>
      </c>
      <c r="I327">
        <v>0.95068493200000004</v>
      </c>
      <c r="J327">
        <f t="shared" si="8"/>
        <v>0.86735159866666667</v>
      </c>
    </row>
    <row r="328" spans="1:10" x14ac:dyDescent="0.25">
      <c r="A328" t="s">
        <v>69</v>
      </c>
      <c r="B328" t="s">
        <v>96</v>
      </c>
      <c r="C328">
        <v>0.77246488499999999</v>
      </c>
      <c r="D328">
        <v>9.6056160000000008E-3</v>
      </c>
      <c r="E328">
        <v>-1.910169606</v>
      </c>
      <c r="F328">
        <v>1.9425853E-2</v>
      </c>
      <c r="G328">
        <v>0.65880138499999996</v>
      </c>
      <c r="H328">
        <v>0.12659024899999999</v>
      </c>
      <c r="I328">
        <v>0</v>
      </c>
      <c r="J328">
        <f t="shared" si="8"/>
        <v>0.91666666666666663</v>
      </c>
    </row>
    <row r="329" spans="1:10" x14ac:dyDescent="0.25">
      <c r="A329" t="s">
        <v>69</v>
      </c>
      <c r="B329" t="s">
        <v>96</v>
      </c>
      <c r="C329">
        <v>1.0762073590000001</v>
      </c>
      <c r="D329">
        <v>9.6056160000000008E-3</v>
      </c>
      <c r="E329">
        <v>-1.4063114210000001</v>
      </c>
      <c r="F329">
        <v>1.9425853E-2</v>
      </c>
      <c r="G329">
        <v>0.63436059600000005</v>
      </c>
      <c r="H329">
        <v>0.12659024899999999</v>
      </c>
      <c r="I329">
        <v>0</v>
      </c>
      <c r="J329">
        <f t="shared" si="8"/>
        <v>0.91666666666666663</v>
      </c>
    </row>
    <row r="330" spans="1:10" x14ac:dyDescent="0.25">
      <c r="A330" t="s">
        <v>69</v>
      </c>
      <c r="B330" t="s">
        <v>96</v>
      </c>
      <c r="C330">
        <v>0.86143049500000002</v>
      </c>
      <c r="D330">
        <v>9.6056160000000008E-3</v>
      </c>
      <c r="E330">
        <v>-2.1259808580000001</v>
      </c>
      <c r="F330">
        <v>1.9425853E-2</v>
      </c>
      <c r="G330">
        <v>0.69461154400000003</v>
      </c>
      <c r="H330">
        <v>0.12659024899999999</v>
      </c>
      <c r="I330">
        <v>0</v>
      </c>
      <c r="J330">
        <f t="shared" si="8"/>
        <v>0.91666666666666663</v>
      </c>
    </row>
    <row r="331" spans="1:10" x14ac:dyDescent="0.25">
      <c r="A331" t="s">
        <v>69</v>
      </c>
      <c r="B331" t="s">
        <v>97</v>
      </c>
      <c r="C331">
        <v>0.95626798700000004</v>
      </c>
      <c r="D331">
        <v>1.2269654E-2</v>
      </c>
      <c r="E331">
        <v>-1.984660061</v>
      </c>
      <c r="F331">
        <v>2.5506391E-2</v>
      </c>
      <c r="G331">
        <v>0.66700305299999996</v>
      </c>
      <c r="H331">
        <v>0.13767289899999999</v>
      </c>
      <c r="I331">
        <v>4.1095890000000003E-2</v>
      </c>
      <c r="J331">
        <f t="shared" si="8"/>
        <v>0.95776255666666665</v>
      </c>
    </row>
    <row r="332" spans="1:10" x14ac:dyDescent="0.25">
      <c r="A332" t="s">
        <v>69</v>
      </c>
      <c r="B332" t="s">
        <v>97</v>
      </c>
      <c r="C332">
        <v>0.67716201099999995</v>
      </c>
      <c r="D332">
        <v>1.2269654E-2</v>
      </c>
      <c r="E332">
        <v>-2.2111176229999998</v>
      </c>
      <c r="F332">
        <v>2.5506391E-2</v>
      </c>
      <c r="G332">
        <v>0.697682468</v>
      </c>
      <c r="H332">
        <v>0.13767289899999999</v>
      </c>
      <c r="I332">
        <v>4.1095890000000003E-2</v>
      </c>
      <c r="J332">
        <f t="shared" si="8"/>
        <v>0.95776255666666665</v>
      </c>
    </row>
    <row r="333" spans="1:10" x14ac:dyDescent="0.25">
      <c r="A333" t="s">
        <v>69</v>
      </c>
      <c r="B333" t="s">
        <v>97</v>
      </c>
      <c r="C333">
        <v>0.57201218399999998</v>
      </c>
      <c r="D333">
        <v>1.2269654E-2</v>
      </c>
      <c r="E333">
        <v>-2.1664853740000001</v>
      </c>
      <c r="F333">
        <v>2.5506391E-2</v>
      </c>
      <c r="G333">
        <v>0.69698554199999996</v>
      </c>
      <c r="H333">
        <v>0.13767289899999999</v>
      </c>
      <c r="I333">
        <v>4.1095890000000003E-2</v>
      </c>
      <c r="J333">
        <f t="shared" si="8"/>
        <v>0.95776255666666665</v>
      </c>
    </row>
    <row r="334" spans="1:10" x14ac:dyDescent="0.25">
      <c r="A334" t="s">
        <v>69</v>
      </c>
      <c r="B334" t="s">
        <v>98</v>
      </c>
      <c r="C334">
        <v>0.83850158200000002</v>
      </c>
      <c r="D334">
        <v>9.6957710000000006E-3</v>
      </c>
      <c r="E334">
        <v>-2.188995534</v>
      </c>
      <c r="F334">
        <v>1.8133773999999998E-2</v>
      </c>
      <c r="G334">
        <v>0.76638941599999999</v>
      </c>
      <c r="H334">
        <v>9.7327668000000006E-2</v>
      </c>
      <c r="I334">
        <v>8.2191781000000005E-2</v>
      </c>
      <c r="J334">
        <f t="shared" si="8"/>
        <v>0.99885844766666665</v>
      </c>
    </row>
    <row r="335" spans="1:10" x14ac:dyDescent="0.25">
      <c r="A335" t="s">
        <v>69</v>
      </c>
      <c r="B335" t="s">
        <v>98</v>
      </c>
      <c r="C335">
        <v>1.158381195</v>
      </c>
      <c r="D335">
        <v>9.6957710000000006E-3</v>
      </c>
      <c r="E335">
        <v>-1.602458274</v>
      </c>
      <c r="F335">
        <v>0.02</v>
      </c>
      <c r="G335">
        <v>0.59729557200000005</v>
      </c>
      <c r="H335">
        <v>0.107041937</v>
      </c>
      <c r="I335">
        <v>8.2191781000000005E-2</v>
      </c>
      <c r="J335">
        <f t="shared" si="8"/>
        <v>0.99885844766666665</v>
      </c>
    </row>
    <row r="336" spans="1:10" x14ac:dyDescent="0.25">
      <c r="A336" t="s">
        <v>69</v>
      </c>
      <c r="B336" t="s">
        <v>98</v>
      </c>
      <c r="C336">
        <v>1.160258322</v>
      </c>
      <c r="D336">
        <v>9.6957710000000006E-3</v>
      </c>
      <c r="E336">
        <v>-1.595949136</v>
      </c>
      <c r="F336">
        <v>0.01</v>
      </c>
      <c r="G336">
        <v>0.62597835499999999</v>
      </c>
      <c r="H336">
        <v>0.12239992399999999</v>
      </c>
      <c r="I336">
        <v>8.2191781000000005E-2</v>
      </c>
      <c r="J336">
        <f t="shared" si="8"/>
        <v>0.99885844766666665</v>
      </c>
    </row>
    <row r="337" spans="1:10" x14ac:dyDescent="0.25">
      <c r="A337" t="s">
        <v>69</v>
      </c>
      <c r="B337" t="s">
        <v>99</v>
      </c>
      <c r="C337">
        <v>1.2053503379999999</v>
      </c>
      <c r="D337">
        <v>9.6957710000000006E-3</v>
      </c>
      <c r="E337">
        <v>-1.9412277419999999</v>
      </c>
      <c r="F337">
        <v>1.8133773999999998E-2</v>
      </c>
      <c r="G337">
        <v>0.68347210000000003</v>
      </c>
      <c r="H337">
        <v>0.108101767</v>
      </c>
      <c r="I337">
        <v>0.120547945</v>
      </c>
      <c r="J337">
        <f t="shared" si="8"/>
        <v>3.7214611666666675E-2</v>
      </c>
    </row>
    <row r="338" spans="1:10" x14ac:dyDescent="0.25">
      <c r="A338" t="s">
        <v>69</v>
      </c>
      <c r="B338" t="s">
        <v>100</v>
      </c>
      <c r="C338">
        <v>1.5604893520000001</v>
      </c>
      <c r="D338">
        <v>9.6957710000000006E-3</v>
      </c>
      <c r="E338">
        <v>-2.1052518390000001</v>
      </c>
      <c r="F338">
        <v>1.8133773999999998E-2</v>
      </c>
      <c r="G338">
        <v>0.67881008099999995</v>
      </c>
      <c r="H338">
        <v>0.184214822</v>
      </c>
      <c r="I338">
        <v>0.16164383600000001</v>
      </c>
      <c r="J338">
        <f t="shared" si="8"/>
        <v>7.8310502666666684E-2</v>
      </c>
    </row>
    <row r="339" spans="1:10" x14ac:dyDescent="0.25">
      <c r="A339" t="s">
        <v>69</v>
      </c>
      <c r="B339" t="s">
        <v>101</v>
      </c>
      <c r="C339">
        <v>0.81499460999999995</v>
      </c>
      <c r="D339">
        <v>1.1975260999999999E-2</v>
      </c>
      <c r="E339">
        <v>-2.098272986</v>
      </c>
      <c r="F339">
        <v>1.6618381000000002E-2</v>
      </c>
      <c r="G339">
        <v>0.71113691800000001</v>
      </c>
      <c r="H339">
        <v>0.16084573499999999</v>
      </c>
      <c r="I339">
        <v>0.2</v>
      </c>
      <c r="J339">
        <f t="shared" si="8"/>
        <v>0.11666666666666668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Kristianstad_raw_data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Winter, N.J. de (Niels)</cp:lastModifiedBy>
  <dcterms:created xsi:type="dcterms:W3CDTF">2025-03-05T12:59:39Z</dcterms:created>
  <dcterms:modified xsi:type="dcterms:W3CDTF">2025-03-05T13:07:01Z</dcterms:modified>
</cp:coreProperties>
</file>