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i213\Dropbox\Research\Side projects\Bayesian temperature models\Seasonal DA\SeasonalDA_script\Campanian case\"/>
    </mc:Choice>
  </mc:AlternateContent>
  <xr:revisionPtr revIDLastSave="0" documentId="13_ncr:1_{68EC52D7-3D06-4CCC-8458-F12BB632B619}" xr6:coauthVersionLast="47" xr6:coauthVersionMax="47" xr10:uidLastSave="{00000000-0000-0000-0000-000000000000}"/>
  <bookViews>
    <workbookView xWindow="22932" yWindow="-2712" windowWidth="30936" windowHeight="16776" activeTab="2" xr2:uid="{00000000-000D-0000-FFFF-FFFF00000000}"/>
  </bookViews>
  <sheets>
    <sheet name="local_SST_seasonality_560ppmV" sheetId="4" r:id="rId1"/>
    <sheet name="local_SST_seasonality_1120ppmV" sheetId="5" r:id="rId2"/>
    <sheet name="local_SSS_seasonality_560pp " sheetId="6" r:id="rId3"/>
    <sheet name="local_SSS_seasonality_1120p 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G3" i="7"/>
  <c r="H3" i="7"/>
  <c r="I3" i="7"/>
  <c r="F4" i="7"/>
  <c r="G4" i="7"/>
  <c r="H4" i="7"/>
  <c r="I4" i="7"/>
  <c r="G2" i="7"/>
  <c r="H2" i="7"/>
  <c r="I2" i="7"/>
  <c r="F2" i="7"/>
  <c r="AD2" i="7" l="1" a="1"/>
  <c r="AD2" i="7" s="1"/>
  <c r="AC2" i="7" a="1"/>
  <c r="AC2" i="7" s="1"/>
  <c r="AB2" i="7" a="1"/>
  <c r="AB2" i="7" s="1"/>
  <c r="AA2" i="7" a="1"/>
  <c r="AA2" i="7" s="1"/>
  <c r="Z2" i="7" a="1"/>
  <c r="Z2" i="7" s="1"/>
  <c r="Y2" i="7" a="1"/>
  <c r="Y2" i="7" s="1"/>
  <c r="X2" i="7" a="1"/>
  <c r="X2" i="7" s="1"/>
  <c r="W2" i="7" a="1"/>
  <c r="W2" i="7" s="1"/>
  <c r="V2" i="7" a="1"/>
  <c r="V2" i="7" s="1"/>
  <c r="U2" i="7" a="1"/>
  <c r="U2" i="7" s="1"/>
  <c r="T2" i="7" a="1"/>
  <c r="T2" i="7" s="1"/>
  <c r="S2" i="7" a="1"/>
  <c r="S2" i="7" s="1"/>
  <c r="AD2" i="6" a="1"/>
  <c r="AD2" i="6" s="1"/>
  <c r="AC2" i="6" a="1"/>
  <c r="AC2" i="6" s="1"/>
  <c r="AB2" i="6" a="1"/>
  <c r="AB2" i="6" s="1"/>
  <c r="AA2" i="6" a="1"/>
  <c r="AA2" i="6" s="1"/>
  <c r="Z2" i="6" a="1"/>
  <c r="Z2" i="6" s="1"/>
  <c r="Y2" i="6" a="1"/>
  <c r="Y2" i="6" s="1"/>
  <c r="X2" i="6" a="1"/>
  <c r="X2" i="6" s="1"/>
  <c r="W2" i="6" a="1"/>
  <c r="W2" i="6" s="1"/>
  <c r="V2" i="6" a="1"/>
  <c r="V2" i="6" s="1"/>
  <c r="U2" i="6" a="1"/>
  <c r="U2" i="6" s="1"/>
  <c r="T2" i="6" a="1"/>
  <c r="T2" i="6" s="1"/>
  <c r="S2" i="6" a="1"/>
  <c r="S2" i="6" s="1"/>
  <c r="AD2" i="5" a="1"/>
  <c r="AD2" i="5" s="1"/>
  <c r="AC2" i="5" a="1"/>
  <c r="AC2" i="5" s="1"/>
  <c r="AB2" i="5" a="1"/>
  <c r="AB2" i="5" s="1"/>
  <c r="AA2" i="5" a="1"/>
  <c r="AA2" i="5" s="1"/>
  <c r="Z2" i="5" a="1"/>
  <c r="Z2" i="5" s="1"/>
  <c r="Y2" i="5" a="1"/>
  <c r="Y2" i="5" s="1"/>
  <c r="X2" i="5" a="1"/>
  <c r="X2" i="5" s="1"/>
  <c r="W2" i="5" a="1"/>
  <c r="W2" i="5" s="1"/>
  <c r="V2" i="5" a="1"/>
  <c r="V2" i="5" s="1"/>
  <c r="U2" i="5" a="1"/>
  <c r="U2" i="5" s="1"/>
  <c r="T2" i="5" a="1"/>
  <c r="T2" i="5" s="1"/>
  <c r="S2" i="5" a="1"/>
  <c r="S2" i="5" s="1"/>
  <c r="AD2" i="4" a="1"/>
  <c r="AD2" i="4" s="1"/>
  <c r="AC2" i="4" a="1"/>
  <c r="AC2" i="4" s="1"/>
  <c r="AB2" i="4" a="1"/>
  <c r="AB2" i="4" s="1"/>
  <c r="AA2" i="4" a="1"/>
  <c r="AA2" i="4" s="1"/>
  <c r="Z2" i="4" a="1"/>
  <c r="Z2" i="4" s="1"/>
  <c r="Y2" i="4" a="1"/>
  <c r="Y2" i="4" s="1"/>
  <c r="X2" i="4" a="1"/>
  <c r="X2" i="4" s="1"/>
  <c r="W2" i="4" a="1"/>
  <c r="W2" i="4" s="1"/>
  <c r="V2" i="4" a="1"/>
  <c r="V2" i="4" s="1"/>
  <c r="U2" i="4" a="1"/>
  <c r="U2" i="4" s="1"/>
  <c r="T2" i="4" a="1"/>
  <c r="T2" i="4" s="1"/>
  <c r="S2" i="4" a="1"/>
  <c r="S2" i="4" s="1"/>
  <c r="O50" i="7"/>
  <c r="P50" i="7" s="1"/>
  <c r="N50" i="7"/>
  <c r="M50" i="7"/>
  <c r="L50" i="7"/>
  <c r="O46" i="7"/>
  <c r="P46" i="7" s="1"/>
  <c r="N46" i="7"/>
  <c r="M46" i="7"/>
  <c r="L46" i="7"/>
  <c r="O42" i="7"/>
  <c r="P42" i="7" s="1"/>
  <c r="N42" i="7"/>
  <c r="M42" i="7"/>
  <c r="L42" i="7"/>
  <c r="O38" i="7"/>
  <c r="P38" i="7" s="1"/>
  <c r="N38" i="7"/>
  <c r="M38" i="7"/>
  <c r="L38" i="7"/>
  <c r="O34" i="7"/>
  <c r="P34" i="7" s="1"/>
  <c r="N34" i="7"/>
  <c r="M34" i="7"/>
  <c r="L34" i="7"/>
  <c r="O30" i="7"/>
  <c r="P30" i="7" s="1"/>
  <c r="N30" i="7"/>
  <c r="M30" i="7"/>
  <c r="L30" i="7"/>
  <c r="O26" i="7"/>
  <c r="P26" i="7" s="1"/>
  <c r="N26" i="7"/>
  <c r="M26" i="7"/>
  <c r="L26" i="7"/>
  <c r="O22" i="7"/>
  <c r="P22" i="7" s="1"/>
  <c r="N22" i="7"/>
  <c r="M22" i="7"/>
  <c r="L22" i="7"/>
  <c r="O18" i="7"/>
  <c r="P18" i="7" s="1"/>
  <c r="N18" i="7"/>
  <c r="M18" i="7"/>
  <c r="L18" i="7"/>
  <c r="O14" i="7"/>
  <c r="P14" i="7" s="1"/>
  <c r="N14" i="7"/>
  <c r="M14" i="7"/>
  <c r="L14" i="7"/>
  <c r="O10" i="7"/>
  <c r="P10" i="7" s="1"/>
  <c r="N10" i="7"/>
  <c r="M10" i="7"/>
  <c r="L10" i="7"/>
  <c r="O6" i="7"/>
  <c r="P6" i="7" s="1"/>
  <c r="N6" i="7"/>
  <c r="M6" i="7"/>
  <c r="L6" i="7"/>
  <c r="O2" i="7"/>
  <c r="P2" i="7" s="1"/>
  <c r="N2" i="7"/>
  <c r="M2" i="7"/>
  <c r="L2" i="7"/>
  <c r="O50" i="6"/>
  <c r="P50" i="6" s="1"/>
  <c r="N50" i="6"/>
  <c r="M50" i="6"/>
  <c r="L50" i="6"/>
  <c r="O46" i="6"/>
  <c r="P46" i="6" s="1"/>
  <c r="N46" i="6"/>
  <c r="M46" i="6"/>
  <c r="L46" i="6"/>
  <c r="O42" i="6"/>
  <c r="P42" i="6" s="1"/>
  <c r="N42" i="6"/>
  <c r="M42" i="6"/>
  <c r="L42" i="6"/>
  <c r="O38" i="6"/>
  <c r="P38" i="6" s="1"/>
  <c r="N38" i="6"/>
  <c r="M38" i="6"/>
  <c r="L38" i="6"/>
  <c r="O34" i="6"/>
  <c r="P34" i="6" s="1"/>
  <c r="N34" i="6"/>
  <c r="M34" i="6"/>
  <c r="L34" i="6"/>
  <c r="O30" i="6"/>
  <c r="P30" i="6" s="1"/>
  <c r="N30" i="6"/>
  <c r="M30" i="6"/>
  <c r="L30" i="6"/>
  <c r="O26" i="6"/>
  <c r="P26" i="6" s="1"/>
  <c r="N26" i="6"/>
  <c r="M26" i="6"/>
  <c r="L26" i="6"/>
  <c r="O22" i="6"/>
  <c r="P22" i="6" s="1"/>
  <c r="N22" i="6"/>
  <c r="M22" i="6"/>
  <c r="L22" i="6"/>
  <c r="O18" i="6"/>
  <c r="P18" i="6" s="1"/>
  <c r="N18" i="6"/>
  <c r="M18" i="6"/>
  <c r="L18" i="6"/>
  <c r="O14" i="6"/>
  <c r="P14" i="6" s="1"/>
  <c r="N14" i="6"/>
  <c r="M14" i="6"/>
  <c r="L14" i="6"/>
  <c r="O10" i="6"/>
  <c r="P10" i="6" s="1"/>
  <c r="N10" i="6"/>
  <c r="M10" i="6"/>
  <c r="L10" i="6"/>
  <c r="O6" i="6"/>
  <c r="P6" i="6" s="1"/>
  <c r="N6" i="6"/>
  <c r="M6" i="6"/>
  <c r="L6" i="6"/>
  <c r="O2" i="6"/>
  <c r="P2" i="6" s="1"/>
  <c r="N2" i="6"/>
  <c r="M2" i="6"/>
  <c r="L2" i="6"/>
  <c r="O50" i="5"/>
  <c r="P50" i="5" s="1"/>
  <c r="N50" i="5"/>
  <c r="M50" i="5"/>
  <c r="L50" i="5"/>
  <c r="O46" i="5"/>
  <c r="P46" i="5" s="1"/>
  <c r="N46" i="5"/>
  <c r="M46" i="5"/>
  <c r="L46" i="5"/>
  <c r="O42" i="5"/>
  <c r="P42" i="5" s="1"/>
  <c r="N42" i="5"/>
  <c r="M42" i="5"/>
  <c r="L42" i="5"/>
  <c r="O38" i="5"/>
  <c r="P38" i="5" s="1"/>
  <c r="N38" i="5"/>
  <c r="M38" i="5"/>
  <c r="L38" i="5"/>
  <c r="O34" i="5"/>
  <c r="P34" i="5" s="1"/>
  <c r="N34" i="5"/>
  <c r="M34" i="5"/>
  <c r="L34" i="5"/>
  <c r="P30" i="5"/>
  <c r="O30" i="5"/>
  <c r="N30" i="5"/>
  <c r="M30" i="5"/>
  <c r="L30" i="5"/>
  <c r="O26" i="5"/>
  <c r="P26" i="5" s="1"/>
  <c r="N26" i="5"/>
  <c r="M26" i="5"/>
  <c r="L26" i="5"/>
  <c r="O22" i="5"/>
  <c r="P22" i="5" s="1"/>
  <c r="N22" i="5"/>
  <c r="M22" i="5"/>
  <c r="L22" i="5"/>
  <c r="P18" i="5"/>
  <c r="O18" i="5"/>
  <c r="N18" i="5"/>
  <c r="M18" i="5"/>
  <c r="L18" i="5"/>
  <c r="O14" i="5"/>
  <c r="P14" i="5" s="1"/>
  <c r="N14" i="5"/>
  <c r="M14" i="5"/>
  <c r="L14" i="5"/>
  <c r="O10" i="5"/>
  <c r="P10" i="5" s="1"/>
  <c r="N10" i="5"/>
  <c r="M10" i="5"/>
  <c r="L10" i="5"/>
  <c r="O6" i="5"/>
  <c r="P6" i="5" s="1"/>
  <c r="N6" i="5"/>
  <c r="M6" i="5"/>
  <c r="L6" i="5"/>
  <c r="O2" i="5"/>
  <c r="P2" i="5" s="1"/>
  <c r="N2" i="5"/>
  <c r="M2" i="5"/>
  <c r="L2" i="5"/>
  <c r="O50" i="4"/>
  <c r="P50" i="4" s="1"/>
  <c r="N50" i="4"/>
  <c r="M50" i="4"/>
  <c r="L50" i="4"/>
  <c r="O46" i="4"/>
  <c r="P46" i="4" s="1"/>
  <c r="N46" i="4"/>
  <c r="M46" i="4"/>
  <c r="L46" i="4"/>
  <c r="O42" i="4"/>
  <c r="P42" i="4" s="1"/>
  <c r="N42" i="4"/>
  <c r="M42" i="4"/>
  <c r="L42" i="4"/>
  <c r="O38" i="4"/>
  <c r="P38" i="4" s="1"/>
  <c r="N38" i="4"/>
  <c r="M38" i="4"/>
  <c r="L38" i="4"/>
  <c r="O34" i="4"/>
  <c r="P34" i="4" s="1"/>
  <c r="N34" i="4"/>
  <c r="M34" i="4"/>
  <c r="L34" i="4"/>
  <c r="O30" i="4"/>
  <c r="P30" i="4" s="1"/>
  <c r="N30" i="4"/>
  <c r="M30" i="4"/>
  <c r="L30" i="4"/>
  <c r="O26" i="4"/>
  <c r="P26" i="4" s="1"/>
  <c r="N26" i="4"/>
  <c r="M26" i="4"/>
  <c r="L26" i="4"/>
  <c r="O22" i="4"/>
  <c r="P22" i="4" s="1"/>
  <c r="N22" i="4"/>
  <c r="M22" i="4"/>
  <c r="L22" i="4"/>
  <c r="O18" i="4"/>
  <c r="P18" i="4" s="1"/>
  <c r="N18" i="4"/>
  <c r="M18" i="4"/>
  <c r="L18" i="4"/>
  <c r="O14" i="4"/>
  <c r="P14" i="4" s="1"/>
  <c r="N14" i="4"/>
  <c r="M14" i="4"/>
  <c r="L14" i="4"/>
  <c r="O10" i="4"/>
  <c r="P10" i="4" s="1"/>
  <c r="N10" i="4"/>
  <c r="M10" i="4"/>
  <c r="L10" i="4"/>
  <c r="O6" i="4"/>
  <c r="P6" i="4" s="1"/>
  <c r="N6" i="4"/>
  <c r="M6" i="4"/>
  <c r="L6" i="4"/>
  <c r="P2" i="4"/>
  <c r="O2" i="4"/>
  <c r="N2" i="4"/>
  <c r="M2" i="4"/>
  <c r="L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<sst xmlns="http://schemas.openxmlformats.org/spreadsheetml/2006/main" count="160" uniqueCount="41">
  <si>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</si>
  <si>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</si>
  <si>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</si>
  <si>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</si>
  <si>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</si>
  <si>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</si>
  <si>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</si>
  <si>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</si>
  <si>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</si>
  <si>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</si>
  <si>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</si>
  <si>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</si>
  <si>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LAT</t>
  </si>
  <si>
    <t>MAT</t>
  </si>
  <si>
    <t>MONTH</t>
  </si>
  <si>
    <t>MIN</t>
  </si>
  <si>
    <t>AV</t>
  </si>
  <si>
    <t>MAX</t>
  </si>
  <si>
    <t>MA</t>
  </si>
  <si>
    <t>LON</t>
  </si>
  <si>
    <t>Cell</t>
  </si>
  <si>
    <t>ja</t>
  </si>
  <si>
    <t>fb</t>
  </si>
  <si>
    <t>mr</t>
  </si>
  <si>
    <t>ar</t>
  </si>
  <si>
    <t>my</t>
  </si>
  <si>
    <t>jn</t>
  </si>
  <si>
    <t>jl</t>
  </si>
  <si>
    <t>ag</t>
  </si>
  <si>
    <t>sp</t>
  </si>
  <si>
    <t>ot</t>
  </si>
  <si>
    <t>nv</t>
  </si>
  <si>
    <t>dc</t>
  </si>
  <si>
    <t>42,5</t>
  </si>
  <si>
    <t>SD</t>
  </si>
  <si>
    <t>95% CL</t>
  </si>
  <si>
    <t>Actual paleolatitude:</t>
  </si>
  <si>
    <t>±3</t>
  </si>
  <si>
    <t>42.5 - 50</t>
  </si>
  <si>
    <t>7.5 - 15</t>
  </si>
  <si>
    <t>Actual paleolatitude of 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</si>
</sst>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165" fontId="0" fillId="0" borderId="0" xfId="0" applyNumberFormat="1"/>
    <xf numFmtId="16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50C8-E6C6-40D6-ACF7-87F42AE3ED39}">
  <dimension ref="A1:AD52"/>
  <sheetViews>
    <sheetView workbookViewId="0">
      <selection activeCell="R1" sqref="R1:AD13"/>
    </sheetView>
  </sheetViews>
  <sheetFormatPr defaultRowHeight="15" x14ac:dyDescent="0.25"/>
  <cols>
    <col min="1" max="1" width="19.85546875" bestFit="1" customWidth="1"/>
    <col min="2" max="2" width="3" bestFit="1" customWidth="1"/>
    <col min="3" max="3" width="5" bestFit="1" customWidth="1"/>
    <col min="5" max="5" width="6" bestFit="1" customWidth="1"/>
    <col min="6" max="7" width="4.5703125" bestFit="1" customWidth="1"/>
    <col min="8" max="8" width="5" bestFit="1" customWidth="1"/>
    <col min="9" max="9" width="4.5703125" bestFit="1" customWidth="1"/>
    <col min="20" max="30" width="11" bestFit="1" customWidth="1"/>
  </cols>
  <sheetData>
    <row r="1" spans="1:30" x14ac:dyDescent="0.25">
      <c r="E1" s="1" t="s">
        <v>13</v>
      </c>
      <c r="F1" s="1" t="s">
        <v>33</v>
      </c>
      <c r="G1" s="1">
        <v>45</v>
      </c>
      <c r="H1" s="1">
        <v>47.5</v>
      </c>
      <c r="I1" s="1">
        <v>50</v>
      </c>
      <c r="K1" t="s">
        <v>14</v>
      </c>
      <c r="L1" t="s">
        <v>15</v>
      </c>
      <c r="M1" t="s">
        <v>16</v>
      </c>
      <c r="N1" t="s">
        <v>17</v>
      </c>
      <c r="O1" t="s">
        <v>34</v>
      </c>
      <c r="P1" t="s">
        <v>35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5">
      <c r="A2" s="1" t="s">
        <v>36</v>
      </c>
      <c r="B2" s="1">
        <v>46</v>
      </c>
      <c r="C2" s="1" t="s">
        <v>37</v>
      </c>
      <c r="E2" s="1">
        <v>7.5</v>
      </c>
      <c r="F2" s="2">
        <v>18.140193939208999</v>
      </c>
      <c r="G2" s="2">
        <v>13.3456687927246</v>
      </c>
      <c r="H2" s="2">
        <v>10.035565376281699</v>
      </c>
      <c r="I2" s="2">
        <v>7.9523420333862296</v>
      </c>
      <c r="K2" t="s">
        <v>18</v>
      </c>
      <c r="L2" s="2">
        <f>MIN(F2:I4)</f>
        <v>7.5791330337524396</v>
      </c>
      <c r="M2" s="3">
        <f>AVERAGE(F2:I4)</f>
        <v>12.475073973337805</v>
      </c>
      <c r="N2" s="2">
        <f>MAX(F2:I4)</f>
        <v>18.324678421020501</v>
      </c>
      <c r="O2" s="2">
        <f>STDEV(F2:I4)</f>
        <v>3.9354432463553395</v>
      </c>
      <c r="P2" s="2">
        <f>TINV(0.05,COUNT(F2:I4))*O2/SQRT(COUNT(F2:I4))</f>
        <v>2.4752721450537707</v>
      </c>
      <c r="R2">
        <v>1</v>
      </c>
      <c r="S2" s="7" cm="1">
        <f t="array" ref="S2:S13">_xlfn.TOCOL(F6:I8)</f>
        <v>13.8829593658447</v>
      </c>
      <c r="T2" s="7" cm="1">
        <f t="array" ref="T2:T13">_xlfn.TOCOL(F10:I12)</f>
        <v>12.9653215408325</v>
      </c>
      <c r="U2" s="7" cm="1">
        <f t="array" ref="U2:U13">_xlfn.TOCOL(F14:I16)</f>
        <v>12.542872428894</v>
      </c>
      <c r="V2" s="7" cm="1">
        <f t="array" ref="V2:V13">_xlfn.TOCOL(F18:I20)</f>
        <v>13.149482727050801</v>
      </c>
      <c r="W2" s="7" cm="1">
        <f t="array" ref="W2:W13">_xlfn.TOCOL(F22:I24)</f>
        <v>15.509692192077599</v>
      </c>
      <c r="X2" s="7" cm="1">
        <f t="array" ref="X2:X13">_xlfn.TOCOL(F26:I28)</f>
        <v>19.784183502197301</v>
      </c>
      <c r="Y2" cm="1">
        <f t="array" ref="Y2:Y13">_xlfn.TOCOL(F30:I32)</f>
        <v>24.783506393432599</v>
      </c>
      <c r="Z2" cm="1">
        <f t="array" ref="Z2:Z13">_xlfn.TOCOL(F34:I36)</f>
        <v>26.620655059814499</v>
      </c>
      <c r="AA2" cm="1">
        <f t="array" ref="AA2:AA13">_xlfn.TOCOL(F38:I40)</f>
        <v>24.114137649536101</v>
      </c>
      <c r="AB2" cm="1">
        <f t="array" ref="AB2:AB13">_xlfn.TOCOL(F42:I44)</f>
        <v>20.893165588378899</v>
      </c>
      <c r="AC2" cm="1">
        <f t="array" ref="AC2:AC13">_xlfn.TOCOL(F46:I48)</f>
        <v>17.954267501831101</v>
      </c>
      <c r="AD2" cm="1">
        <f t="array" ref="AD2:AD13">_xlfn.TOCOL(F50:I52)</f>
        <v>15.468249320983899</v>
      </c>
    </row>
    <row r="3" spans="1:30" x14ac:dyDescent="0.25">
      <c r="E3" s="1">
        <v>11.25</v>
      </c>
      <c r="F3" s="2">
        <v>18.324678421020501</v>
      </c>
      <c r="G3" s="2">
        <v>12.9528131484985</v>
      </c>
      <c r="H3" s="2">
        <v>10.252326965331999</v>
      </c>
      <c r="I3" s="2">
        <v>7.5791330337524396</v>
      </c>
      <c r="M3" s="3"/>
      <c r="O3" s="2"/>
      <c r="P3" s="2"/>
      <c r="R3">
        <v>2</v>
      </c>
      <c r="S3" s="7">
        <v>9.41522121429443</v>
      </c>
      <c r="T3" s="7">
        <v>8.0003528594970703</v>
      </c>
      <c r="U3" s="7">
        <v>7.1773223876953098</v>
      </c>
      <c r="V3" s="7">
        <v>7.5700588226318404</v>
      </c>
      <c r="W3" s="7">
        <v>10.055661201477101</v>
      </c>
      <c r="X3" s="7">
        <v>14.3590183258057</v>
      </c>
      <c r="Y3">
        <v>19.108058929443398</v>
      </c>
      <c r="Z3">
        <v>22.182456970214801</v>
      </c>
      <c r="AA3">
        <v>20.364748001098601</v>
      </c>
      <c r="AB3">
        <v>16.8409748077393</v>
      </c>
      <c r="AC3">
        <v>13.7275438308716</v>
      </c>
      <c r="AD3">
        <v>11.312891960144</v>
      </c>
    </row>
    <row r="4" spans="1:30" x14ac:dyDescent="0.25">
      <c r="E4" s="1">
        <v>15</v>
      </c>
      <c r="F4" s="2">
        <v>18.053674697876001</v>
      </c>
      <c r="G4" s="2">
        <v>13.4516496658325</v>
      </c>
      <c r="H4" s="2">
        <v>10.6526384353638</v>
      </c>
      <c r="I4" s="2">
        <v>8.9602031707763707</v>
      </c>
      <c r="M4" s="1"/>
      <c r="O4" s="2"/>
      <c r="P4" s="2"/>
      <c r="R4">
        <v>3</v>
      </c>
      <c r="S4" s="7">
        <v>6.9148054122924796</v>
      </c>
      <c r="T4" s="7">
        <v>5.1608743667602504</v>
      </c>
      <c r="U4" s="7">
        <v>3.44736981391907</v>
      </c>
      <c r="V4" s="7">
        <v>3.4759817123413099</v>
      </c>
      <c r="W4" s="7">
        <v>6.1853299140930202</v>
      </c>
      <c r="X4" s="7">
        <v>11.0220623016357</v>
      </c>
      <c r="Y4">
        <v>15.7557668685913</v>
      </c>
      <c r="Z4">
        <v>18.6669006347656</v>
      </c>
      <c r="AA4">
        <v>17.2243843078613</v>
      </c>
      <c r="AB4">
        <v>13.544243812561</v>
      </c>
      <c r="AC4">
        <v>10.4995260238647</v>
      </c>
      <c r="AD4">
        <v>8.5009670257568395</v>
      </c>
    </row>
    <row r="5" spans="1:30" x14ac:dyDescent="0.25">
      <c r="A5" s="4" t="s">
        <v>12</v>
      </c>
      <c r="E5" s="1" t="s">
        <v>0</v>
      </c>
      <c r="F5" s="2"/>
      <c r="G5" s="2"/>
      <c r="H5" s="2"/>
      <c r="I5" s="2"/>
      <c r="M5" s="1"/>
      <c r="O5" s="2"/>
      <c r="P5" s="2"/>
      <c r="R5">
        <v>4</v>
      </c>
      <c r="S5" s="7">
        <v>4.7969908714294398</v>
      </c>
      <c r="T5" s="7">
        <v>3.4110479354858398</v>
      </c>
      <c r="U5" s="7">
        <v>1.6444015502929701</v>
      </c>
      <c r="V5" s="7">
        <v>1.11390292644501</v>
      </c>
      <c r="W5" s="7">
        <v>3.97471046447754</v>
      </c>
      <c r="X5" s="7">
        <v>9.2239475250244105</v>
      </c>
      <c r="Y5">
        <v>14.2339067459106</v>
      </c>
      <c r="Z5">
        <v>16.941087722778299</v>
      </c>
      <c r="AA5">
        <v>15.1181297302246</v>
      </c>
      <c r="AB5">
        <v>11.051964759826699</v>
      </c>
      <c r="AC5">
        <v>7.9091157913207999</v>
      </c>
      <c r="AD5">
        <v>5.9847917556762704</v>
      </c>
    </row>
    <row r="6" spans="1:30" x14ac:dyDescent="0.25">
      <c r="A6" s="5" t="s">
        <v>38</v>
      </c>
      <c r="E6" s="1">
        <v>7.5</v>
      </c>
      <c r="F6" s="2">
        <v>13.8829593658447</v>
      </c>
      <c r="G6" s="2">
        <v>9.41522121429443</v>
      </c>
      <c r="H6" s="2">
        <v>6.9148054122924796</v>
      </c>
      <c r="I6" s="2">
        <v>4.7969908714294398</v>
      </c>
      <c r="K6">
        <v>8</v>
      </c>
      <c r="L6" s="2">
        <f>MIN(F6:I8)</f>
        <v>4.6227693557739302</v>
      </c>
      <c r="M6" s="3">
        <f>AVERAGE(F6:I8)</f>
        <v>9.1816439231236799</v>
      </c>
      <c r="N6" s="2">
        <f>MAX(F6:I8)</f>
        <v>15.008379936218301</v>
      </c>
      <c r="O6" s="2">
        <f>STDEV(F6:I8)</f>
        <v>3.795816923525408</v>
      </c>
      <c r="P6" s="2">
        <f>TINV(0.05,COUNT(F6:I8))*O6/SQRT(COUNT(F6:I8))</f>
        <v>2.3874515042816564</v>
      </c>
      <c r="R6">
        <v>5</v>
      </c>
      <c r="S6" s="7">
        <v>15.008379936218301</v>
      </c>
      <c r="T6" s="7">
        <v>14.524926185607899</v>
      </c>
      <c r="U6" s="7">
        <v>14.276430130004901</v>
      </c>
      <c r="V6" s="7">
        <v>14.4170217514038</v>
      </c>
      <c r="W6" s="7">
        <v>15.8061122894287</v>
      </c>
      <c r="X6" s="7">
        <v>19.2488193511963</v>
      </c>
      <c r="Y6">
        <v>23.494722366333001</v>
      </c>
      <c r="Z6">
        <v>25.569473266601602</v>
      </c>
      <c r="AA6">
        <v>23.263471603393601</v>
      </c>
      <c r="AB6">
        <v>20.3797512054443</v>
      </c>
      <c r="AC6">
        <v>17.818931579589801</v>
      </c>
      <c r="AD6">
        <v>16.066339492797901</v>
      </c>
    </row>
    <row r="7" spans="1:30" x14ac:dyDescent="0.25">
      <c r="A7" s="5" t="s">
        <v>19</v>
      </c>
      <c r="E7" s="1">
        <v>11.25</v>
      </c>
      <c r="F7" s="2">
        <v>15.008379936218301</v>
      </c>
      <c r="G7" s="2">
        <v>9.7544851303100604</v>
      </c>
      <c r="H7" s="2">
        <v>7.4734988212585396</v>
      </c>
      <c r="I7" s="2">
        <v>4.6227693557739302</v>
      </c>
      <c r="M7" s="1"/>
      <c r="O7" s="2"/>
      <c r="P7" s="2"/>
      <c r="R7">
        <v>6</v>
      </c>
      <c r="S7" s="7">
        <v>9.7544851303100604</v>
      </c>
      <c r="T7" s="7">
        <v>8.5722913742065394</v>
      </c>
      <c r="U7" s="7">
        <v>7.69747114181519</v>
      </c>
      <c r="V7" s="7">
        <v>7.7369532585143999</v>
      </c>
      <c r="W7" s="7">
        <v>9.9394674301147496</v>
      </c>
      <c r="X7" s="7">
        <v>14.0165853500366</v>
      </c>
      <c r="Y7">
        <v>17.834911346435501</v>
      </c>
      <c r="Z7">
        <v>20.308378219604499</v>
      </c>
      <c r="AA7">
        <v>18.955114364623999</v>
      </c>
      <c r="AB7">
        <v>16.051315307617202</v>
      </c>
      <c r="AC7">
        <v>13.2673444747925</v>
      </c>
      <c r="AD7">
        <v>11.258771896362299</v>
      </c>
    </row>
    <row r="8" spans="1:30" x14ac:dyDescent="0.25">
      <c r="A8" s="6" t="s">
        <v>39</v>
      </c>
      <c r="E8" s="1">
        <v>15</v>
      </c>
      <c r="F8" s="2">
        <v>14.986411094665501</v>
      </c>
      <c r="G8" s="2">
        <v>10.5163373947144</v>
      </c>
      <c r="H8" s="2">
        <v>7.6452350616455096</v>
      </c>
      <c r="I8" s="2">
        <v>5.1626334190368697</v>
      </c>
      <c r="M8" s="1"/>
      <c r="O8" s="2"/>
      <c r="P8" s="2"/>
      <c r="R8">
        <v>7</v>
      </c>
      <c r="S8" s="7">
        <v>7.4734988212585396</v>
      </c>
      <c r="T8" s="7">
        <v>6.3227729797363299</v>
      </c>
      <c r="U8" s="7">
        <v>5.28842973709106</v>
      </c>
      <c r="V8" s="7">
        <v>5.1248474121093803</v>
      </c>
      <c r="W8" s="7">
        <v>7.1400904655456499</v>
      </c>
      <c r="X8" s="7">
        <v>11.354799270629901</v>
      </c>
      <c r="Y8">
        <v>15.103345870971699</v>
      </c>
      <c r="Z8">
        <v>17.147014617919901</v>
      </c>
      <c r="AA8">
        <v>15.986163139343301</v>
      </c>
      <c r="AB8">
        <v>13.027351379394499</v>
      </c>
      <c r="AC8">
        <v>10.3609399795532</v>
      </c>
      <c r="AD8">
        <v>8.6615982055664098</v>
      </c>
    </row>
    <row r="9" spans="1:30" x14ac:dyDescent="0.25">
      <c r="E9" s="1" t="s">
        <v>1</v>
      </c>
      <c r="F9" s="2"/>
      <c r="G9" s="2"/>
      <c r="H9" s="2"/>
      <c r="I9" s="2"/>
      <c r="M9" s="1"/>
      <c r="O9" s="2"/>
      <c r="P9" s="2"/>
      <c r="R9">
        <v>8</v>
      </c>
      <c r="S9" s="7">
        <v>4.6227693557739302</v>
      </c>
      <c r="T9" s="7">
        <v>3.5900421142578098</v>
      </c>
      <c r="U9" s="7">
        <v>2.3901326656341602</v>
      </c>
      <c r="V9" s="7">
        <v>2.1728606224060099</v>
      </c>
      <c r="W9" s="7">
        <v>4.7978186607360804</v>
      </c>
      <c r="X9" s="7">
        <v>9.3979740142822301</v>
      </c>
      <c r="Y9">
        <v>12.9698991775513</v>
      </c>
      <c r="Z9">
        <v>14.689221382141101</v>
      </c>
      <c r="AA9">
        <v>13.245252609252899</v>
      </c>
      <c r="AB9">
        <v>9.9951677322387695</v>
      </c>
      <c r="AC9">
        <v>7.3675284385681197</v>
      </c>
      <c r="AD9">
        <v>5.68495845794678</v>
      </c>
    </row>
    <row r="10" spans="1:30" x14ac:dyDescent="0.25">
      <c r="E10" s="1">
        <v>7.5</v>
      </c>
      <c r="F10" s="2">
        <v>12.9653215408325</v>
      </c>
      <c r="G10" s="2">
        <v>8.0003528594970703</v>
      </c>
      <c r="H10" s="2">
        <v>5.1608743667602504</v>
      </c>
      <c r="I10" s="2">
        <v>3.4110479354858398</v>
      </c>
      <c r="K10">
        <v>9</v>
      </c>
      <c r="L10" s="2">
        <f>MIN(F10:I12)</f>
        <v>3.4110479354858398</v>
      </c>
      <c r="M10" s="3">
        <f>AVERAGE(F10:I12)</f>
        <v>8.151097337404881</v>
      </c>
      <c r="N10" s="2">
        <f>MAX(F10:I12)</f>
        <v>14.584433555603001</v>
      </c>
      <c r="O10" s="2">
        <f>STDEV(F10:I12)</f>
        <v>4.0505771300220665</v>
      </c>
      <c r="P10" s="2">
        <f>TINV(0.05,COUNT(F10:I12))*O10/SQRT(COUNT(F10:I12))</f>
        <v>2.547687798730403</v>
      </c>
      <c r="R10">
        <v>9</v>
      </c>
      <c r="S10" s="7">
        <v>14.986411094665501</v>
      </c>
      <c r="T10" s="7">
        <v>14.584433555603001</v>
      </c>
      <c r="U10" s="7">
        <v>14.5102453231812</v>
      </c>
      <c r="V10" s="7">
        <v>14.762976646423301</v>
      </c>
      <c r="W10" s="7">
        <v>15.8762502670288</v>
      </c>
      <c r="X10" s="7">
        <v>18.965948104858398</v>
      </c>
      <c r="Y10">
        <v>22.444429397583001</v>
      </c>
      <c r="Z10">
        <v>24.5416374206543</v>
      </c>
      <c r="AA10">
        <v>22.614948272705099</v>
      </c>
      <c r="AB10">
        <v>19.9318523406982</v>
      </c>
      <c r="AC10">
        <v>17.5008449554443</v>
      </c>
      <c r="AD10">
        <v>15.922777175903301</v>
      </c>
    </row>
    <row r="11" spans="1:30" x14ac:dyDescent="0.25">
      <c r="E11" s="1">
        <v>11.25</v>
      </c>
      <c r="F11" s="2">
        <v>14.524926185607899</v>
      </c>
      <c r="G11" s="2">
        <v>8.5722913742065394</v>
      </c>
      <c r="H11" s="2">
        <v>6.3227729797363299</v>
      </c>
      <c r="I11" s="2">
        <v>3.5900421142578098</v>
      </c>
      <c r="M11" s="1"/>
      <c r="O11" s="2"/>
      <c r="P11" s="2"/>
      <c r="R11">
        <v>10</v>
      </c>
      <c r="S11" s="7">
        <v>10.5163373947144</v>
      </c>
      <c r="T11" s="7">
        <v>9.7112178802490199</v>
      </c>
      <c r="U11" s="7">
        <v>9.4012632369995099</v>
      </c>
      <c r="V11" s="7">
        <v>9.6147251129150408</v>
      </c>
      <c r="W11" s="7">
        <v>11.070025444030801</v>
      </c>
      <c r="X11" s="7">
        <v>14.4032306671143</v>
      </c>
      <c r="Y11">
        <v>17.395912170410199</v>
      </c>
      <c r="Z11">
        <v>19.461366653442401</v>
      </c>
      <c r="AA11">
        <v>18.5470066070557</v>
      </c>
      <c r="AB11">
        <v>16.063529968261701</v>
      </c>
      <c r="AC11">
        <v>13.5090627670288</v>
      </c>
      <c r="AD11">
        <v>11.714972496032701</v>
      </c>
    </row>
    <row r="12" spans="1:30" x14ac:dyDescent="0.25">
      <c r="E12" s="1">
        <v>15</v>
      </c>
      <c r="F12" s="2">
        <v>14.584433555603001</v>
      </c>
      <c r="G12" s="2">
        <v>9.7112178802490199</v>
      </c>
      <c r="H12" s="2">
        <v>6.6854248046875</v>
      </c>
      <c r="I12" s="2">
        <v>4.28446245193481</v>
      </c>
      <c r="M12" s="1"/>
      <c r="O12" s="2"/>
      <c r="P12" s="2"/>
      <c r="R12">
        <v>11</v>
      </c>
      <c r="S12" s="7">
        <v>7.6452350616455096</v>
      </c>
      <c r="T12" s="7">
        <v>6.6854248046875</v>
      </c>
      <c r="U12" s="7">
        <v>6.1559720039367702</v>
      </c>
      <c r="V12" s="7">
        <v>6.2837677001953098</v>
      </c>
      <c r="W12" s="7">
        <v>7.9626731872558603</v>
      </c>
      <c r="X12" s="7">
        <v>11.696729660034199</v>
      </c>
      <c r="Y12">
        <v>15.1490259170532</v>
      </c>
      <c r="Z12">
        <v>17.096021652221701</v>
      </c>
      <c r="AA12">
        <v>16.083175659179702</v>
      </c>
      <c r="AB12">
        <v>13.31813621521</v>
      </c>
      <c r="AC12">
        <v>10.7680549621582</v>
      </c>
      <c r="AD12">
        <v>8.9668865203857404</v>
      </c>
    </row>
    <row r="13" spans="1:30" x14ac:dyDescent="0.25">
      <c r="E13" s="1" t="s">
        <v>2</v>
      </c>
      <c r="F13" s="2"/>
      <c r="G13" s="2"/>
      <c r="H13" s="2"/>
      <c r="I13" s="2"/>
      <c r="M13" s="1"/>
      <c r="O13" s="2"/>
      <c r="P13" s="2"/>
      <c r="R13">
        <v>12</v>
      </c>
      <c r="S13" s="7">
        <v>5.1626334190368697</v>
      </c>
      <c r="T13" s="7">
        <v>4.28446245193481</v>
      </c>
      <c r="U13" s="7">
        <v>3.7721426486968999</v>
      </c>
      <c r="V13" s="7">
        <v>4.1481509208679199</v>
      </c>
      <c r="W13" s="7">
        <v>6.6735129356384304</v>
      </c>
      <c r="X13" s="7">
        <v>11.3867282867432</v>
      </c>
      <c r="Y13">
        <v>15.448281288146999</v>
      </c>
      <c r="Z13">
        <v>16.832317352294901</v>
      </c>
      <c r="AA13">
        <v>14.5194358825684</v>
      </c>
      <c r="AB13">
        <v>10.7698221206665</v>
      </c>
      <c r="AC13">
        <v>8.14495754241943</v>
      </c>
      <c r="AD13">
        <v>6.3656425476074201</v>
      </c>
    </row>
    <row r="14" spans="1:30" x14ac:dyDescent="0.25">
      <c r="E14" s="1">
        <v>7.5</v>
      </c>
      <c r="F14" s="2">
        <v>12.542872428894</v>
      </c>
      <c r="G14" s="2">
        <v>7.1773223876953098</v>
      </c>
      <c r="H14" s="2">
        <v>3.44736981391907</v>
      </c>
      <c r="I14" s="2">
        <v>1.6444015502929701</v>
      </c>
      <c r="K14">
        <v>10</v>
      </c>
      <c r="L14" s="2">
        <f>MIN(F14:I16)</f>
        <v>1.6444015502929701</v>
      </c>
      <c r="M14" s="3">
        <f>AVERAGE(F14:I16)</f>
        <v>7.3586710890134199</v>
      </c>
      <c r="N14" s="2">
        <f>MAX(F14:I16)</f>
        <v>14.5102453231812</v>
      </c>
      <c r="O14" s="2">
        <f>STDEV(F14:I16)</f>
        <v>4.4866397823950219</v>
      </c>
      <c r="P14" s="2">
        <f>TINV(0.05,COUNT(F14:I16))*O14/SQRT(COUNT(F14:I16))</f>
        <v>2.8219577270076468</v>
      </c>
    </row>
    <row r="15" spans="1:30" x14ac:dyDescent="0.25">
      <c r="E15" s="1">
        <v>11.25</v>
      </c>
      <c r="F15" s="2">
        <v>14.276430130004901</v>
      </c>
      <c r="G15" s="2">
        <v>7.69747114181519</v>
      </c>
      <c r="H15" s="2">
        <v>5.28842973709106</v>
      </c>
      <c r="I15" s="2">
        <v>2.3901326656341602</v>
      </c>
      <c r="M15" s="1"/>
      <c r="O15" s="2"/>
      <c r="P15" s="2"/>
    </row>
    <row r="16" spans="1:30" x14ac:dyDescent="0.25">
      <c r="E16" s="1">
        <v>15</v>
      </c>
      <c r="F16" s="2">
        <v>14.5102453231812</v>
      </c>
      <c r="G16" s="2">
        <v>9.4012632369995099</v>
      </c>
      <c r="H16" s="2">
        <v>6.1559720039367702</v>
      </c>
      <c r="I16" s="2">
        <v>3.7721426486968999</v>
      </c>
      <c r="M16" s="1"/>
      <c r="O16" s="2"/>
      <c r="P16" s="2"/>
    </row>
    <row r="17" spans="5:16" x14ac:dyDescent="0.25">
      <c r="E17" s="1" t="s">
        <v>3</v>
      </c>
      <c r="F17" s="2"/>
      <c r="G17" s="2"/>
      <c r="H17" s="2"/>
      <c r="I17" s="2"/>
      <c r="M17" s="1"/>
      <c r="O17" s="2"/>
      <c r="P17" s="2"/>
    </row>
    <row r="18" spans="5:16" x14ac:dyDescent="0.25">
      <c r="E18" s="1">
        <v>7.5</v>
      </c>
      <c r="F18" s="2">
        <v>13.149482727050801</v>
      </c>
      <c r="G18" s="2">
        <v>7.5700588226318404</v>
      </c>
      <c r="H18" s="2">
        <v>3.4759817123413099</v>
      </c>
      <c r="I18" s="2">
        <v>1.11390292644501</v>
      </c>
      <c r="K18">
        <v>11</v>
      </c>
      <c r="L18" s="2">
        <f>MIN(F18:I20)</f>
        <v>1.11390292644501</v>
      </c>
      <c r="M18" s="3">
        <f>AVERAGE(F18:I20)</f>
        <v>7.464227467775344</v>
      </c>
      <c r="N18" s="2">
        <f>MAX(F18:I20)</f>
        <v>14.762976646423301</v>
      </c>
      <c r="O18" s="2">
        <f>STDEV(F18:I20)</f>
        <v>4.6781821653253726</v>
      </c>
      <c r="P18" s="2">
        <f>TINV(0.05,COUNT(F18:I20))*O18/SQRT(COUNT(F18:I20))</f>
        <v>2.9424319646945474</v>
      </c>
    </row>
    <row r="19" spans="5:16" x14ac:dyDescent="0.25">
      <c r="E19" s="1">
        <v>11.25</v>
      </c>
      <c r="F19" s="2">
        <v>14.4170217514038</v>
      </c>
      <c r="G19" s="2">
        <v>7.7369532585143999</v>
      </c>
      <c r="H19" s="2">
        <v>5.1248474121093803</v>
      </c>
      <c r="I19" s="2">
        <v>2.1728606224060099</v>
      </c>
      <c r="M19" s="1"/>
      <c r="O19" s="2"/>
      <c r="P19" s="2"/>
    </row>
    <row r="20" spans="5:16" x14ac:dyDescent="0.25">
      <c r="E20" s="1">
        <v>15</v>
      </c>
      <c r="F20" s="2">
        <v>14.762976646423301</v>
      </c>
      <c r="G20" s="2">
        <v>9.6147251129150408</v>
      </c>
      <c r="H20" s="2">
        <v>6.2837677001953098</v>
      </c>
      <c r="I20" s="2">
        <v>4.1481509208679199</v>
      </c>
      <c r="M20" s="1"/>
      <c r="O20" s="2"/>
      <c r="P20" s="2"/>
    </row>
    <row r="21" spans="5:16" x14ac:dyDescent="0.25">
      <c r="E21" s="1" t="s">
        <v>4</v>
      </c>
      <c r="F21" s="2"/>
      <c r="G21" s="2"/>
      <c r="H21" s="2"/>
      <c r="I21" s="2"/>
      <c r="M21" s="1"/>
      <c r="O21" s="2"/>
      <c r="P21" s="2"/>
    </row>
    <row r="22" spans="5:16" x14ac:dyDescent="0.25">
      <c r="E22" s="1">
        <v>7.5</v>
      </c>
      <c r="F22" s="2">
        <v>15.509692192077599</v>
      </c>
      <c r="G22" s="2">
        <v>10.055661201477101</v>
      </c>
      <c r="H22" s="2">
        <v>6.1853299140930202</v>
      </c>
      <c r="I22" s="2">
        <v>3.97471046447754</v>
      </c>
      <c r="K22">
        <v>12</v>
      </c>
      <c r="L22" s="2">
        <f>MIN(F22:I24)</f>
        <v>3.97471046447754</v>
      </c>
      <c r="M22" s="3">
        <f>AVERAGE(F22:I24)</f>
        <v>9.582612037658695</v>
      </c>
      <c r="N22" s="2">
        <f>MAX(F22:I24)</f>
        <v>15.8762502670288</v>
      </c>
      <c r="O22" s="2">
        <f>STDEV(F22:I24)</f>
        <v>4.2530517520624116</v>
      </c>
      <c r="P22" s="2">
        <f>TINV(0.05,COUNT(F22:I24))*O22/SQRT(COUNT(F22:I24))</f>
        <v>2.675038076867664</v>
      </c>
    </row>
    <row r="23" spans="5:16" x14ac:dyDescent="0.25">
      <c r="E23" s="1">
        <v>11.25</v>
      </c>
      <c r="F23" s="2">
        <v>15.8061122894287</v>
      </c>
      <c r="G23" s="2">
        <v>9.9394674301147496</v>
      </c>
      <c r="H23" s="2">
        <v>7.1400904655456499</v>
      </c>
      <c r="I23" s="2">
        <v>4.7978186607360804</v>
      </c>
      <c r="M23" s="1"/>
      <c r="O23" s="2"/>
      <c r="P23" s="2"/>
    </row>
    <row r="24" spans="5:16" x14ac:dyDescent="0.25">
      <c r="E24" s="1">
        <v>15</v>
      </c>
      <c r="F24" s="2">
        <v>15.8762502670288</v>
      </c>
      <c r="G24" s="2">
        <v>11.070025444030801</v>
      </c>
      <c r="H24" s="2">
        <v>7.9626731872558603</v>
      </c>
      <c r="I24" s="2">
        <v>6.6735129356384304</v>
      </c>
      <c r="M24" s="1"/>
      <c r="O24" s="2"/>
      <c r="P24" s="2"/>
    </row>
    <row r="25" spans="5:16" x14ac:dyDescent="0.25">
      <c r="E25" s="1" t="s">
        <v>5</v>
      </c>
      <c r="F25" s="2"/>
      <c r="G25" s="2"/>
      <c r="H25" s="2"/>
      <c r="I25" s="2"/>
      <c r="M25" s="1"/>
      <c r="O25" s="2"/>
      <c r="P25" s="2"/>
    </row>
    <row r="26" spans="5:16" x14ac:dyDescent="0.25">
      <c r="E26" s="1">
        <v>7.5</v>
      </c>
      <c r="F26" s="2">
        <v>19.784183502197301</v>
      </c>
      <c r="G26" s="2">
        <v>14.3590183258057</v>
      </c>
      <c r="H26" s="2">
        <v>11.0220623016357</v>
      </c>
      <c r="I26" s="2">
        <v>9.2239475250244105</v>
      </c>
      <c r="K26">
        <v>1</v>
      </c>
      <c r="L26" s="2">
        <f>MIN(F26:I28)</f>
        <v>9.2239475250244105</v>
      </c>
      <c r="M26" s="3">
        <f>AVERAGE(F26:I28)</f>
        <v>13.738335529963187</v>
      </c>
      <c r="N26" s="2">
        <f>MAX(F26:I28)</f>
        <v>19.784183502197301</v>
      </c>
      <c r="O26" s="2">
        <f>STDEV(F26:I28)</f>
        <v>3.7794471958739253</v>
      </c>
      <c r="P26" s="2">
        <f>TINV(0.05,COUNT(F26:I28))*O26/SQRT(COUNT(F26:I28))</f>
        <v>2.3771554516285387</v>
      </c>
    </row>
    <row r="27" spans="5:16" x14ac:dyDescent="0.25">
      <c r="E27" s="1">
        <v>11.25</v>
      </c>
      <c r="F27" s="2">
        <v>19.2488193511963</v>
      </c>
      <c r="G27" s="2">
        <v>14.0165853500366</v>
      </c>
      <c r="H27" s="2">
        <v>11.354799270629901</v>
      </c>
      <c r="I27" s="2">
        <v>9.3979740142822301</v>
      </c>
      <c r="M27" s="1"/>
      <c r="O27" s="2"/>
      <c r="P27" s="2"/>
    </row>
    <row r="28" spans="5:16" x14ac:dyDescent="0.25">
      <c r="E28" s="1">
        <v>15</v>
      </c>
      <c r="F28" s="2">
        <v>18.965948104858398</v>
      </c>
      <c r="G28" s="2">
        <v>14.4032306671143</v>
      </c>
      <c r="H28" s="2">
        <v>11.696729660034199</v>
      </c>
      <c r="I28" s="2">
        <v>11.3867282867432</v>
      </c>
      <c r="M28" s="1"/>
      <c r="O28" s="2"/>
      <c r="P28" s="2"/>
    </row>
    <row r="29" spans="5:16" x14ac:dyDescent="0.25">
      <c r="E29" s="1" t="s">
        <v>6</v>
      </c>
      <c r="F29" s="2"/>
      <c r="G29" s="2"/>
      <c r="H29" s="2"/>
      <c r="I29" s="2"/>
      <c r="M29" s="1"/>
      <c r="O29" s="2"/>
      <c r="P29" s="2"/>
    </row>
    <row r="30" spans="5:16" x14ac:dyDescent="0.25">
      <c r="E30" s="1">
        <v>7.5</v>
      </c>
      <c r="F30" s="2">
        <v>24.783506393432599</v>
      </c>
      <c r="G30" s="2">
        <v>19.108058929443398</v>
      </c>
      <c r="H30" s="2">
        <v>15.7557668685913</v>
      </c>
      <c r="I30" s="2">
        <v>14.2339067459106</v>
      </c>
      <c r="K30">
        <v>2</v>
      </c>
      <c r="L30" s="2">
        <f>MIN(F30:I32)</f>
        <v>12.9698991775513</v>
      </c>
      <c r="M30" s="3">
        <f>AVERAGE(F30:I32)</f>
        <v>17.810147205988567</v>
      </c>
      <c r="N30" s="2">
        <f>MAX(F30:I32)</f>
        <v>24.783506393432599</v>
      </c>
      <c r="O30" s="2">
        <f>STDEV(F30:I32)</f>
        <v>3.8694633088345824</v>
      </c>
      <c r="P30" s="2">
        <f>TINV(0.05,COUNT(F30:I32))*O30/SQRT(COUNT(F30:I32))</f>
        <v>2.433772804000188</v>
      </c>
    </row>
    <row r="31" spans="5:16" x14ac:dyDescent="0.25">
      <c r="E31" s="1">
        <v>11.25</v>
      </c>
      <c r="F31" s="2">
        <v>23.494722366333001</v>
      </c>
      <c r="G31" s="2">
        <v>17.834911346435501</v>
      </c>
      <c r="H31" s="2">
        <v>15.103345870971699</v>
      </c>
      <c r="I31" s="2">
        <v>12.9698991775513</v>
      </c>
      <c r="M31" s="1"/>
      <c r="O31" s="2"/>
      <c r="P31" s="2"/>
    </row>
    <row r="32" spans="5:16" x14ac:dyDescent="0.25">
      <c r="E32" s="1">
        <v>15</v>
      </c>
      <c r="F32" s="2">
        <v>22.444429397583001</v>
      </c>
      <c r="G32" s="2">
        <v>17.395912170410199</v>
      </c>
      <c r="H32" s="2">
        <v>15.1490259170532</v>
      </c>
      <c r="I32" s="2">
        <v>15.448281288146999</v>
      </c>
      <c r="M32" s="1"/>
      <c r="O32" s="2"/>
      <c r="P32" s="2"/>
    </row>
    <row r="33" spans="5:16" x14ac:dyDescent="0.25">
      <c r="E33" s="1" t="s">
        <v>7</v>
      </c>
      <c r="F33" s="2"/>
      <c r="G33" s="2"/>
      <c r="H33" s="2"/>
      <c r="I33" s="2"/>
      <c r="M33" s="1"/>
      <c r="O33" s="2"/>
      <c r="P33" s="2"/>
    </row>
    <row r="34" spans="5:16" x14ac:dyDescent="0.25">
      <c r="E34" s="1">
        <v>7.5</v>
      </c>
      <c r="F34" s="2">
        <v>26.620655059814499</v>
      </c>
      <c r="G34" s="2">
        <v>22.182456970214801</v>
      </c>
      <c r="H34" s="2">
        <v>18.6669006347656</v>
      </c>
      <c r="I34" s="2">
        <v>16.941087722778299</v>
      </c>
      <c r="K34">
        <v>3</v>
      </c>
      <c r="L34" s="2">
        <f>MIN(F34:I36)</f>
        <v>14.689221382141101</v>
      </c>
      <c r="M34" s="3">
        <f>AVERAGE(F34:I36)</f>
        <v>20.004710912704468</v>
      </c>
      <c r="N34" s="2">
        <f>MAX(F34:I36)</f>
        <v>26.620655059814499</v>
      </c>
      <c r="O34" s="2">
        <f>STDEV(F34:I36)</f>
        <v>3.8913884928888414</v>
      </c>
      <c r="P34" s="2">
        <f>TINV(0.05,COUNT(F34:I36))*O34/SQRT(COUNT(F34:I36))</f>
        <v>2.4475630669940567</v>
      </c>
    </row>
    <row r="35" spans="5:16" x14ac:dyDescent="0.25">
      <c r="E35" s="1">
        <v>11.25</v>
      </c>
      <c r="F35" s="2">
        <v>25.569473266601602</v>
      </c>
      <c r="G35" s="2">
        <v>20.308378219604499</v>
      </c>
      <c r="H35" s="2">
        <v>17.147014617919901</v>
      </c>
      <c r="I35" s="2">
        <v>14.689221382141101</v>
      </c>
      <c r="M35" s="1"/>
      <c r="O35" s="2"/>
      <c r="P35" s="2"/>
    </row>
    <row r="36" spans="5:16" x14ac:dyDescent="0.25">
      <c r="E36" s="1">
        <v>15</v>
      </c>
      <c r="F36" s="2">
        <v>24.5416374206543</v>
      </c>
      <c r="G36" s="2">
        <v>19.461366653442401</v>
      </c>
      <c r="H36" s="2">
        <v>17.096021652221701</v>
      </c>
      <c r="I36" s="2">
        <v>16.832317352294901</v>
      </c>
      <c r="M36" s="1"/>
      <c r="O36" s="2"/>
      <c r="P36" s="2"/>
    </row>
    <row r="37" spans="5:16" x14ac:dyDescent="0.25">
      <c r="E37" s="1" t="s">
        <v>8</v>
      </c>
      <c r="F37" s="2"/>
      <c r="G37" s="2"/>
      <c r="H37" s="2"/>
      <c r="I37" s="2"/>
      <c r="M37" s="1"/>
      <c r="O37" s="2"/>
      <c r="P37" s="2"/>
    </row>
    <row r="38" spans="5:16" x14ac:dyDescent="0.25">
      <c r="E38" s="1">
        <v>7.5</v>
      </c>
      <c r="F38" s="2">
        <v>24.114137649536101</v>
      </c>
      <c r="G38" s="2">
        <v>20.364748001098601</v>
      </c>
      <c r="H38" s="2">
        <v>17.2243843078613</v>
      </c>
      <c r="I38" s="2">
        <v>15.1181297302246</v>
      </c>
      <c r="K38">
        <v>4</v>
      </c>
      <c r="L38" s="2">
        <f>MIN(F38:I40)</f>
        <v>13.245252609252899</v>
      </c>
      <c r="M38" s="3">
        <f>AVERAGE(F38:I40)</f>
        <v>18.336330652236942</v>
      </c>
      <c r="N38" s="2">
        <f>MAX(F38:I40)</f>
        <v>24.114137649536101</v>
      </c>
      <c r="O38" s="2">
        <f>STDEV(F38:I40)</f>
        <v>3.6079343486479503</v>
      </c>
      <c r="P38" s="2">
        <f>TINV(0.05,COUNT(F38:I40))*O38/SQRT(COUNT(F38:I40))</f>
        <v>2.2692791727238713</v>
      </c>
    </row>
    <row r="39" spans="5:16" x14ac:dyDescent="0.25">
      <c r="E39" s="1">
        <v>11.25</v>
      </c>
      <c r="F39" s="2">
        <v>23.263471603393601</v>
      </c>
      <c r="G39" s="2">
        <v>18.955114364623999</v>
      </c>
      <c r="H39" s="2">
        <v>15.986163139343301</v>
      </c>
      <c r="I39" s="2">
        <v>13.245252609252899</v>
      </c>
      <c r="M39" s="1"/>
      <c r="O39" s="2"/>
      <c r="P39" s="2"/>
    </row>
    <row r="40" spans="5:16" x14ac:dyDescent="0.25">
      <c r="E40" s="1">
        <v>15</v>
      </c>
      <c r="F40" s="2">
        <v>22.614948272705099</v>
      </c>
      <c r="G40" s="2">
        <v>18.5470066070557</v>
      </c>
      <c r="H40" s="2">
        <v>16.083175659179702</v>
      </c>
      <c r="I40" s="2">
        <v>14.5194358825684</v>
      </c>
      <c r="M40" s="1"/>
      <c r="O40" s="2"/>
      <c r="P40" s="2"/>
    </row>
    <row r="41" spans="5:16" x14ac:dyDescent="0.25">
      <c r="E41" s="1" t="s">
        <v>9</v>
      </c>
      <c r="F41" s="2"/>
      <c r="G41" s="2"/>
      <c r="H41" s="2"/>
      <c r="I41" s="2"/>
      <c r="M41" s="1"/>
      <c r="O41" s="2"/>
      <c r="P41" s="2"/>
    </row>
    <row r="42" spans="5:16" x14ac:dyDescent="0.25">
      <c r="E42" s="1">
        <v>7.5</v>
      </c>
      <c r="F42" s="2">
        <v>20.893165588378899</v>
      </c>
      <c r="G42" s="2">
        <v>16.8409748077393</v>
      </c>
      <c r="H42" s="2">
        <v>13.544243812561</v>
      </c>
      <c r="I42" s="2">
        <v>11.051964759826699</v>
      </c>
      <c r="K42">
        <v>5</v>
      </c>
      <c r="L42" s="2">
        <f>MIN(F42:I44)</f>
        <v>9.9951677322387695</v>
      </c>
      <c r="M42" s="3">
        <f>AVERAGE(F42:I44)</f>
        <v>15.15560626983642</v>
      </c>
      <c r="N42" s="2">
        <f>MAX(F42:I44)</f>
        <v>20.893165588378899</v>
      </c>
      <c r="O42" s="2">
        <f>STDEV(F42:I44)</f>
        <v>3.8221632047084078</v>
      </c>
      <c r="P42" s="2">
        <f>TINV(0.05,COUNT(F42:I44))*O42/SQRT(COUNT(F42:I44))</f>
        <v>2.4040225006995137</v>
      </c>
    </row>
    <row r="43" spans="5:16" x14ac:dyDescent="0.25">
      <c r="E43" s="1">
        <v>11.25</v>
      </c>
      <c r="F43" s="2">
        <v>20.3797512054443</v>
      </c>
      <c r="G43" s="2">
        <v>16.051315307617202</v>
      </c>
      <c r="H43" s="2">
        <v>13.027351379394499</v>
      </c>
      <c r="I43" s="2">
        <v>9.9951677322387695</v>
      </c>
      <c r="M43" s="1"/>
      <c r="O43" s="2"/>
      <c r="P43" s="2"/>
    </row>
    <row r="44" spans="5:16" x14ac:dyDescent="0.25">
      <c r="E44" s="1">
        <v>15</v>
      </c>
      <c r="F44" s="2">
        <v>19.9318523406982</v>
      </c>
      <c r="G44" s="2">
        <v>16.063529968261701</v>
      </c>
      <c r="H44" s="2">
        <v>13.31813621521</v>
      </c>
      <c r="I44" s="2">
        <v>10.7698221206665</v>
      </c>
      <c r="M44" s="1"/>
      <c r="O44" s="2"/>
      <c r="P44" s="2"/>
    </row>
    <row r="45" spans="5:16" x14ac:dyDescent="0.25">
      <c r="E45" s="1" t="s">
        <v>10</v>
      </c>
      <c r="F45" s="2"/>
      <c r="G45" s="2"/>
      <c r="H45" s="2"/>
      <c r="I45" s="2"/>
      <c r="M45" s="1"/>
      <c r="O45" s="2"/>
      <c r="P45" s="2"/>
    </row>
    <row r="46" spans="5:16" x14ac:dyDescent="0.25">
      <c r="E46" s="1">
        <v>7.5</v>
      </c>
      <c r="F46" s="2">
        <v>17.954267501831101</v>
      </c>
      <c r="G46" s="2">
        <v>13.7275438308716</v>
      </c>
      <c r="H46" s="2">
        <v>10.4995260238647</v>
      </c>
      <c r="I46" s="2">
        <v>7.9091157913207999</v>
      </c>
      <c r="K46">
        <v>6</v>
      </c>
      <c r="L46" s="2">
        <f>MIN(F46:I48)</f>
        <v>7.3675284385681197</v>
      </c>
      <c r="M46" s="3">
        <f>AVERAGE(F46:I48)</f>
        <v>12.402343153953545</v>
      </c>
      <c r="N46" s="2">
        <f>MAX(F46:I48)</f>
        <v>17.954267501831101</v>
      </c>
      <c r="O46" s="2">
        <f>STDEV(F46:I48)</f>
        <v>3.861346310420096</v>
      </c>
      <c r="P46" s="2">
        <f>TINV(0.05,COUNT(F46:I48))*O46/SQRT(COUNT(F46:I48))</f>
        <v>2.4286674629193756</v>
      </c>
    </row>
    <row r="47" spans="5:16" x14ac:dyDescent="0.25">
      <c r="E47" s="1">
        <v>11.25</v>
      </c>
      <c r="F47" s="2">
        <v>17.818931579589801</v>
      </c>
      <c r="G47" s="2">
        <v>13.2673444747925</v>
      </c>
      <c r="H47" s="2">
        <v>10.3609399795532</v>
      </c>
      <c r="I47" s="2">
        <v>7.3675284385681197</v>
      </c>
      <c r="M47" s="1"/>
      <c r="O47" s="2"/>
      <c r="P47" s="2"/>
    </row>
    <row r="48" spans="5:16" x14ac:dyDescent="0.25">
      <c r="E48" s="1">
        <v>15</v>
      </c>
      <c r="F48" s="2">
        <v>17.5008449554443</v>
      </c>
      <c r="G48" s="2">
        <v>13.5090627670288</v>
      </c>
      <c r="H48" s="2">
        <v>10.7680549621582</v>
      </c>
      <c r="I48" s="2">
        <v>8.14495754241943</v>
      </c>
      <c r="M48" s="1"/>
      <c r="O48" s="2"/>
      <c r="P48" s="2"/>
    </row>
    <row r="49" spans="5:16" x14ac:dyDescent="0.25">
      <c r="E49" s="1" t="s">
        <v>11</v>
      </c>
      <c r="F49" s="2"/>
      <c r="G49" s="2"/>
      <c r="H49" s="2"/>
      <c r="I49" s="2"/>
      <c r="M49" s="1"/>
      <c r="O49" s="2"/>
      <c r="P49" s="2"/>
    </row>
    <row r="50" spans="5:16" x14ac:dyDescent="0.25">
      <c r="E50" s="1">
        <v>7.5</v>
      </c>
      <c r="F50" s="2">
        <v>15.468249320983899</v>
      </c>
      <c r="G50" s="2">
        <v>11.312891960144</v>
      </c>
      <c r="H50" s="2">
        <v>8.5009670257568395</v>
      </c>
      <c r="I50" s="2">
        <v>5.9847917556762704</v>
      </c>
      <c r="K50">
        <v>7</v>
      </c>
      <c r="L50" s="2">
        <f>MIN(F50:I52)</f>
        <v>5.68495845794678</v>
      </c>
      <c r="M50" s="3">
        <f>AVERAGE(F50:I52)</f>
        <v>10.492403904596964</v>
      </c>
      <c r="N50" s="2">
        <f>MAX(F50:I52)</f>
        <v>16.066339492797901</v>
      </c>
      <c r="O50" s="2">
        <f>STDEV(F50:I52)</f>
        <v>3.7920619944643232</v>
      </c>
      <c r="P50" s="2">
        <f>TINV(0.05,COUNT(F50:I52))*O50/SQRT(COUNT(F50:I52))</f>
        <v>2.3850897699788778</v>
      </c>
    </row>
    <row r="51" spans="5:16" x14ac:dyDescent="0.25">
      <c r="E51" s="1">
        <v>11.25</v>
      </c>
      <c r="F51" s="2">
        <v>16.066339492797901</v>
      </c>
      <c r="G51" s="2">
        <v>11.258771896362299</v>
      </c>
      <c r="H51" s="2">
        <v>8.6615982055664098</v>
      </c>
      <c r="I51" s="2">
        <v>5.68495845794678</v>
      </c>
    </row>
    <row r="52" spans="5:16" x14ac:dyDescent="0.25">
      <c r="E52" s="1">
        <v>15</v>
      </c>
      <c r="F52" s="2">
        <v>15.922777175903301</v>
      </c>
      <c r="G52" s="2">
        <v>11.714972496032701</v>
      </c>
      <c r="H52" s="2">
        <v>8.9668865203857404</v>
      </c>
      <c r="I52" s="2">
        <v>6.3656425476074201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AF64-F98F-4D3A-84AD-0375C91F778C}">
  <dimension ref="A1:AD52"/>
  <sheetViews>
    <sheetView workbookViewId="0">
      <selection activeCell="R1" sqref="R1:AD13"/>
    </sheetView>
  </sheetViews>
  <sheetFormatPr defaultRowHeight="15" x14ac:dyDescent="0.25"/>
  <cols>
    <col min="1" max="1" width="26.140625" bestFit="1" customWidth="1"/>
    <col min="2" max="2" width="3" bestFit="1" customWidth="1"/>
    <col min="3" max="3" width="5" bestFit="1" customWidth="1"/>
    <col min="5" max="5" width="6" bestFit="1" customWidth="1"/>
    <col min="6" max="7" width="4.5703125" bestFit="1" customWidth="1"/>
    <col min="8" max="8" width="5" bestFit="1" customWidth="1"/>
    <col min="9" max="9" width="4.5703125" bestFit="1" customWidth="1"/>
  </cols>
  <sheetData>
    <row r="1" spans="1:30" x14ac:dyDescent="0.25">
      <c r="E1" s="1" t="s">
        <v>13</v>
      </c>
      <c r="F1" s="1" t="s">
        <v>33</v>
      </c>
      <c r="G1" s="1">
        <v>45</v>
      </c>
      <c r="H1" s="1">
        <v>47.5</v>
      </c>
      <c r="I1" s="1">
        <v>50</v>
      </c>
      <c r="K1" t="s">
        <v>14</v>
      </c>
      <c r="L1" t="s">
        <v>15</v>
      </c>
      <c r="M1" t="s">
        <v>16</v>
      </c>
      <c r="N1" t="s">
        <v>17</v>
      </c>
      <c r="O1" t="s">
        <v>34</v>
      </c>
      <c r="P1" t="s">
        <v>35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5">
      <c r="A2" s="1" t="s">
        <v>40</v>
      </c>
      <c r="B2" s="1">
        <v>46</v>
      </c>
      <c r="C2" s="1" t="s">
        <v>37</v>
      </c>
      <c r="E2" s="1">
        <v>7.5</v>
      </c>
      <c r="F2" s="2">
        <v>21.711145401001001</v>
      </c>
      <c r="G2" s="2">
        <v>18.3151950836182</v>
      </c>
      <c r="H2" s="2">
        <v>15.792153358459499</v>
      </c>
      <c r="I2" s="2">
        <v>14.152455329895</v>
      </c>
      <c r="K2" t="s">
        <v>18</v>
      </c>
      <c r="L2" s="2">
        <f>MIN(F2:I4)</f>
        <v>13.5175180435181</v>
      </c>
      <c r="M2" s="3">
        <f>AVERAGE(F2:I4)</f>
        <v>17.506905158360798</v>
      </c>
      <c r="N2" s="2">
        <f>MAX(F2:I4)</f>
        <v>21.8149013519287</v>
      </c>
      <c r="O2" s="2">
        <f>STDEV(F2:I4)</f>
        <v>2.997440907420919</v>
      </c>
      <c r="P2" s="2">
        <f>TINV(0.05,COUNT(F2:I4))*O2/SQRT(COUNT(F2:I4))</f>
        <v>1.8852976704606195</v>
      </c>
      <c r="R2">
        <v>1</v>
      </c>
      <c r="S2" s="7" cm="1">
        <f t="array" ref="S2:S13">_xlfn.TOCOL(F6:I8)</f>
        <v>16.694459915161101</v>
      </c>
      <c r="T2" s="7" cm="1">
        <f t="array" ref="T2:T13">_xlfn.TOCOL(F10:I12)</f>
        <v>15.9692792892456</v>
      </c>
      <c r="U2" s="7" cm="1">
        <f t="array" ref="U2:U13">_xlfn.TOCOL(F14:I16)</f>
        <v>15.6746711730957</v>
      </c>
      <c r="V2" s="7" cm="1">
        <f t="array" ref="V2:V13">_xlfn.TOCOL(F18:I20)</f>
        <v>16.2856636047363</v>
      </c>
      <c r="W2" s="7" cm="1">
        <f t="array" ref="W2:W13">_xlfn.TOCOL(F22:I24)</f>
        <v>18.952213287353501</v>
      </c>
      <c r="X2" s="7" cm="1">
        <f t="array" ref="X2:X13">_xlfn.TOCOL(F26:I28)</f>
        <v>24.0359497070312</v>
      </c>
      <c r="Y2" cm="1">
        <f t="array" ref="Y2:Y13">_xlfn.TOCOL(F30:I32)</f>
        <v>28.790067672729499</v>
      </c>
      <c r="Z2" cm="1">
        <f t="array" ref="Z2:Z13">_xlfn.TOCOL(F34:I36)</f>
        <v>30.590389251708999</v>
      </c>
      <c r="AA2" cm="1">
        <f t="array" ref="AA2:AA13">_xlfn.TOCOL(F38:I40)</f>
        <v>28.2049770355225</v>
      </c>
      <c r="AB2" cm="1">
        <f t="array" ref="AB2:AB13">_xlfn.TOCOL(F42:I44)</f>
        <v>25.0711059570312</v>
      </c>
      <c r="AC2" cm="1">
        <f t="array" ref="AC2:AC13">_xlfn.TOCOL(F46:I48)</f>
        <v>21.7027378082275</v>
      </c>
      <c r="AD2" cm="1">
        <f t="array" ref="AD2:AD13">_xlfn.TOCOL(F50:I52)</f>
        <v>18.562786102294901</v>
      </c>
    </row>
    <row r="3" spans="1:30" x14ac:dyDescent="0.25">
      <c r="E3" s="1">
        <v>11.25</v>
      </c>
      <c r="F3" s="2">
        <v>21.8149013519287</v>
      </c>
      <c r="G3" s="2">
        <v>18.336397171020501</v>
      </c>
      <c r="H3" s="2">
        <v>15.8456525802612</v>
      </c>
      <c r="I3" s="2">
        <v>13.5175180435181</v>
      </c>
      <c r="M3" s="3"/>
      <c r="O3" s="2"/>
      <c r="P3" s="2"/>
      <c r="R3">
        <v>2</v>
      </c>
      <c r="S3" s="7">
        <v>13.525036811828601</v>
      </c>
      <c r="T3" s="7">
        <v>12.2059774398804</v>
      </c>
      <c r="U3" s="7">
        <v>11.4264993667603</v>
      </c>
      <c r="V3" s="7">
        <v>12.060600280761699</v>
      </c>
      <c r="W3" s="7">
        <v>14.926661491394</v>
      </c>
      <c r="X3" s="7">
        <v>19.7269401550293</v>
      </c>
      <c r="Y3">
        <v>24.959449768066399</v>
      </c>
      <c r="Z3">
        <v>28.0787239074707</v>
      </c>
      <c r="AA3">
        <v>26.131412506103501</v>
      </c>
      <c r="AB3">
        <v>22.343793869018601</v>
      </c>
      <c r="AC3">
        <v>18.7242336273193</v>
      </c>
      <c r="AD3">
        <v>15.654868125915501</v>
      </c>
    </row>
    <row r="4" spans="1:30" x14ac:dyDescent="0.25">
      <c r="E4" s="1">
        <v>15</v>
      </c>
      <c r="F4" s="2">
        <v>21.603099822998001</v>
      </c>
      <c r="G4" s="2">
        <v>18.378860473632798</v>
      </c>
      <c r="H4" s="2">
        <v>16.0745143890381</v>
      </c>
      <c r="I4" s="2">
        <v>14.5409688949585</v>
      </c>
      <c r="M4" s="1"/>
      <c r="O4" s="2"/>
      <c r="P4" s="2"/>
      <c r="R4">
        <v>3</v>
      </c>
      <c r="S4" s="7">
        <v>11.4048519134521</v>
      </c>
      <c r="T4" s="7">
        <v>9.5373678207397496</v>
      </c>
      <c r="U4" s="7">
        <v>8.5340127944946307</v>
      </c>
      <c r="V4" s="7">
        <v>9.1172685623168892</v>
      </c>
      <c r="W4" s="7">
        <v>12.1050777435303</v>
      </c>
      <c r="X4" s="7">
        <v>17.217161178588899</v>
      </c>
      <c r="Y4">
        <v>22.189592361450199</v>
      </c>
      <c r="Z4">
        <v>25.558673858642599</v>
      </c>
      <c r="AA4">
        <v>24.180383682251001</v>
      </c>
      <c r="AB4">
        <v>19.8734645843506</v>
      </c>
      <c r="AC4">
        <v>16.220375061035199</v>
      </c>
      <c r="AD4">
        <v>13.5328941345215</v>
      </c>
    </row>
    <row r="5" spans="1:30" x14ac:dyDescent="0.25">
      <c r="A5" s="4" t="s">
        <v>12</v>
      </c>
      <c r="E5" s="1" t="s">
        <v>0</v>
      </c>
      <c r="F5" s="2"/>
      <c r="G5" s="2"/>
      <c r="H5" s="2"/>
      <c r="I5" s="2"/>
      <c r="M5" s="1"/>
      <c r="O5" s="2"/>
      <c r="P5" s="2"/>
      <c r="R5">
        <v>4</v>
      </c>
      <c r="S5" s="7">
        <v>9.8586072921752894</v>
      </c>
      <c r="T5" s="7">
        <v>8.4177370071411097</v>
      </c>
      <c r="U5" s="7">
        <v>7.4703645706176802</v>
      </c>
      <c r="V5" s="7">
        <v>7.7319407463073704</v>
      </c>
      <c r="W5" s="7">
        <v>10.390341758728001</v>
      </c>
      <c r="X5" s="7">
        <v>15.6377220153809</v>
      </c>
      <c r="Y5">
        <v>20.783098220825199</v>
      </c>
      <c r="Z5">
        <v>23.926445007324201</v>
      </c>
      <c r="AA5">
        <v>22.410400390625</v>
      </c>
      <c r="AB5">
        <v>17.623096466064499</v>
      </c>
      <c r="AC5">
        <v>13.9821872711182</v>
      </c>
      <c r="AD5">
        <v>11.5673322677612</v>
      </c>
    </row>
    <row r="6" spans="1:30" x14ac:dyDescent="0.25">
      <c r="A6" s="5" t="s">
        <v>38</v>
      </c>
      <c r="E6" s="1">
        <v>7.5</v>
      </c>
      <c r="F6" s="2">
        <v>16.694459915161101</v>
      </c>
      <c r="G6" s="2">
        <v>13.525036811828601</v>
      </c>
      <c r="H6" s="2">
        <v>11.4048519134521</v>
      </c>
      <c r="I6" s="2">
        <v>9.8586072921752894</v>
      </c>
      <c r="K6">
        <v>8</v>
      </c>
      <c r="L6" s="2">
        <f>MIN(F6:I8)</f>
        <v>9.8302907943725604</v>
      </c>
      <c r="M6" s="3">
        <f>AVERAGE(F6:I8)</f>
        <v>13.42857360839843</v>
      </c>
      <c r="N6" s="2">
        <f>MAX(F6:I8)</f>
        <v>17.838092803955099</v>
      </c>
      <c r="O6" s="2">
        <f>STDEV(F6:I8)</f>
        <v>2.8895351037735342</v>
      </c>
      <c r="P6" s="2">
        <f>TINV(0.05,COUNT(F6:I8))*O6/SQRT(COUNT(F6:I8))</f>
        <v>1.8174282556735115</v>
      </c>
      <c r="R6">
        <v>5</v>
      </c>
      <c r="S6" s="7">
        <v>17.650440216064499</v>
      </c>
      <c r="T6" s="7">
        <v>17.046190261840799</v>
      </c>
      <c r="U6" s="7">
        <v>16.809053421020501</v>
      </c>
      <c r="V6" s="7">
        <v>17.253324508666999</v>
      </c>
      <c r="W6" s="7">
        <v>19.255540847778299</v>
      </c>
      <c r="X6" s="7">
        <v>23.525348663330099</v>
      </c>
      <c r="Y6">
        <v>27.760158538818398</v>
      </c>
      <c r="Z6">
        <v>29.674228668212901</v>
      </c>
      <c r="AA6">
        <v>27.505966186523398</v>
      </c>
      <c r="AB6">
        <v>24.548274993896499</v>
      </c>
      <c r="AC6">
        <v>21.602546691894499</v>
      </c>
      <c r="AD6">
        <v>19.1528511047363</v>
      </c>
    </row>
    <row r="7" spans="1:30" x14ac:dyDescent="0.25">
      <c r="A7" s="5" t="s">
        <v>19</v>
      </c>
      <c r="E7" s="1">
        <v>11.25</v>
      </c>
      <c r="F7" s="2">
        <v>17.650440216064499</v>
      </c>
      <c r="G7" s="2">
        <v>14.320233345031699</v>
      </c>
      <c r="H7" s="2">
        <v>12.1782064437866</v>
      </c>
      <c r="I7" s="2">
        <v>9.8302907943725604</v>
      </c>
      <c r="M7" s="1"/>
      <c r="O7" s="2"/>
      <c r="P7" s="2"/>
      <c r="R7">
        <v>6</v>
      </c>
      <c r="S7" s="7">
        <v>14.320233345031699</v>
      </c>
      <c r="T7" s="7">
        <v>13.0960893630981</v>
      </c>
      <c r="U7" s="7">
        <v>12.3678178787231</v>
      </c>
      <c r="V7" s="7">
        <v>12.8165988922119</v>
      </c>
      <c r="W7" s="7">
        <v>15.2393941879272</v>
      </c>
      <c r="X7" s="7">
        <v>19.4962043762207</v>
      </c>
      <c r="Y7">
        <v>23.740037918090799</v>
      </c>
      <c r="Z7">
        <v>26.8454284667969</v>
      </c>
      <c r="AA7">
        <v>25.281364440918001</v>
      </c>
      <c r="AB7">
        <v>21.926084518432599</v>
      </c>
      <c r="AC7">
        <v>18.732917785644499</v>
      </c>
      <c r="AD7">
        <v>16.151096343994102</v>
      </c>
    </row>
    <row r="8" spans="1:30" x14ac:dyDescent="0.25">
      <c r="A8" s="6" t="s">
        <v>39</v>
      </c>
      <c r="E8" s="1">
        <v>15</v>
      </c>
      <c r="F8" s="2">
        <v>17.838092803955099</v>
      </c>
      <c r="G8" s="2">
        <v>14.846561431884799</v>
      </c>
      <c r="H8" s="2">
        <v>12.5679721832275</v>
      </c>
      <c r="I8" s="2">
        <v>10.4281301498413</v>
      </c>
      <c r="M8" s="1"/>
      <c r="O8" s="2"/>
      <c r="P8" s="2"/>
      <c r="R8">
        <v>7</v>
      </c>
      <c r="S8" s="7">
        <v>12.1782064437866</v>
      </c>
      <c r="T8" s="7">
        <v>10.8072566986084</v>
      </c>
      <c r="U8" s="7">
        <v>10.0269622802734</v>
      </c>
      <c r="V8" s="7">
        <v>10.4067850112915</v>
      </c>
      <c r="W8" s="7">
        <v>12.7731628417969</v>
      </c>
      <c r="X8" s="7">
        <v>17.120090484619102</v>
      </c>
      <c r="Y8">
        <v>20.955804824829102</v>
      </c>
      <c r="Z8">
        <v>23.6754760742188</v>
      </c>
      <c r="AA8">
        <v>22.837244033813501</v>
      </c>
      <c r="AB8">
        <v>19.317996978759801</v>
      </c>
      <c r="AC8">
        <v>16.124814987182599</v>
      </c>
      <c r="AD8">
        <v>13.8847808837891</v>
      </c>
    </row>
    <row r="9" spans="1:30" x14ac:dyDescent="0.25">
      <c r="E9" s="1" t="s">
        <v>1</v>
      </c>
      <c r="F9" s="2"/>
      <c r="G9" s="2"/>
      <c r="H9" s="2"/>
      <c r="I9" s="2"/>
      <c r="M9" s="1"/>
      <c r="O9" s="2"/>
      <c r="P9" s="2"/>
      <c r="R9">
        <v>8</v>
      </c>
      <c r="S9" s="7">
        <v>9.8302907943725604</v>
      </c>
      <c r="T9" s="7">
        <v>8.6097831726074201</v>
      </c>
      <c r="U9" s="7">
        <v>7.8807301521301296</v>
      </c>
      <c r="V9" s="7">
        <v>8.29980564117432</v>
      </c>
      <c r="W9" s="7">
        <v>10.9087371826172</v>
      </c>
      <c r="X9" s="7">
        <v>15.391151428222701</v>
      </c>
      <c r="Y9">
        <v>18.847448348998999</v>
      </c>
      <c r="Z9">
        <v>20.924493789672901</v>
      </c>
      <c r="AA9">
        <v>20.310907363891602</v>
      </c>
      <c r="AB9">
        <v>16.478006362915</v>
      </c>
      <c r="AC9">
        <v>13.3499917984009</v>
      </c>
      <c r="AD9">
        <v>11.3520698547363</v>
      </c>
    </row>
    <row r="10" spans="1:30" x14ac:dyDescent="0.25">
      <c r="E10" s="1">
        <v>7.5</v>
      </c>
      <c r="F10" s="2">
        <v>15.9692792892456</v>
      </c>
      <c r="G10" s="2">
        <v>12.2059774398804</v>
      </c>
      <c r="H10" s="2">
        <v>9.5373678207397496</v>
      </c>
      <c r="I10" s="2">
        <v>8.4177370071411097</v>
      </c>
      <c r="K10">
        <v>9</v>
      </c>
      <c r="L10" s="2">
        <f>MIN(F10:I12)</f>
        <v>8.4177370071411097</v>
      </c>
      <c r="M10" s="3">
        <f>AVERAGE(F10:I12)</f>
        <v>12.322843631108602</v>
      </c>
      <c r="N10" s="2">
        <f>MAX(F10:I12)</f>
        <v>17.242683410644499</v>
      </c>
      <c r="O10" s="2">
        <f>STDEV(F10:I12)</f>
        <v>3.1775758308277098</v>
      </c>
      <c r="P10" s="2">
        <f>TINV(0.05,COUNT(F10:I12))*O10/SQRT(COUNT(F10:I12))</f>
        <v>1.9985969687475815</v>
      </c>
      <c r="R10">
        <v>9</v>
      </c>
      <c r="S10" s="7">
        <v>17.838092803955099</v>
      </c>
      <c r="T10" s="7">
        <v>17.242683410644499</v>
      </c>
      <c r="U10" s="7">
        <v>17.110765457153299</v>
      </c>
      <c r="V10" s="7">
        <v>17.454380035400401</v>
      </c>
      <c r="W10" s="7">
        <v>19.127637863159201</v>
      </c>
      <c r="X10" s="7">
        <v>22.7803249359131</v>
      </c>
      <c r="Y10">
        <v>26.6537780761719</v>
      </c>
      <c r="Z10">
        <v>28.820053100585898</v>
      </c>
      <c r="AA10">
        <v>27.116992950439499</v>
      </c>
      <c r="AB10">
        <v>24.313886642456101</v>
      </c>
      <c r="AC10">
        <v>21.516687393188501</v>
      </c>
      <c r="AD10">
        <v>19.265625</v>
      </c>
    </row>
    <row r="11" spans="1:30" x14ac:dyDescent="0.25">
      <c r="E11" s="1">
        <v>11.25</v>
      </c>
      <c r="F11" s="2">
        <v>17.046190261840799</v>
      </c>
      <c r="G11" s="2">
        <v>13.0960893630981</v>
      </c>
      <c r="H11" s="2">
        <v>10.8072566986084</v>
      </c>
      <c r="I11" s="2">
        <v>8.6097831726074201</v>
      </c>
      <c r="M11" s="1"/>
      <c r="O11" s="2"/>
      <c r="P11" s="2"/>
      <c r="R11">
        <v>10</v>
      </c>
      <c r="S11" s="7">
        <v>14.846561431884799</v>
      </c>
      <c r="T11" s="7">
        <v>13.9684162139893</v>
      </c>
      <c r="U11" s="7">
        <v>13.503714561462401</v>
      </c>
      <c r="V11" s="7">
        <v>13.757245063781699</v>
      </c>
      <c r="W11" s="7">
        <v>15.6179418563843</v>
      </c>
      <c r="X11" s="7">
        <v>19.074121475219702</v>
      </c>
      <c r="Y11">
        <v>22.508684158325199</v>
      </c>
      <c r="Z11">
        <v>25.528648376464801</v>
      </c>
      <c r="AA11">
        <v>24.8070182800293</v>
      </c>
      <c r="AB11">
        <v>21.782594680786101</v>
      </c>
      <c r="AC11">
        <v>18.742996215820298</v>
      </c>
      <c r="AD11">
        <v>16.402879714965799</v>
      </c>
    </row>
    <row r="12" spans="1:30" x14ac:dyDescent="0.25">
      <c r="E12" s="1">
        <v>15</v>
      </c>
      <c r="F12" s="2">
        <v>17.242683410644499</v>
      </c>
      <c r="G12" s="2">
        <v>13.9684162139893</v>
      </c>
      <c r="H12" s="2">
        <v>11.5114793777466</v>
      </c>
      <c r="I12" s="2">
        <v>9.4618635177612305</v>
      </c>
      <c r="M12" s="1"/>
      <c r="O12" s="2"/>
      <c r="P12" s="2"/>
      <c r="R12">
        <v>11</v>
      </c>
      <c r="S12" s="7">
        <v>12.5679721832275</v>
      </c>
      <c r="T12" s="7">
        <v>11.5114793777466</v>
      </c>
      <c r="U12" s="7">
        <v>10.942904472351101</v>
      </c>
      <c r="V12" s="7">
        <v>11.2094259262085</v>
      </c>
      <c r="W12" s="7">
        <v>13.2502641677856</v>
      </c>
      <c r="X12" s="7">
        <v>17.0750427246094</v>
      </c>
      <c r="Y12">
        <v>20.579505920410199</v>
      </c>
      <c r="Z12">
        <v>23.081872940063501</v>
      </c>
      <c r="AA12">
        <v>22.771070480346701</v>
      </c>
      <c r="AB12">
        <v>19.4534091949463</v>
      </c>
      <c r="AC12">
        <v>16.32421875</v>
      </c>
      <c r="AD12">
        <v>14.1183223724365</v>
      </c>
    </row>
    <row r="13" spans="1:30" x14ac:dyDescent="0.25">
      <c r="E13" s="1" t="s">
        <v>2</v>
      </c>
      <c r="F13" s="2"/>
      <c r="G13" s="2"/>
      <c r="H13" s="2"/>
      <c r="I13" s="2"/>
      <c r="M13" s="1"/>
      <c r="O13" s="2"/>
      <c r="P13" s="2"/>
      <c r="R13">
        <v>12</v>
      </c>
      <c r="S13" s="7">
        <v>10.4281301498413</v>
      </c>
      <c r="T13" s="7">
        <v>9.4618635177612305</v>
      </c>
      <c r="U13" s="7">
        <v>9.0414371490478498</v>
      </c>
      <c r="V13" s="7">
        <v>9.4970579147338903</v>
      </c>
      <c r="W13" s="7">
        <v>12.1222248077393</v>
      </c>
      <c r="X13" s="7">
        <v>17.012260437011701</v>
      </c>
      <c r="Y13">
        <v>20.841987609863299</v>
      </c>
      <c r="Z13">
        <v>22.451810836791999</v>
      </c>
      <c r="AA13">
        <v>21.216529846191399</v>
      </c>
      <c r="AB13">
        <v>16.856594085693398</v>
      </c>
      <c r="AC13">
        <v>13.722963333129901</v>
      </c>
      <c r="AD13">
        <v>11.8310203552246</v>
      </c>
    </row>
    <row r="14" spans="1:30" x14ac:dyDescent="0.25">
      <c r="E14" s="1">
        <v>7.5</v>
      </c>
      <c r="F14" s="2">
        <v>15.6746711730957</v>
      </c>
      <c r="G14" s="2">
        <v>11.4264993667603</v>
      </c>
      <c r="H14" s="2">
        <v>8.5340127944946307</v>
      </c>
      <c r="I14" s="2">
        <v>7.4703645706176802</v>
      </c>
      <c r="K14">
        <v>10</v>
      </c>
      <c r="L14" s="2">
        <f>MIN(F14:I16)</f>
        <v>7.4703645706176802</v>
      </c>
      <c r="M14" s="3">
        <f>AVERAGE(F14:I16)</f>
        <v>11.732411106427508</v>
      </c>
      <c r="N14" s="2">
        <f>MAX(F14:I16)</f>
        <v>17.110765457153299</v>
      </c>
      <c r="O14" s="2">
        <f>STDEV(F14:I16)</f>
        <v>3.4095947867232645</v>
      </c>
      <c r="P14" s="2">
        <f>TINV(0.05,COUNT(F14:I16))*O14/SQRT(COUNT(F14:I16))</f>
        <v>2.1445297195716728</v>
      </c>
    </row>
    <row r="15" spans="1:30" x14ac:dyDescent="0.25">
      <c r="E15" s="1">
        <v>11.25</v>
      </c>
      <c r="F15" s="2">
        <v>16.809053421020501</v>
      </c>
      <c r="G15" s="2">
        <v>12.3678178787231</v>
      </c>
      <c r="H15" s="2">
        <v>10.0269622802734</v>
      </c>
      <c r="I15" s="2">
        <v>7.8807301521301296</v>
      </c>
      <c r="M15" s="1"/>
      <c r="O15" s="2"/>
      <c r="P15" s="2"/>
    </row>
    <row r="16" spans="1:30" x14ac:dyDescent="0.25">
      <c r="E16" s="1">
        <v>15</v>
      </c>
      <c r="F16" s="2">
        <v>17.110765457153299</v>
      </c>
      <c r="G16" s="2">
        <v>13.503714561462401</v>
      </c>
      <c r="H16" s="2">
        <v>10.942904472351101</v>
      </c>
      <c r="I16" s="2">
        <v>9.0414371490478498</v>
      </c>
      <c r="M16" s="1"/>
      <c r="O16" s="2"/>
      <c r="P16" s="2"/>
    </row>
    <row r="17" spans="5:16" x14ac:dyDescent="0.25">
      <c r="E17" s="1" t="s">
        <v>3</v>
      </c>
      <c r="F17" s="2"/>
      <c r="G17" s="2"/>
      <c r="H17" s="2"/>
      <c r="I17" s="2"/>
      <c r="M17" s="1"/>
      <c r="O17" s="2"/>
      <c r="P17" s="2"/>
    </row>
    <row r="18" spans="5:16" x14ac:dyDescent="0.25">
      <c r="E18" s="1">
        <v>7.5</v>
      </c>
      <c r="F18" s="2">
        <v>16.2856636047363</v>
      </c>
      <c r="G18" s="2">
        <v>12.060600280761699</v>
      </c>
      <c r="H18" s="2">
        <v>9.1172685623168892</v>
      </c>
      <c r="I18" s="2">
        <v>7.7319407463073704</v>
      </c>
      <c r="K18">
        <v>11</v>
      </c>
      <c r="L18" s="2">
        <f>MIN(F18:I20)</f>
        <v>7.7319407463073704</v>
      </c>
      <c r="M18" s="3">
        <f>AVERAGE(F18:I20)</f>
        <v>12.157508015632622</v>
      </c>
      <c r="N18" s="2">
        <f>MAX(F18:I20)</f>
        <v>17.454380035400401</v>
      </c>
      <c r="O18" s="2">
        <f>STDEV(F18:I20)</f>
        <v>3.4221374584863051</v>
      </c>
      <c r="P18" s="2">
        <f>TINV(0.05,COUNT(F18:I20))*O18/SQRT(COUNT(F18:I20))</f>
        <v>2.1524186723772707</v>
      </c>
    </row>
    <row r="19" spans="5:16" x14ac:dyDescent="0.25">
      <c r="E19" s="1">
        <v>11.25</v>
      </c>
      <c r="F19" s="2">
        <v>17.253324508666999</v>
      </c>
      <c r="G19" s="2">
        <v>12.8165988922119</v>
      </c>
      <c r="H19" s="2">
        <v>10.4067850112915</v>
      </c>
      <c r="I19" s="2">
        <v>8.29980564117432</v>
      </c>
      <c r="M19" s="1"/>
      <c r="O19" s="2"/>
      <c r="P19" s="2"/>
    </row>
    <row r="20" spans="5:16" x14ac:dyDescent="0.25">
      <c r="E20" s="1">
        <v>15</v>
      </c>
      <c r="F20" s="2">
        <v>17.454380035400401</v>
      </c>
      <c r="G20" s="2">
        <v>13.757245063781699</v>
      </c>
      <c r="H20" s="2">
        <v>11.2094259262085</v>
      </c>
      <c r="I20" s="2">
        <v>9.4970579147338903</v>
      </c>
      <c r="M20" s="1"/>
      <c r="O20" s="2"/>
      <c r="P20" s="2"/>
    </row>
    <row r="21" spans="5:16" x14ac:dyDescent="0.25">
      <c r="E21" s="1" t="s">
        <v>4</v>
      </c>
      <c r="F21" s="2"/>
      <c r="G21" s="2"/>
      <c r="H21" s="2"/>
      <c r="I21" s="2"/>
      <c r="M21" s="1"/>
      <c r="O21" s="2"/>
      <c r="P21" s="2"/>
    </row>
    <row r="22" spans="5:16" x14ac:dyDescent="0.25">
      <c r="E22" s="1">
        <v>7.5</v>
      </c>
      <c r="F22" s="2">
        <v>18.952213287353501</v>
      </c>
      <c r="G22" s="2">
        <v>14.926661491394</v>
      </c>
      <c r="H22" s="2">
        <v>12.1050777435303</v>
      </c>
      <c r="I22" s="2">
        <v>10.390341758728001</v>
      </c>
      <c r="K22">
        <v>12</v>
      </c>
      <c r="L22" s="2">
        <f>MIN(F22:I24)</f>
        <v>10.390341758728001</v>
      </c>
      <c r="M22" s="3">
        <f>AVERAGE(F22:I24)</f>
        <v>14.55576650301615</v>
      </c>
      <c r="N22" s="2">
        <f>MAX(F22:I24)</f>
        <v>19.255540847778299</v>
      </c>
      <c r="O22" s="2">
        <f>STDEV(F22:I24)</f>
        <v>3.1839563188123772</v>
      </c>
      <c r="P22" s="2">
        <f>TINV(0.05,COUNT(F22:I24))*O22/SQRT(COUNT(F22:I24))</f>
        <v>2.002610098449026</v>
      </c>
    </row>
    <row r="23" spans="5:16" x14ac:dyDescent="0.25">
      <c r="E23" s="1">
        <v>11.25</v>
      </c>
      <c r="F23" s="2">
        <v>19.255540847778299</v>
      </c>
      <c r="G23" s="2">
        <v>15.2393941879272</v>
      </c>
      <c r="H23" s="2">
        <v>12.7731628417969</v>
      </c>
      <c r="I23" s="2">
        <v>10.9087371826172</v>
      </c>
      <c r="M23" s="1"/>
      <c r="O23" s="2"/>
      <c r="P23" s="2"/>
    </row>
    <row r="24" spans="5:16" x14ac:dyDescent="0.25">
      <c r="E24" s="1">
        <v>15</v>
      </c>
      <c r="F24" s="2">
        <v>19.127637863159201</v>
      </c>
      <c r="G24" s="2">
        <v>15.6179418563843</v>
      </c>
      <c r="H24" s="2">
        <v>13.2502641677856</v>
      </c>
      <c r="I24" s="2">
        <v>12.1222248077393</v>
      </c>
      <c r="M24" s="1"/>
      <c r="O24" s="2"/>
      <c r="P24" s="2"/>
    </row>
    <row r="25" spans="5:16" x14ac:dyDescent="0.25">
      <c r="E25" s="1" t="s">
        <v>5</v>
      </c>
      <c r="F25" s="2"/>
      <c r="G25" s="2"/>
      <c r="H25" s="2"/>
      <c r="I25" s="2"/>
      <c r="M25" s="1"/>
      <c r="O25" s="2"/>
      <c r="P25" s="2"/>
    </row>
    <row r="26" spans="5:16" x14ac:dyDescent="0.25">
      <c r="E26" s="1">
        <v>7.5</v>
      </c>
      <c r="F26" s="2">
        <v>24.0359497070312</v>
      </c>
      <c r="G26" s="2">
        <v>19.7269401550293</v>
      </c>
      <c r="H26" s="2">
        <v>17.217161178588899</v>
      </c>
      <c r="I26" s="2">
        <v>15.6377220153809</v>
      </c>
      <c r="K26">
        <v>1</v>
      </c>
      <c r="L26" s="2">
        <f>MIN(F26:I28)</f>
        <v>15.391151428222701</v>
      </c>
      <c r="M26" s="3">
        <f>AVERAGE(F26:I28)</f>
        <v>19.007693131764736</v>
      </c>
      <c r="N26" s="2">
        <f>MAX(F26:I28)</f>
        <v>24.0359497070312</v>
      </c>
      <c r="O26" s="2">
        <f>STDEV(F26:I28)</f>
        <v>3.0091937238260451</v>
      </c>
      <c r="P26" s="2">
        <f>TINV(0.05,COUNT(F26:I28))*O26/SQRT(COUNT(F26:I28))</f>
        <v>1.8926898286629978</v>
      </c>
    </row>
    <row r="27" spans="5:16" x14ac:dyDescent="0.25">
      <c r="E27" s="1">
        <v>11.25</v>
      </c>
      <c r="F27" s="2">
        <v>23.525348663330099</v>
      </c>
      <c r="G27" s="2">
        <v>19.4962043762207</v>
      </c>
      <c r="H27" s="2">
        <v>17.120090484619102</v>
      </c>
      <c r="I27" s="2">
        <v>15.391151428222701</v>
      </c>
      <c r="M27" s="1"/>
      <c r="O27" s="2"/>
      <c r="P27" s="2"/>
    </row>
    <row r="28" spans="5:16" x14ac:dyDescent="0.25">
      <c r="E28" s="1">
        <v>15</v>
      </c>
      <c r="F28" s="2">
        <v>22.7803249359131</v>
      </c>
      <c r="G28" s="2">
        <v>19.074121475219702</v>
      </c>
      <c r="H28" s="2">
        <v>17.0750427246094</v>
      </c>
      <c r="I28" s="2">
        <v>17.012260437011701</v>
      </c>
      <c r="M28" s="1"/>
      <c r="O28" s="2"/>
      <c r="P28" s="2"/>
    </row>
    <row r="29" spans="5:16" x14ac:dyDescent="0.25">
      <c r="E29" s="1" t="s">
        <v>6</v>
      </c>
      <c r="F29" s="2"/>
      <c r="G29" s="2"/>
      <c r="H29" s="2"/>
      <c r="I29" s="2"/>
      <c r="M29" s="1"/>
      <c r="O29" s="2"/>
      <c r="P29" s="2"/>
    </row>
    <row r="30" spans="5:16" x14ac:dyDescent="0.25">
      <c r="E30" s="1">
        <v>7.5</v>
      </c>
      <c r="F30" s="2">
        <v>28.790067672729499</v>
      </c>
      <c r="G30" s="2">
        <v>24.959449768066399</v>
      </c>
      <c r="H30" s="2">
        <v>22.189592361450199</v>
      </c>
      <c r="I30" s="2">
        <v>20.783098220825199</v>
      </c>
      <c r="K30">
        <v>2</v>
      </c>
      <c r="L30" s="2">
        <f>MIN(F30:I32)</f>
        <v>18.847448348998999</v>
      </c>
      <c r="M30" s="3">
        <f>AVERAGE(F30:I32)</f>
        <v>23.217467784881595</v>
      </c>
      <c r="N30" s="2">
        <f>MAX(F30:I32)</f>
        <v>28.790067672729499</v>
      </c>
      <c r="O30" s="2">
        <f>STDEV(F30:I32)</f>
        <v>3.1781171291531942</v>
      </c>
      <c r="P30" s="2">
        <f>TINV(0.05,COUNT(F30:I32))*O30/SQRT(COUNT(F30:I32))</f>
        <v>1.9989374286610808</v>
      </c>
    </row>
    <row r="31" spans="5:16" x14ac:dyDescent="0.25">
      <c r="E31" s="1">
        <v>11.25</v>
      </c>
      <c r="F31" s="2">
        <v>27.760158538818398</v>
      </c>
      <c r="G31" s="2">
        <v>23.740037918090799</v>
      </c>
      <c r="H31" s="2">
        <v>20.955804824829102</v>
      </c>
      <c r="I31" s="2">
        <v>18.847448348998999</v>
      </c>
      <c r="M31" s="1"/>
      <c r="O31" s="2"/>
      <c r="P31" s="2"/>
    </row>
    <row r="32" spans="5:16" x14ac:dyDescent="0.25">
      <c r="E32" s="1">
        <v>15</v>
      </c>
      <c r="F32" s="2">
        <v>26.6537780761719</v>
      </c>
      <c r="G32" s="2">
        <v>22.508684158325199</v>
      </c>
      <c r="H32" s="2">
        <v>20.579505920410199</v>
      </c>
      <c r="I32" s="2">
        <v>20.841987609863299</v>
      </c>
      <c r="M32" s="1"/>
      <c r="O32" s="2"/>
      <c r="P32" s="2"/>
    </row>
    <row r="33" spans="5:16" x14ac:dyDescent="0.25">
      <c r="E33" s="1" t="s">
        <v>7</v>
      </c>
      <c r="F33" s="2"/>
      <c r="G33" s="2"/>
      <c r="H33" s="2"/>
      <c r="I33" s="2"/>
      <c r="M33" s="1"/>
      <c r="O33" s="2"/>
      <c r="P33" s="2"/>
    </row>
    <row r="34" spans="5:16" x14ac:dyDescent="0.25">
      <c r="E34" s="1">
        <v>7.5</v>
      </c>
      <c r="F34" s="2">
        <v>30.590389251708999</v>
      </c>
      <c r="G34" s="2">
        <v>28.0787239074707</v>
      </c>
      <c r="H34" s="2">
        <v>25.558673858642599</v>
      </c>
      <c r="I34" s="2">
        <v>23.926445007324201</v>
      </c>
      <c r="K34">
        <v>3</v>
      </c>
      <c r="L34" s="2">
        <f>MIN(F34:I36)</f>
        <v>20.924493789672901</v>
      </c>
      <c r="M34" s="3">
        <f>AVERAGE(F34:I36)</f>
        <v>25.763020356496185</v>
      </c>
      <c r="N34" s="2">
        <f>MAX(F34:I36)</f>
        <v>30.590389251708999</v>
      </c>
      <c r="O34" s="2">
        <f>STDEV(F34:I36)</f>
        <v>3.0729334150927401</v>
      </c>
      <c r="P34" s="2">
        <f>TINV(0.05,COUNT(F34:I36))*O34/SQRT(COUNT(F34:I36))</f>
        <v>1.9327801240758187</v>
      </c>
    </row>
    <row r="35" spans="5:16" x14ac:dyDescent="0.25">
      <c r="E35" s="1">
        <v>11.25</v>
      </c>
      <c r="F35" s="2">
        <v>29.674228668212901</v>
      </c>
      <c r="G35" s="2">
        <v>26.8454284667969</v>
      </c>
      <c r="H35" s="2">
        <v>23.6754760742188</v>
      </c>
      <c r="I35" s="2">
        <v>20.924493789672901</v>
      </c>
      <c r="M35" s="1"/>
      <c r="O35" s="2"/>
      <c r="P35" s="2"/>
    </row>
    <row r="36" spans="5:16" x14ac:dyDescent="0.25">
      <c r="E36" s="1">
        <v>15</v>
      </c>
      <c r="F36" s="2">
        <v>28.820053100585898</v>
      </c>
      <c r="G36" s="2">
        <v>25.528648376464801</v>
      </c>
      <c r="H36" s="2">
        <v>23.081872940063501</v>
      </c>
      <c r="I36" s="2">
        <v>22.451810836791999</v>
      </c>
      <c r="M36" s="1"/>
      <c r="O36" s="2"/>
      <c r="P36" s="2"/>
    </row>
    <row r="37" spans="5:16" x14ac:dyDescent="0.25">
      <c r="E37" s="1" t="s">
        <v>8</v>
      </c>
      <c r="F37" s="2"/>
      <c r="G37" s="2"/>
      <c r="H37" s="2"/>
      <c r="I37" s="2"/>
      <c r="M37" s="1"/>
      <c r="O37" s="2"/>
      <c r="P37" s="2"/>
    </row>
    <row r="38" spans="5:16" x14ac:dyDescent="0.25">
      <c r="E38" s="1">
        <v>7.5</v>
      </c>
      <c r="F38" s="2">
        <v>28.2049770355225</v>
      </c>
      <c r="G38" s="2">
        <v>26.131412506103501</v>
      </c>
      <c r="H38" s="2">
        <v>24.180383682251001</v>
      </c>
      <c r="I38" s="2">
        <v>22.410400390625</v>
      </c>
      <c r="K38">
        <v>4</v>
      </c>
      <c r="L38" s="2">
        <f>MIN(F38:I40)</f>
        <v>20.310907363891602</v>
      </c>
      <c r="M38" s="3">
        <f>AVERAGE(F38:I40)</f>
        <v>24.397855599721286</v>
      </c>
      <c r="N38" s="2">
        <f>MAX(F38:I40)</f>
        <v>28.2049770355225</v>
      </c>
      <c r="O38" s="2">
        <f>STDEV(F38:I40)</f>
        <v>2.5478091204661273</v>
      </c>
      <c r="P38" s="2">
        <f>TINV(0.05,COUNT(F38:I40))*O38/SQRT(COUNT(F38:I40))</f>
        <v>1.6024931759959427</v>
      </c>
    </row>
    <row r="39" spans="5:16" x14ac:dyDescent="0.25">
      <c r="E39" s="1">
        <v>11.25</v>
      </c>
      <c r="F39" s="2">
        <v>27.505966186523398</v>
      </c>
      <c r="G39" s="2">
        <v>25.281364440918001</v>
      </c>
      <c r="H39" s="2">
        <v>22.837244033813501</v>
      </c>
      <c r="I39" s="2">
        <v>20.310907363891602</v>
      </c>
      <c r="M39" s="1"/>
      <c r="O39" s="2"/>
      <c r="P39" s="2"/>
    </row>
    <row r="40" spans="5:16" x14ac:dyDescent="0.25">
      <c r="E40" s="1">
        <v>15</v>
      </c>
      <c r="F40" s="2">
        <v>27.116992950439499</v>
      </c>
      <c r="G40" s="2">
        <v>24.8070182800293</v>
      </c>
      <c r="H40" s="2">
        <v>22.771070480346701</v>
      </c>
      <c r="I40" s="2">
        <v>21.216529846191399</v>
      </c>
      <c r="M40" s="1"/>
      <c r="O40" s="2"/>
      <c r="P40" s="2"/>
    </row>
    <row r="41" spans="5:16" x14ac:dyDescent="0.25">
      <c r="E41" s="1" t="s">
        <v>9</v>
      </c>
      <c r="F41" s="2"/>
      <c r="G41" s="2"/>
      <c r="H41" s="2"/>
      <c r="I41" s="2"/>
      <c r="M41" s="1"/>
      <c r="O41" s="2"/>
      <c r="P41" s="2"/>
    </row>
    <row r="42" spans="5:16" x14ac:dyDescent="0.25">
      <c r="E42" s="1">
        <v>7.5</v>
      </c>
      <c r="F42" s="2">
        <v>25.0711059570312</v>
      </c>
      <c r="G42" s="2">
        <v>22.343793869018601</v>
      </c>
      <c r="H42" s="2">
        <v>19.8734645843506</v>
      </c>
      <c r="I42" s="2">
        <v>17.623096466064499</v>
      </c>
      <c r="K42">
        <v>5</v>
      </c>
      <c r="L42" s="2">
        <f>MIN(F42:I44)</f>
        <v>16.478006362915</v>
      </c>
      <c r="M42" s="3">
        <f>AVERAGE(F42:I44)</f>
        <v>20.799025694529224</v>
      </c>
      <c r="N42" s="2">
        <f>MAX(F42:I44)</f>
        <v>25.0711059570312</v>
      </c>
      <c r="O42" s="2">
        <f>STDEV(F42:I44)</f>
        <v>2.9916103982761229</v>
      </c>
      <c r="P42" s="2">
        <f>TINV(0.05,COUNT(F42:I44))*O42/SQRT(COUNT(F42:I44))</f>
        <v>1.8816304604478817</v>
      </c>
    </row>
    <row r="43" spans="5:16" x14ac:dyDescent="0.25">
      <c r="E43" s="1">
        <v>11.25</v>
      </c>
      <c r="F43" s="2">
        <v>24.548274993896499</v>
      </c>
      <c r="G43" s="2">
        <v>21.926084518432599</v>
      </c>
      <c r="H43" s="2">
        <v>19.317996978759801</v>
      </c>
      <c r="I43" s="2">
        <v>16.478006362915</v>
      </c>
      <c r="M43" s="1"/>
      <c r="O43" s="2"/>
      <c r="P43" s="2"/>
    </row>
    <row r="44" spans="5:16" x14ac:dyDescent="0.25">
      <c r="E44" s="1">
        <v>15</v>
      </c>
      <c r="F44" s="2">
        <v>24.313886642456101</v>
      </c>
      <c r="G44" s="2">
        <v>21.782594680786101</v>
      </c>
      <c r="H44" s="2">
        <v>19.4534091949463</v>
      </c>
      <c r="I44" s="2">
        <v>16.856594085693398</v>
      </c>
      <c r="M44" s="1"/>
      <c r="O44" s="2"/>
      <c r="P44" s="2"/>
    </row>
    <row r="45" spans="5:16" x14ac:dyDescent="0.25">
      <c r="E45" s="1" t="s">
        <v>10</v>
      </c>
      <c r="F45" s="2"/>
      <c r="G45" s="2"/>
      <c r="H45" s="2"/>
      <c r="I45" s="2"/>
      <c r="M45" s="1"/>
      <c r="O45" s="2"/>
      <c r="P45" s="2"/>
    </row>
    <row r="46" spans="5:16" x14ac:dyDescent="0.25">
      <c r="E46" s="1">
        <v>7.5</v>
      </c>
      <c r="F46" s="2">
        <v>21.7027378082275</v>
      </c>
      <c r="G46" s="2">
        <v>18.7242336273193</v>
      </c>
      <c r="H46" s="2">
        <v>16.220375061035199</v>
      </c>
      <c r="I46" s="2">
        <v>13.9821872711182</v>
      </c>
      <c r="K46">
        <v>6</v>
      </c>
      <c r="L46" s="2">
        <f>MIN(F46:I48)</f>
        <v>13.3499917984009</v>
      </c>
      <c r="M46" s="3">
        <f>AVERAGE(F46:I48)</f>
        <v>17.562222560246784</v>
      </c>
      <c r="N46" s="2">
        <f>MAX(F46:I48)</f>
        <v>21.7027378082275</v>
      </c>
      <c r="O46" s="2">
        <f>STDEV(F46:I48)</f>
        <v>3.0736371988374467</v>
      </c>
      <c r="P46" s="2">
        <f>TINV(0.05,COUNT(F46:I48))*O46/SQRT(COUNT(F46:I48))</f>
        <v>1.9332227822950745</v>
      </c>
    </row>
    <row r="47" spans="5:16" x14ac:dyDescent="0.25">
      <c r="E47" s="1">
        <v>11.25</v>
      </c>
      <c r="F47" s="2">
        <v>21.602546691894499</v>
      </c>
      <c r="G47" s="2">
        <v>18.732917785644499</v>
      </c>
      <c r="H47" s="2">
        <v>16.124814987182599</v>
      </c>
      <c r="I47" s="2">
        <v>13.3499917984009</v>
      </c>
      <c r="M47" s="1"/>
      <c r="O47" s="2"/>
      <c r="P47" s="2"/>
    </row>
    <row r="48" spans="5:16" x14ac:dyDescent="0.25">
      <c r="E48" s="1">
        <v>15</v>
      </c>
      <c r="F48" s="2">
        <v>21.516687393188501</v>
      </c>
      <c r="G48" s="2">
        <v>18.742996215820298</v>
      </c>
      <c r="H48" s="2">
        <v>16.32421875</v>
      </c>
      <c r="I48" s="2">
        <v>13.722963333129901</v>
      </c>
      <c r="M48" s="1"/>
      <c r="O48" s="2"/>
      <c r="P48" s="2"/>
    </row>
    <row r="49" spans="5:16" x14ac:dyDescent="0.25">
      <c r="E49" s="1" t="s">
        <v>11</v>
      </c>
      <c r="F49" s="2"/>
      <c r="G49" s="2"/>
      <c r="H49" s="2"/>
      <c r="I49" s="2"/>
      <c r="M49" s="1"/>
      <c r="O49" s="2"/>
      <c r="P49" s="2"/>
    </row>
    <row r="50" spans="5:16" x14ac:dyDescent="0.25">
      <c r="E50" s="1">
        <v>7.5</v>
      </c>
      <c r="F50" s="2">
        <v>18.562786102294901</v>
      </c>
      <c r="G50" s="2">
        <v>15.654868125915501</v>
      </c>
      <c r="H50" s="2">
        <v>13.5328941345215</v>
      </c>
      <c r="I50" s="2">
        <v>11.5673322677612</v>
      </c>
      <c r="K50">
        <v>7</v>
      </c>
      <c r="L50" s="2">
        <f>MIN(F50:I52)</f>
        <v>11.3520698547363</v>
      </c>
      <c r="M50" s="3">
        <f>AVERAGE(F50:I52)</f>
        <v>15.123043855031318</v>
      </c>
      <c r="N50" s="2">
        <f>MAX(F50:I52)</f>
        <v>19.265625</v>
      </c>
      <c r="O50" s="2">
        <f>STDEV(F50:I52)</f>
        <v>2.8759495767291727</v>
      </c>
      <c r="P50" s="2">
        <f>TINV(0.05,COUNT(F50:I52))*O50/SQRT(COUNT(F50:I52))</f>
        <v>1.8088833791338927</v>
      </c>
    </row>
    <row r="51" spans="5:16" x14ac:dyDescent="0.25">
      <c r="E51" s="1">
        <v>11.25</v>
      </c>
      <c r="F51" s="2">
        <v>19.1528511047363</v>
      </c>
      <c r="G51" s="2">
        <v>16.151096343994102</v>
      </c>
      <c r="H51" s="2">
        <v>13.8847808837891</v>
      </c>
      <c r="I51" s="2">
        <v>11.3520698547363</v>
      </c>
    </row>
    <row r="52" spans="5:16" x14ac:dyDescent="0.25">
      <c r="E52" s="1">
        <v>15</v>
      </c>
      <c r="F52" s="2">
        <v>19.265625</v>
      </c>
      <c r="G52" s="2">
        <v>16.402879714965799</v>
      </c>
      <c r="H52" s="2">
        <v>14.1183223724365</v>
      </c>
      <c r="I52" s="2">
        <v>11.8310203552246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60FB-684D-4F19-AE01-FF2A5C0B767A}">
  <dimension ref="A1:AD52"/>
  <sheetViews>
    <sheetView tabSelected="1" workbookViewId="0">
      <selection activeCell="R16" sqref="R16"/>
    </sheetView>
  </sheetViews>
  <sheetFormatPr defaultRowHeight="15" x14ac:dyDescent="0.25"/>
  <cols>
    <col min="1" max="1" width="19.85546875" bestFit="1" customWidth="1"/>
    <col min="2" max="2" width="3" bestFit="1" customWidth="1"/>
    <col min="3" max="3" width="5" bestFit="1" customWidth="1"/>
    <col min="5" max="5" width="6" bestFit="1" customWidth="1"/>
    <col min="6" max="7" width="4.5703125" bestFit="1" customWidth="1"/>
    <col min="8" max="8" width="5" bestFit="1" customWidth="1"/>
    <col min="9" max="9" width="4.5703125" bestFit="1" customWidth="1"/>
  </cols>
  <sheetData>
    <row r="1" spans="1:30" x14ac:dyDescent="0.25">
      <c r="E1" s="1" t="s">
        <v>13</v>
      </c>
      <c r="F1" s="1" t="s">
        <v>33</v>
      </c>
      <c r="G1" s="1">
        <v>45</v>
      </c>
      <c r="H1" s="1">
        <v>47.5</v>
      </c>
      <c r="I1" s="1">
        <v>50</v>
      </c>
      <c r="K1" t="s">
        <v>14</v>
      </c>
      <c r="L1" t="s">
        <v>15</v>
      </c>
      <c r="M1" t="s">
        <v>16</v>
      </c>
      <c r="N1" t="s">
        <v>17</v>
      </c>
      <c r="O1" t="s">
        <v>34</v>
      </c>
      <c r="P1" t="s">
        <v>35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5">
      <c r="A2" s="1" t="s">
        <v>36</v>
      </c>
      <c r="B2" s="1">
        <v>46</v>
      </c>
      <c r="C2" s="1" t="s">
        <v>37</v>
      </c>
      <c r="E2" s="1">
        <v>7.5</v>
      </c>
      <c r="F2" s="2">
        <v>37.884525340050502</v>
      </c>
      <c r="G2" s="2">
        <v>32.5241248030216</v>
      </c>
      <c r="H2" s="2">
        <v>29.175435043871399</v>
      </c>
      <c r="I2" s="2">
        <v>27.527330759912701</v>
      </c>
      <c r="K2" t="s">
        <v>18</v>
      </c>
      <c r="L2" s="2">
        <f>MIN(F2:I4)</f>
        <v>27.527330759912701</v>
      </c>
      <c r="M2" s="3">
        <f>AVERAGE(F2:I4)</f>
        <v>33.315873997247181</v>
      </c>
      <c r="N2" s="2">
        <f>MAX(F2:I4)</f>
        <v>38.067877143621402</v>
      </c>
      <c r="O2" s="2">
        <f>STDEV(F2:I4)</f>
        <v>3.5218594004539314</v>
      </c>
      <c r="P2" s="2">
        <f>TINV(0.05,COUNT(F2:I4))*O2/SQRT(COUNT(F2:I4))</f>
        <v>2.2151406911566633</v>
      </c>
      <c r="R2">
        <v>1</v>
      </c>
      <c r="S2" s="7" cm="1">
        <f t="array" ref="S2:S13">_xlfn.TOCOL(F6:I8)</f>
        <v>38.503828775137698</v>
      </c>
      <c r="T2" s="7" cm="1">
        <f t="array" ref="T2:T13">_xlfn.TOCOL(F10:I12)</f>
        <v>38.795606084168</v>
      </c>
      <c r="U2" s="7" cm="1">
        <f t="array" ref="U2:U13">_xlfn.TOCOL(F14:I16)</f>
        <v>38.884904785081702</v>
      </c>
      <c r="V2" s="7" cm="1">
        <f t="array" ref="V2:V13">_xlfn.TOCOL(F18:I20)</f>
        <v>38.623458324000197</v>
      </c>
      <c r="W2" s="7" cm="1">
        <f t="array" ref="W2:W13">_xlfn.TOCOL(F22:I24)</f>
        <v>37.958373632281997</v>
      </c>
      <c r="X2" s="7" cm="1">
        <f t="array" ref="X2:X13">_xlfn.TOCOL(F26:I28)</f>
        <v>37.3932626936585</v>
      </c>
      <c r="Y2" cm="1">
        <f t="array" ref="Y2:Y13">_xlfn.TOCOL(F30:I32)</f>
        <v>37.174955094233198</v>
      </c>
      <c r="Z2" cm="1">
        <f t="array" ref="Z2:Z13">_xlfn.TOCOL(F34:I36)</f>
        <v>37.013746416196199</v>
      </c>
      <c r="AA2" cm="1">
        <f t="array" ref="AA2:AA13">_xlfn.TOCOL(F38:I40)</f>
        <v>37.068146597594001</v>
      </c>
      <c r="AB2" cm="1">
        <f t="array" ref="AB2:AB13">_xlfn.TOCOL(F42:I44)</f>
        <v>37.400508848950302</v>
      </c>
      <c r="AC2" cm="1">
        <f t="array" ref="AC2:AC13">_xlfn.TOCOL(F46:I48)</f>
        <v>37.715476322919102</v>
      </c>
      <c r="AD2" cm="1">
        <f t="array" ref="AD2:AD13">_xlfn.TOCOL(F50:I52)</f>
        <v>38.079580841586001</v>
      </c>
    </row>
    <row r="3" spans="1:30" x14ac:dyDescent="0.25">
      <c r="E3" s="1">
        <v>11.25</v>
      </c>
      <c r="F3" s="2">
        <v>37.447125269100098</v>
      </c>
      <c r="G3" s="2">
        <v>32.9086108505726</v>
      </c>
      <c r="H3" s="2">
        <v>31.0338943637908</v>
      </c>
      <c r="I3" s="2">
        <v>29.684311095625201</v>
      </c>
      <c r="M3" s="3"/>
      <c r="O3" s="2"/>
      <c r="P3" s="2"/>
      <c r="R3">
        <v>2</v>
      </c>
      <c r="S3" s="7">
        <v>33.515949118882403</v>
      </c>
      <c r="T3" s="7">
        <v>33.940582503564698</v>
      </c>
      <c r="U3" s="7">
        <v>33.999863862991297</v>
      </c>
      <c r="V3" s="7">
        <v>33.4874470392242</v>
      </c>
      <c r="W3" s="7">
        <v>32.552299173548803</v>
      </c>
      <c r="X3" s="7">
        <v>31.868964750319702</v>
      </c>
      <c r="Y3">
        <v>31.553139993920901</v>
      </c>
      <c r="Z3">
        <v>31.294576441869101</v>
      </c>
      <c r="AA3">
        <v>31.311103692278301</v>
      </c>
      <c r="AB3">
        <v>31.673172339796999</v>
      </c>
      <c r="AC3">
        <v>32.183571336790898</v>
      </c>
      <c r="AD3">
        <v>32.890435392036999</v>
      </c>
    </row>
    <row r="4" spans="1:30" x14ac:dyDescent="0.25">
      <c r="E4" s="1">
        <v>15</v>
      </c>
      <c r="F4" s="2">
        <v>38.067877143621402</v>
      </c>
      <c r="G4" s="2">
        <v>35.602156098466402</v>
      </c>
      <c r="H4" s="2">
        <v>33.997219838202</v>
      </c>
      <c r="I4" s="2">
        <v>33.937877360731399</v>
      </c>
      <c r="M4" s="1"/>
      <c r="O4" s="2"/>
      <c r="P4" s="2"/>
      <c r="R4">
        <v>3</v>
      </c>
      <c r="S4" s="7">
        <v>30.5570329912007</v>
      </c>
      <c r="T4" s="7">
        <v>30.9831894375384</v>
      </c>
      <c r="U4" s="7">
        <v>30.6887261942029</v>
      </c>
      <c r="V4" s="7">
        <v>29.906537700444499</v>
      </c>
      <c r="W4" s="7">
        <v>29.1637385636568</v>
      </c>
      <c r="X4" s="7">
        <v>28.6373364180326</v>
      </c>
      <c r="Y4">
        <v>28.250286672264298</v>
      </c>
      <c r="Z4">
        <v>27.910591885447499</v>
      </c>
      <c r="AA4">
        <v>27.834528442472202</v>
      </c>
      <c r="AB4">
        <v>28.028685916215199</v>
      </c>
      <c r="AC4">
        <v>28.5427852906287</v>
      </c>
      <c r="AD4">
        <v>29.5906517095864</v>
      </c>
    </row>
    <row r="5" spans="1:30" x14ac:dyDescent="0.25">
      <c r="A5" s="4" t="s">
        <v>12</v>
      </c>
      <c r="E5" s="1" t="s">
        <v>0</v>
      </c>
      <c r="F5" s="2"/>
      <c r="G5" s="2"/>
      <c r="H5" s="2"/>
      <c r="I5" s="2"/>
      <c r="M5" s="1"/>
      <c r="O5" s="2"/>
      <c r="P5" s="2"/>
      <c r="R5">
        <v>4</v>
      </c>
      <c r="S5" s="7">
        <v>29.0801355987787</v>
      </c>
      <c r="T5" s="7">
        <v>29.745349511504202</v>
      </c>
      <c r="U5" s="7">
        <v>29.506707880646001</v>
      </c>
      <c r="V5" s="7">
        <v>28.259920738637401</v>
      </c>
      <c r="W5" s="7">
        <v>27.512583732604998</v>
      </c>
      <c r="X5" s="7">
        <v>27.075547575950601</v>
      </c>
      <c r="Y5">
        <v>26.533710621297399</v>
      </c>
      <c r="Z5">
        <v>26.058218292892001</v>
      </c>
      <c r="AA5">
        <v>25.917107090354001</v>
      </c>
      <c r="AB5">
        <v>26.094476543366898</v>
      </c>
      <c r="AC5">
        <v>26.6516179218888</v>
      </c>
      <c r="AD5">
        <v>27.886936292052301</v>
      </c>
    </row>
    <row r="6" spans="1:30" x14ac:dyDescent="0.25">
      <c r="A6" s="5" t="s">
        <v>38</v>
      </c>
      <c r="E6" s="1">
        <v>7.5</v>
      </c>
      <c r="F6" s="8">
        <v>38.503828775137698</v>
      </c>
      <c r="G6" s="8">
        <v>33.515949118882403</v>
      </c>
      <c r="H6" s="8">
        <v>30.5570329912007</v>
      </c>
      <c r="I6" s="8">
        <v>29.0801355987787</v>
      </c>
      <c r="J6" s="9"/>
      <c r="K6">
        <v>8</v>
      </c>
      <c r="L6" s="2">
        <f>MIN(F6:I8)</f>
        <v>29.0801355987787</v>
      </c>
      <c r="M6" s="3">
        <f>AVERAGE(F6:I8)</f>
        <v>34.09467268541146</v>
      </c>
      <c r="N6" s="2">
        <f>MAX(F6:I8)</f>
        <v>38.503828775137698</v>
      </c>
      <c r="O6" s="2">
        <f>STDEV(F6:I8)</f>
        <v>3.1927008800103005</v>
      </c>
      <c r="P6" s="2">
        <f>TINV(0.05,COUNT(F6:I8))*O6/SQRT(COUNT(F6:I8))</f>
        <v>2.0081101571206847</v>
      </c>
      <c r="R6">
        <v>5</v>
      </c>
      <c r="S6" s="7">
        <v>38.119466593489101</v>
      </c>
      <c r="T6" s="7">
        <v>38.497642464935801</v>
      </c>
      <c r="U6" s="7">
        <v>38.630812279879997</v>
      </c>
      <c r="V6" s="7">
        <v>38.330855630338199</v>
      </c>
      <c r="W6" s="7">
        <v>37.649914706125898</v>
      </c>
      <c r="X6" s="7">
        <v>36.965022180229397</v>
      </c>
      <c r="Y6">
        <v>36.601581461727598</v>
      </c>
      <c r="Z6">
        <v>36.338867587037399</v>
      </c>
      <c r="AA6">
        <v>36.4686573995277</v>
      </c>
      <c r="AB6">
        <v>36.880609430372701</v>
      </c>
      <c r="AC6">
        <v>37.217852044850602</v>
      </c>
      <c r="AD6">
        <v>37.658752258866997</v>
      </c>
    </row>
    <row r="7" spans="1:30" x14ac:dyDescent="0.25">
      <c r="A7" s="5" t="s">
        <v>19</v>
      </c>
      <c r="E7" s="1">
        <v>11.25</v>
      </c>
      <c r="F7" s="8">
        <v>38.119466593489101</v>
      </c>
      <c r="G7" s="8">
        <v>33.713829903863399</v>
      </c>
      <c r="H7" s="8">
        <v>31.787534561008201</v>
      </c>
      <c r="I7" s="8">
        <v>30.794176124036301</v>
      </c>
      <c r="J7" s="9"/>
      <c r="M7" s="1"/>
      <c r="O7" s="2"/>
      <c r="P7" s="2"/>
      <c r="R7">
        <v>6</v>
      </c>
      <c r="S7" s="7">
        <v>33.713829903863399</v>
      </c>
      <c r="T7" s="7">
        <v>33.960171826183803</v>
      </c>
      <c r="U7" s="7">
        <v>33.934393050149097</v>
      </c>
      <c r="V7" s="7">
        <v>33.393405228853197</v>
      </c>
      <c r="W7" s="7">
        <v>32.699434403330102</v>
      </c>
      <c r="X7" s="7">
        <v>32.291314182802999</v>
      </c>
      <c r="Y7">
        <v>32.182448394596598</v>
      </c>
      <c r="Z7">
        <v>32.010066872462602</v>
      </c>
      <c r="AA7">
        <v>32.136467602103899</v>
      </c>
      <c r="AB7">
        <v>32.482918668538296</v>
      </c>
      <c r="AC7">
        <v>32.833125991746797</v>
      </c>
      <c r="AD7">
        <v>33.254057834856198</v>
      </c>
    </row>
    <row r="8" spans="1:30" x14ac:dyDescent="0.25">
      <c r="A8" s="6" t="s">
        <v>39</v>
      </c>
      <c r="E8" s="1">
        <v>15</v>
      </c>
      <c r="F8" s="8">
        <v>38.4197932109237</v>
      </c>
      <c r="G8" s="8">
        <v>35.903198670130202</v>
      </c>
      <c r="H8" s="8">
        <v>34.391015793662497</v>
      </c>
      <c r="I8" s="8">
        <v>34.350110883824499</v>
      </c>
      <c r="J8" s="9"/>
      <c r="M8" s="1"/>
      <c r="O8" s="2"/>
      <c r="P8" s="2"/>
      <c r="R8">
        <v>7</v>
      </c>
      <c r="S8" s="7">
        <v>31.787534561008201</v>
      </c>
      <c r="T8" s="7">
        <v>32.366052353754597</v>
      </c>
      <c r="U8" s="7">
        <v>32.567385667935</v>
      </c>
      <c r="V8" s="7">
        <v>32.120129643008099</v>
      </c>
      <c r="W8" s="7">
        <v>31.4484460651875</v>
      </c>
      <c r="X8" s="7">
        <v>30.838323608040799</v>
      </c>
      <c r="Y8">
        <v>30.364087168127298</v>
      </c>
      <c r="Z8">
        <v>29.937496725469799</v>
      </c>
      <c r="AA8">
        <v>29.846947491169001</v>
      </c>
      <c r="AB8">
        <v>29.935107417404701</v>
      </c>
      <c r="AC8">
        <v>30.237139519304002</v>
      </c>
      <c r="AD8">
        <v>30.940766297280799</v>
      </c>
    </row>
    <row r="9" spans="1:30" x14ac:dyDescent="0.25">
      <c r="E9" s="1" t="s">
        <v>1</v>
      </c>
      <c r="F9" s="8"/>
      <c r="G9" s="8"/>
      <c r="H9" s="8"/>
      <c r="I9" s="8"/>
      <c r="J9" s="9"/>
      <c r="M9" s="1"/>
      <c r="O9" s="2"/>
      <c r="P9" s="2"/>
      <c r="R9">
        <v>8</v>
      </c>
      <c r="S9" s="7">
        <v>30.794176124036301</v>
      </c>
      <c r="T9" s="7">
        <v>31.444841613992999</v>
      </c>
      <c r="U9" s="7">
        <v>31.452913386747198</v>
      </c>
      <c r="V9" s="7">
        <v>30.400850661099</v>
      </c>
      <c r="W9" s="7">
        <v>29.503287132829399</v>
      </c>
      <c r="X9" s="7">
        <v>29.044902268797198</v>
      </c>
      <c r="Y9">
        <v>28.8007076270878</v>
      </c>
      <c r="Z9">
        <v>28.5801839455962</v>
      </c>
      <c r="AA9">
        <v>28.594232480973002</v>
      </c>
      <c r="AB9">
        <v>28.715160991996498</v>
      </c>
      <c r="AC9">
        <v>29.029344525188201</v>
      </c>
      <c r="AD9">
        <v>29.8505791835487</v>
      </c>
    </row>
    <row r="10" spans="1:30" x14ac:dyDescent="0.25">
      <c r="E10" s="1">
        <v>7.5</v>
      </c>
      <c r="F10" s="8">
        <v>38.795606084168</v>
      </c>
      <c r="G10" s="8">
        <v>33.940582503564698</v>
      </c>
      <c r="H10" s="8">
        <v>30.9831894375384</v>
      </c>
      <c r="I10" s="8">
        <v>29.745349511504202</v>
      </c>
      <c r="J10" s="9"/>
      <c r="K10">
        <v>9</v>
      </c>
      <c r="L10" s="2">
        <f>MIN(F10:I12)</f>
        <v>29.745349511504202</v>
      </c>
      <c r="M10" s="3">
        <f>AVERAGE(F10:I12)</f>
        <v>34.47744973906083</v>
      </c>
      <c r="N10" s="2">
        <f>MAX(F10:I12)</f>
        <v>38.795606084168</v>
      </c>
      <c r="O10" s="2">
        <f>STDEV(F10:I12)</f>
        <v>3.073342504242055</v>
      </c>
      <c r="P10" s="2">
        <f>TINV(0.05,COUNT(F10:I12))*O10/SQRT(COUNT(F10:I12))</f>
        <v>1.933037428504508</v>
      </c>
      <c r="R10">
        <v>9</v>
      </c>
      <c r="S10" s="7">
        <v>38.4197932109237</v>
      </c>
      <c r="T10" s="7">
        <v>38.681736066937397</v>
      </c>
      <c r="U10" s="7">
        <v>38.858248703181701</v>
      </c>
      <c r="V10" s="7">
        <v>38.752918215468497</v>
      </c>
      <c r="W10" s="7">
        <v>38.340244758874199</v>
      </c>
      <c r="X10" s="7">
        <v>37.832845086231799</v>
      </c>
      <c r="Y10">
        <v>37.535124775022297</v>
      </c>
      <c r="Z10">
        <v>37.3213711101562</v>
      </c>
      <c r="AA10">
        <v>37.415446564555197</v>
      </c>
      <c r="AB10">
        <v>37.665240084752398</v>
      </c>
      <c r="AC10">
        <v>37.876538084819899</v>
      </c>
      <c r="AD10">
        <v>38.130541648715699</v>
      </c>
    </row>
    <row r="11" spans="1:30" x14ac:dyDescent="0.25">
      <c r="E11" s="1">
        <v>11.25</v>
      </c>
      <c r="F11" s="8">
        <v>38.497642464935801</v>
      </c>
      <c r="G11" s="8">
        <v>33.960171826183803</v>
      </c>
      <c r="H11" s="8">
        <v>32.366052353754597</v>
      </c>
      <c r="I11" s="8">
        <v>31.444841613992999</v>
      </c>
      <c r="J11" s="9"/>
      <c r="M11" s="1"/>
      <c r="O11" s="2"/>
      <c r="P11" s="2"/>
      <c r="R11">
        <v>10</v>
      </c>
      <c r="S11" s="7">
        <v>35.903198670130202</v>
      </c>
      <c r="T11" s="7">
        <v>36.077859546057901</v>
      </c>
      <c r="U11" s="7">
        <v>36.269483589567201</v>
      </c>
      <c r="V11" s="7">
        <v>36.1442548129708</v>
      </c>
      <c r="W11" s="7">
        <v>35.745491648558499</v>
      </c>
      <c r="X11" s="7">
        <v>35.349503301549703</v>
      </c>
      <c r="Y11">
        <v>35.177859546965898</v>
      </c>
      <c r="Z11">
        <v>34.961737721605502</v>
      </c>
      <c r="AA11">
        <v>35.042109018977499</v>
      </c>
      <c r="AB11">
        <v>35.309888244373703</v>
      </c>
      <c r="AC11">
        <v>35.540718785487101</v>
      </c>
      <c r="AD11">
        <v>35.725298654288103</v>
      </c>
    </row>
    <row r="12" spans="1:30" x14ac:dyDescent="0.25">
      <c r="E12" s="1">
        <v>15</v>
      </c>
      <c r="F12" s="8">
        <v>38.681736066937397</v>
      </c>
      <c r="G12" s="8">
        <v>36.077859546057901</v>
      </c>
      <c r="H12" s="8">
        <v>34.643320217728601</v>
      </c>
      <c r="I12" s="8">
        <v>34.593045242363601</v>
      </c>
      <c r="J12" s="9"/>
      <c r="M12" s="1"/>
      <c r="O12" s="2"/>
      <c r="P12" s="2"/>
      <c r="R12">
        <v>11</v>
      </c>
      <c r="S12" s="7">
        <v>34.391015793662497</v>
      </c>
      <c r="T12" s="7">
        <v>34.643320217728601</v>
      </c>
      <c r="U12" s="7">
        <v>34.806703810463702</v>
      </c>
      <c r="V12" s="7">
        <v>34.592738953651903</v>
      </c>
      <c r="W12" s="7">
        <v>34.143154942430598</v>
      </c>
      <c r="X12" s="7">
        <v>33.711082851514199</v>
      </c>
      <c r="Y12">
        <v>33.478662339039097</v>
      </c>
      <c r="Z12">
        <v>33.2730849878863</v>
      </c>
      <c r="AA12">
        <v>33.3517647488043</v>
      </c>
      <c r="AB12">
        <v>33.605993227101898</v>
      </c>
      <c r="AC12">
        <v>33.846477014012599</v>
      </c>
      <c r="AD12">
        <v>34.131466553080799</v>
      </c>
    </row>
    <row r="13" spans="1:30" x14ac:dyDescent="0.25">
      <c r="E13" s="1" t="s">
        <v>2</v>
      </c>
      <c r="F13" s="8"/>
      <c r="G13" s="8"/>
      <c r="H13" s="8"/>
      <c r="I13" s="8"/>
      <c r="J13" s="9"/>
      <c r="M13" s="1"/>
      <c r="O13" s="2"/>
      <c r="P13" s="2"/>
      <c r="R13">
        <v>12</v>
      </c>
      <c r="S13" s="7">
        <v>34.350110883824499</v>
      </c>
      <c r="T13" s="7">
        <v>34.593045242363601</v>
      </c>
      <c r="U13" s="7">
        <v>34.696091254008898</v>
      </c>
      <c r="V13" s="7">
        <v>34.3608393124305</v>
      </c>
      <c r="W13" s="7">
        <v>33.877157340757499</v>
      </c>
      <c r="X13" s="7">
        <v>33.535915510728998</v>
      </c>
      <c r="Y13">
        <v>33.440344119444497</v>
      </c>
      <c r="Z13">
        <v>33.390827910043299</v>
      </c>
      <c r="AA13">
        <v>33.458502115681803</v>
      </c>
      <c r="AB13">
        <v>33.661402729339898</v>
      </c>
      <c r="AC13">
        <v>33.8325628219172</v>
      </c>
      <c r="AD13">
        <v>34.071470752824098</v>
      </c>
    </row>
    <row r="14" spans="1:30" x14ac:dyDescent="0.25">
      <c r="E14" s="1">
        <v>7.5</v>
      </c>
      <c r="F14" s="8">
        <v>38.884904785081702</v>
      </c>
      <c r="G14" s="8">
        <v>33.999863862991297</v>
      </c>
      <c r="H14" s="8">
        <v>30.6887261942029</v>
      </c>
      <c r="I14" s="8">
        <v>29.506707880646001</v>
      </c>
      <c r="J14" s="9"/>
      <c r="K14">
        <v>10</v>
      </c>
      <c r="L14" s="2">
        <f>MIN(F14:I16)</f>
        <v>29.506707880646001</v>
      </c>
      <c r="M14" s="3">
        <f>AVERAGE(F14:I16)</f>
        <v>34.524686205404556</v>
      </c>
      <c r="N14" s="2">
        <f>MAX(F14:I16)</f>
        <v>38.884904785081702</v>
      </c>
      <c r="O14" s="2">
        <f>STDEV(F14:I16)</f>
        <v>3.1850526850953456</v>
      </c>
      <c r="P14" s="2">
        <f>TINV(0.05,COUNT(F14:I16))*O14/SQRT(COUNT(F14:I16))</f>
        <v>2.0032996789488897</v>
      </c>
    </row>
    <row r="15" spans="1:30" x14ac:dyDescent="0.25">
      <c r="E15" s="1">
        <v>11.25</v>
      </c>
      <c r="F15" s="8">
        <v>38.630812279879997</v>
      </c>
      <c r="G15" s="8">
        <v>33.934393050149097</v>
      </c>
      <c r="H15" s="8">
        <v>32.567385667935</v>
      </c>
      <c r="I15" s="8">
        <v>31.452913386747198</v>
      </c>
      <c r="J15" s="9"/>
      <c r="M15" s="1"/>
      <c r="O15" s="2"/>
      <c r="P15" s="2"/>
    </row>
    <row r="16" spans="1:30" x14ac:dyDescent="0.25">
      <c r="E16" s="1">
        <v>15</v>
      </c>
      <c r="F16" s="8">
        <v>38.858248703181701</v>
      </c>
      <c r="G16" s="8">
        <v>36.269483589567201</v>
      </c>
      <c r="H16" s="8">
        <v>34.806703810463702</v>
      </c>
      <c r="I16" s="8">
        <v>34.696091254008898</v>
      </c>
      <c r="J16" s="9"/>
      <c r="M16" s="1"/>
      <c r="O16" s="2"/>
      <c r="P16" s="2"/>
    </row>
    <row r="17" spans="5:16" x14ac:dyDescent="0.25">
      <c r="E17" s="1" t="s">
        <v>3</v>
      </c>
      <c r="F17" s="8"/>
      <c r="G17" s="8"/>
      <c r="H17" s="8"/>
      <c r="I17" s="8"/>
      <c r="J17" s="9"/>
      <c r="M17" s="1"/>
      <c r="O17" s="2"/>
      <c r="P17" s="2"/>
    </row>
    <row r="18" spans="5:16" x14ac:dyDescent="0.25">
      <c r="E18" s="1">
        <v>7.5</v>
      </c>
      <c r="F18" s="8">
        <v>38.623458324000197</v>
      </c>
      <c r="G18" s="8">
        <v>33.4874470392242</v>
      </c>
      <c r="H18" s="8">
        <v>29.906537700444499</v>
      </c>
      <c r="I18" s="8">
        <v>28.259920738637401</v>
      </c>
      <c r="J18" s="9"/>
      <c r="K18">
        <v>11</v>
      </c>
      <c r="L18" s="2">
        <f>MIN(F18:I20)</f>
        <v>28.259920738637401</v>
      </c>
      <c r="M18" s="3">
        <f>AVERAGE(F18:I20)</f>
        <v>34.031113021677207</v>
      </c>
      <c r="N18" s="2">
        <f>MAX(F18:I20)</f>
        <v>38.752918215468497</v>
      </c>
      <c r="O18" s="2">
        <f>STDEV(F18:I20)</f>
        <v>3.4982341736034193</v>
      </c>
      <c r="P18" s="2">
        <f>TINV(0.05,COUNT(F18:I20))*O18/SQRT(COUNT(F18:I20))</f>
        <v>2.2002811537976106</v>
      </c>
    </row>
    <row r="19" spans="5:16" x14ac:dyDescent="0.25">
      <c r="E19" s="1">
        <v>11.25</v>
      </c>
      <c r="F19" s="8">
        <v>38.330855630338199</v>
      </c>
      <c r="G19" s="8">
        <v>33.393405228853197</v>
      </c>
      <c r="H19" s="8">
        <v>32.120129643008099</v>
      </c>
      <c r="I19" s="8">
        <v>30.400850661099</v>
      </c>
      <c r="J19" s="9"/>
      <c r="M19" s="1"/>
      <c r="O19" s="2"/>
      <c r="P19" s="2"/>
    </row>
    <row r="20" spans="5:16" x14ac:dyDescent="0.25">
      <c r="E20" s="1">
        <v>15</v>
      </c>
      <c r="F20" s="8">
        <v>38.752918215468497</v>
      </c>
      <c r="G20" s="8">
        <v>36.1442548129708</v>
      </c>
      <c r="H20" s="8">
        <v>34.592738953651903</v>
      </c>
      <c r="I20" s="8">
        <v>34.3608393124305</v>
      </c>
      <c r="J20" s="9"/>
      <c r="M20" s="1"/>
      <c r="O20" s="2"/>
      <c r="P20" s="2"/>
    </row>
    <row r="21" spans="5:16" x14ac:dyDescent="0.25">
      <c r="E21" s="1" t="s">
        <v>4</v>
      </c>
      <c r="F21" s="8"/>
      <c r="G21" s="8"/>
      <c r="H21" s="8"/>
      <c r="I21" s="8"/>
      <c r="J21" s="9"/>
      <c r="M21" s="1"/>
      <c r="O21" s="2"/>
      <c r="P21" s="2"/>
    </row>
    <row r="22" spans="5:16" x14ac:dyDescent="0.25">
      <c r="E22" s="1">
        <v>7.5</v>
      </c>
      <c r="F22" s="8">
        <v>37.958373632281997</v>
      </c>
      <c r="G22" s="8">
        <v>32.552299173548803</v>
      </c>
      <c r="H22" s="8">
        <v>29.1637385636568</v>
      </c>
      <c r="I22" s="8">
        <v>27.512583732604998</v>
      </c>
      <c r="J22" s="9"/>
      <c r="K22">
        <v>12</v>
      </c>
      <c r="L22" s="2">
        <f>MIN(F22:I24)</f>
        <v>27.512583732604998</v>
      </c>
      <c r="M22" s="3">
        <f>AVERAGE(F22:I24)</f>
        <v>33.382843841682195</v>
      </c>
      <c r="N22" s="2">
        <f>MAX(F22:I24)</f>
        <v>38.340244758874199</v>
      </c>
      <c r="O22" s="2">
        <f>STDEV(F22:I24)</f>
        <v>3.5971481755013301</v>
      </c>
      <c r="P22" s="2">
        <f>TINV(0.05,COUNT(F22:I24))*O22/SQRT(COUNT(F22:I24))</f>
        <v>2.262495003249116</v>
      </c>
    </row>
    <row r="23" spans="5:16" x14ac:dyDescent="0.25">
      <c r="E23" s="1">
        <v>11.25</v>
      </c>
      <c r="F23" s="8">
        <v>37.649914706125898</v>
      </c>
      <c r="G23" s="8">
        <v>32.699434403330102</v>
      </c>
      <c r="H23" s="8">
        <v>31.4484460651875</v>
      </c>
      <c r="I23" s="8">
        <v>29.503287132829399</v>
      </c>
      <c r="J23" s="9"/>
      <c r="M23" s="1"/>
      <c r="O23" s="2"/>
      <c r="P23" s="2"/>
    </row>
    <row r="24" spans="5:16" x14ac:dyDescent="0.25">
      <c r="E24" s="1">
        <v>15</v>
      </c>
      <c r="F24" s="8">
        <v>38.340244758874199</v>
      </c>
      <c r="G24" s="8">
        <v>35.745491648558499</v>
      </c>
      <c r="H24" s="8">
        <v>34.143154942430598</v>
      </c>
      <c r="I24" s="8">
        <v>33.877157340757499</v>
      </c>
      <c r="J24" s="9"/>
      <c r="M24" s="1"/>
      <c r="O24" s="2"/>
      <c r="P24" s="2"/>
    </row>
    <row r="25" spans="5:16" x14ac:dyDescent="0.25">
      <c r="E25" s="1" t="s">
        <v>5</v>
      </c>
      <c r="F25" s="8"/>
      <c r="G25" s="8"/>
      <c r="H25" s="8"/>
      <c r="I25" s="8"/>
      <c r="J25" s="9"/>
      <c r="M25" s="1"/>
      <c r="O25" s="2"/>
      <c r="P25" s="2"/>
    </row>
    <row r="26" spans="5:16" x14ac:dyDescent="0.25">
      <c r="E26" s="1">
        <v>7.5</v>
      </c>
      <c r="F26" s="8">
        <v>37.3932626936585</v>
      </c>
      <c r="G26" s="8">
        <v>31.868964750319702</v>
      </c>
      <c r="H26" s="8">
        <v>28.6373364180326</v>
      </c>
      <c r="I26" s="8">
        <v>27.075547575950601</v>
      </c>
      <c r="J26" s="9"/>
      <c r="K26">
        <v>1</v>
      </c>
      <c r="L26" s="2">
        <f>MIN(F26:I28)</f>
        <v>27.075547575950601</v>
      </c>
      <c r="M26" s="3">
        <f>AVERAGE(F26:I28)</f>
        <v>32.878668368988045</v>
      </c>
      <c r="N26" s="2">
        <f>MAX(F26:I28)</f>
        <v>37.832845086231799</v>
      </c>
      <c r="O26" s="2">
        <f>STDEV(F26:I28)</f>
        <v>3.5769971220353658</v>
      </c>
      <c r="P26" s="2">
        <f>TINV(0.05,COUNT(F26:I28))*O26/SQRT(COUNT(F26:I28))</f>
        <v>2.2498206135513392</v>
      </c>
    </row>
    <row r="27" spans="5:16" x14ac:dyDescent="0.25">
      <c r="E27" s="1">
        <v>11.25</v>
      </c>
      <c r="F27" s="8">
        <v>36.965022180229397</v>
      </c>
      <c r="G27" s="8">
        <v>32.291314182802999</v>
      </c>
      <c r="H27" s="8">
        <v>30.838323608040799</v>
      </c>
      <c r="I27" s="8">
        <v>29.044902268797198</v>
      </c>
      <c r="J27" s="9"/>
      <c r="M27" s="1"/>
      <c r="O27" s="2"/>
      <c r="P27" s="2"/>
    </row>
    <row r="28" spans="5:16" x14ac:dyDescent="0.25">
      <c r="E28" s="1">
        <v>15</v>
      </c>
      <c r="F28" s="8">
        <v>37.832845086231799</v>
      </c>
      <c r="G28" s="8">
        <v>35.349503301549703</v>
      </c>
      <c r="H28" s="8">
        <v>33.711082851514199</v>
      </c>
      <c r="I28" s="8">
        <v>33.535915510728998</v>
      </c>
      <c r="J28" s="9"/>
      <c r="M28" s="1"/>
      <c r="O28" s="2"/>
      <c r="P28" s="2"/>
    </row>
    <row r="29" spans="5:16" x14ac:dyDescent="0.25">
      <c r="E29" s="1" t="s">
        <v>6</v>
      </c>
      <c r="F29" s="2"/>
      <c r="G29" s="2"/>
      <c r="H29" s="2"/>
      <c r="I29" s="2"/>
      <c r="M29" s="1"/>
      <c r="O29" s="2"/>
      <c r="P29" s="2"/>
    </row>
    <row r="30" spans="5:16" x14ac:dyDescent="0.25">
      <c r="E30" s="1">
        <v>7.5</v>
      </c>
      <c r="F30" s="2">
        <v>37.174955094233198</v>
      </c>
      <c r="G30" s="2">
        <v>31.553139993920901</v>
      </c>
      <c r="H30" s="2">
        <v>28.250286672264298</v>
      </c>
      <c r="I30" s="2">
        <v>26.533710621297399</v>
      </c>
      <c r="K30">
        <v>2</v>
      </c>
      <c r="L30" s="2">
        <f>MIN(F30:I32)</f>
        <v>26.533710621297399</v>
      </c>
      <c r="M30" s="3">
        <f>AVERAGE(F30:I32)</f>
        <v>32.591075651143903</v>
      </c>
      <c r="N30" s="2">
        <f>MAX(F30:I32)</f>
        <v>37.535124775022297</v>
      </c>
      <c r="O30" s="2">
        <f>STDEV(F30:I32)</f>
        <v>3.6412413157760959</v>
      </c>
      <c r="P30" s="2">
        <f>TINV(0.05,COUNT(F30:I32))*O30/SQRT(COUNT(F30:I32))</f>
        <v>2.2902282254245732</v>
      </c>
    </row>
    <row r="31" spans="5:16" x14ac:dyDescent="0.25">
      <c r="E31" s="1">
        <v>11.25</v>
      </c>
      <c r="F31" s="2">
        <v>36.601581461727598</v>
      </c>
      <c r="G31" s="2">
        <v>32.182448394596598</v>
      </c>
      <c r="H31" s="2">
        <v>30.364087168127298</v>
      </c>
      <c r="I31" s="2">
        <v>28.8007076270878</v>
      </c>
      <c r="M31" s="1"/>
      <c r="O31" s="2"/>
      <c r="P31" s="2"/>
    </row>
    <row r="32" spans="5:16" x14ac:dyDescent="0.25">
      <c r="E32" s="1">
        <v>15</v>
      </c>
      <c r="F32" s="2">
        <v>37.535124775022297</v>
      </c>
      <c r="G32" s="2">
        <v>35.177859546965898</v>
      </c>
      <c r="H32" s="2">
        <v>33.478662339039097</v>
      </c>
      <c r="I32" s="2">
        <v>33.440344119444497</v>
      </c>
      <c r="M32" s="1"/>
      <c r="O32" s="2"/>
      <c r="P32" s="2"/>
    </row>
    <row r="33" spans="5:16" x14ac:dyDescent="0.25">
      <c r="E33" s="1" t="s">
        <v>7</v>
      </c>
      <c r="F33" s="2"/>
      <c r="G33" s="2"/>
      <c r="H33" s="2"/>
      <c r="I33" s="2"/>
      <c r="M33" s="1"/>
      <c r="O33" s="2"/>
      <c r="P33" s="2"/>
    </row>
    <row r="34" spans="5:16" x14ac:dyDescent="0.25">
      <c r="E34" s="1">
        <v>7.5</v>
      </c>
      <c r="F34" s="2">
        <v>37.013746416196199</v>
      </c>
      <c r="G34" s="2">
        <v>31.294576441869101</v>
      </c>
      <c r="H34" s="2">
        <v>27.910591885447499</v>
      </c>
      <c r="I34" s="2">
        <v>26.058218292892001</v>
      </c>
      <c r="K34">
        <v>3</v>
      </c>
      <c r="L34" s="2">
        <f>MIN(F34:I36)</f>
        <v>26.058218292892001</v>
      </c>
      <c r="M34" s="3">
        <f>AVERAGE(F34:I36)</f>
        <v>32.34089749138851</v>
      </c>
      <c r="N34" s="2">
        <f>MAX(F34:I36)</f>
        <v>37.3213711101562</v>
      </c>
      <c r="O34" s="2">
        <f>STDEV(F34:I36)</f>
        <v>3.7134611920986678</v>
      </c>
      <c r="P34" s="2">
        <f>TINV(0.05,COUNT(F34:I36))*O34/SQRT(COUNT(F34:I36))</f>
        <v>2.3356522950884022</v>
      </c>
    </row>
    <row r="35" spans="5:16" x14ac:dyDescent="0.25">
      <c r="E35" s="1">
        <v>11.25</v>
      </c>
      <c r="F35" s="2">
        <v>36.338867587037399</v>
      </c>
      <c r="G35" s="2">
        <v>32.010066872462602</v>
      </c>
      <c r="H35" s="2">
        <v>29.937496725469799</v>
      </c>
      <c r="I35" s="2">
        <v>28.5801839455962</v>
      </c>
      <c r="M35" s="1"/>
      <c r="O35" s="2"/>
      <c r="P35" s="2"/>
    </row>
    <row r="36" spans="5:16" x14ac:dyDescent="0.25">
      <c r="E36" s="1">
        <v>15</v>
      </c>
      <c r="F36" s="2">
        <v>37.3213711101562</v>
      </c>
      <c r="G36" s="2">
        <v>34.961737721605502</v>
      </c>
      <c r="H36" s="2">
        <v>33.2730849878863</v>
      </c>
      <c r="I36" s="2">
        <v>33.390827910043299</v>
      </c>
      <c r="M36" s="1"/>
      <c r="O36" s="2"/>
      <c r="P36" s="2"/>
    </row>
    <row r="37" spans="5:16" x14ac:dyDescent="0.25">
      <c r="E37" s="1" t="s">
        <v>8</v>
      </c>
      <c r="F37" s="2"/>
      <c r="G37" s="2"/>
      <c r="H37" s="2"/>
      <c r="I37" s="2"/>
      <c r="M37" s="1"/>
      <c r="O37" s="2"/>
      <c r="P37" s="2"/>
    </row>
    <row r="38" spans="5:16" x14ac:dyDescent="0.25">
      <c r="E38" s="1">
        <v>7.5</v>
      </c>
      <c r="F38" s="2">
        <v>37.068146597594001</v>
      </c>
      <c r="G38" s="2">
        <v>31.311103692278301</v>
      </c>
      <c r="H38" s="2">
        <v>27.834528442472202</v>
      </c>
      <c r="I38" s="2">
        <v>25.917107090354001</v>
      </c>
      <c r="K38">
        <v>4</v>
      </c>
      <c r="L38" s="2">
        <f>MIN(F38:I40)</f>
        <v>25.917107090354001</v>
      </c>
      <c r="M38" s="3">
        <f>AVERAGE(F38:I40)</f>
        <v>32.370417770374239</v>
      </c>
      <c r="N38" s="2">
        <f>MAX(F38:I40)</f>
        <v>37.415446564555197</v>
      </c>
      <c r="O38" s="2">
        <f>STDEV(F38:I40)</f>
        <v>3.7854423375930151</v>
      </c>
      <c r="P38" s="2">
        <f>TINV(0.05,COUNT(F38:I40))*O38/SQRT(COUNT(F38:I40))</f>
        <v>2.3809262104411975</v>
      </c>
    </row>
    <row r="39" spans="5:16" x14ac:dyDescent="0.25">
      <c r="E39" s="1">
        <v>11.25</v>
      </c>
      <c r="F39" s="2">
        <v>36.4686573995277</v>
      </c>
      <c r="G39" s="2">
        <v>32.136467602103899</v>
      </c>
      <c r="H39" s="2">
        <v>29.846947491169001</v>
      </c>
      <c r="I39" s="2">
        <v>28.594232480973002</v>
      </c>
      <c r="M39" s="1"/>
      <c r="O39" s="2"/>
      <c r="P39" s="2"/>
    </row>
    <row r="40" spans="5:16" x14ac:dyDescent="0.25">
      <c r="E40" s="1">
        <v>15</v>
      </c>
      <c r="F40" s="2">
        <v>37.415446564555197</v>
      </c>
      <c r="G40" s="2">
        <v>35.042109018977499</v>
      </c>
      <c r="H40" s="2">
        <v>33.3517647488043</v>
      </c>
      <c r="I40" s="2">
        <v>33.458502115681803</v>
      </c>
      <c r="M40" s="1"/>
      <c r="O40" s="2"/>
      <c r="P40" s="2"/>
    </row>
    <row r="41" spans="5:16" x14ac:dyDescent="0.25">
      <c r="E41" s="1" t="s">
        <v>9</v>
      </c>
      <c r="F41" s="2"/>
      <c r="G41" s="2"/>
      <c r="H41" s="2"/>
      <c r="I41" s="2"/>
      <c r="M41" s="1"/>
      <c r="O41" s="2"/>
      <c r="P41" s="2"/>
    </row>
    <row r="42" spans="5:16" x14ac:dyDescent="0.25">
      <c r="E42" s="1">
        <v>7.5</v>
      </c>
      <c r="F42" s="2">
        <v>37.400508848950302</v>
      </c>
      <c r="G42" s="2">
        <v>31.673172339796999</v>
      </c>
      <c r="H42" s="2">
        <v>28.028685916215199</v>
      </c>
      <c r="I42" s="2">
        <v>26.094476543366898</v>
      </c>
      <c r="K42">
        <v>5</v>
      </c>
      <c r="L42" s="2">
        <f>MIN(F42:I44)</f>
        <v>26.094476543366898</v>
      </c>
      <c r="M42" s="3">
        <f>AVERAGE(F42:I44)</f>
        <v>32.621097036850792</v>
      </c>
      <c r="N42" s="2">
        <f>MAX(F42:I44)</f>
        <v>37.665240084752398</v>
      </c>
      <c r="O42" s="2">
        <f>STDEV(F42:I44)</f>
        <v>3.8469232436380048</v>
      </c>
      <c r="P42" s="2">
        <f>TINV(0.05,COUNT(F42:I44))*O42/SQRT(COUNT(F42:I44))</f>
        <v>2.4195957997757076</v>
      </c>
    </row>
    <row r="43" spans="5:16" x14ac:dyDescent="0.25">
      <c r="E43" s="1">
        <v>11.25</v>
      </c>
      <c r="F43" s="2">
        <v>36.880609430372701</v>
      </c>
      <c r="G43" s="2">
        <v>32.482918668538296</v>
      </c>
      <c r="H43" s="2">
        <v>29.935107417404701</v>
      </c>
      <c r="I43" s="2">
        <v>28.715160991996498</v>
      </c>
      <c r="M43" s="1"/>
      <c r="O43" s="2"/>
      <c r="P43" s="2"/>
    </row>
    <row r="44" spans="5:16" x14ac:dyDescent="0.25">
      <c r="E44" s="1">
        <v>15</v>
      </c>
      <c r="F44" s="2">
        <v>37.665240084752398</v>
      </c>
      <c r="G44" s="2">
        <v>35.309888244373703</v>
      </c>
      <c r="H44" s="2">
        <v>33.605993227101898</v>
      </c>
      <c r="I44" s="2">
        <v>33.661402729339898</v>
      </c>
      <c r="M44" s="1"/>
      <c r="O44" s="2"/>
      <c r="P44" s="2"/>
    </row>
    <row r="45" spans="5:16" x14ac:dyDescent="0.25">
      <c r="E45" s="1" t="s">
        <v>10</v>
      </c>
      <c r="F45" s="2"/>
      <c r="G45" s="2"/>
      <c r="H45" s="2"/>
      <c r="I45" s="2"/>
      <c r="M45" s="1"/>
      <c r="O45" s="2"/>
      <c r="P45" s="2"/>
    </row>
    <row r="46" spans="5:16" x14ac:dyDescent="0.25">
      <c r="E46" s="1">
        <v>7.5</v>
      </c>
      <c r="F46" s="2">
        <v>37.715476322919102</v>
      </c>
      <c r="G46" s="2">
        <v>32.183571336790898</v>
      </c>
      <c r="H46" s="2">
        <v>28.5427852906287</v>
      </c>
      <c r="I46" s="2">
        <v>26.6516179218888</v>
      </c>
      <c r="K46">
        <v>6</v>
      </c>
      <c r="L46" s="2">
        <f>MIN(F46:I48)</f>
        <v>26.6516179218888</v>
      </c>
      <c r="M46" s="3">
        <f>AVERAGE(F46:I48)</f>
        <v>32.958934138296151</v>
      </c>
      <c r="N46" s="2">
        <f>MAX(F46:I48)</f>
        <v>37.876538084819899</v>
      </c>
      <c r="O46" s="2">
        <f>STDEV(F46:I48)</f>
        <v>3.7648365822184746</v>
      </c>
      <c r="P46" s="2">
        <f>TINV(0.05,COUNT(F46:I48))*O46/SQRT(COUNT(F46:I48))</f>
        <v>2.3679658272991895</v>
      </c>
    </row>
    <row r="47" spans="5:16" x14ac:dyDescent="0.25">
      <c r="E47" s="1">
        <v>11.25</v>
      </c>
      <c r="F47" s="2">
        <v>37.217852044850602</v>
      </c>
      <c r="G47" s="2">
        <v>32.833125991746797</v>
      </c>
      <c r="H47" s="2">
        <v>30.237139519304002</v>
      </c>
      <c r="I47" s="2">
        <v>29.029344525188201</v>
      </c>
      <c r="M47" s="1"/>
      <c r="O47" s="2"/>
      <c r="P47" s="2"/>
    </row>
    <row r="48" spans="5:16" x14ac:dyDescent="0.25">
      <c r="E48" s="1">
        <v>15</v>
      </c>
      <c r="F48" s="2">
        <v>37.876538084819899</v>
      </c>
      <c r="G48" s="2">
        <v>35.540718785487101</v>
      </c>
      <c r="H48" s="2">
        <v>33.846477014012599</v>
      </c>
      <c r="I48" s="2">
        <v>33.8325628219172</v>
      </c>
      <c r="M48" s="1"/>
      <c r="O48" s="2"/>
      <c r="P48" s="2"/>
    </row>
    <row r="49" spans="5:16" x14ac:dyDescent="0.25">
      <c r="E49" s="1" t="s">
        <v>11</v>
      </c>
      <c r="F49" s="2"/>
      <c r="G49" s="2"/>
      <c r="H49" s="2"/>
      <c r="I49" s="2"/>
      <c r="M49" s="1"/>
      <c r="O49" s="2"/>
      <c r="P49" s="2"/>
    </row>
    <row r="50" spans="5:16" x14ac:dyDescent="0.25">
      <c r="E50" s="1">
        <v>7.5</v>
      </c>
      <c r="F50" s="2">
        <v>38.079580841586001</v>
      </c>
      <c r="G50" s="2">
        <v>32.890435392036999</v>
      </c>
      <c r="H50" s="2">
        <v>29.5906517095864</v>
      </c>
      <c r="I50" s="2">
        <v>27.886936292052301</v>
      </c>
      <c r="K50">
        <v>7</v>
      </c>
      <c r="L50" s="2">
        <f>MIN(F50:I52)</f>
        <v>27.886936292052301</v>
      </c>
      <c r="M50" s="3">
        <f>AVERAGE(F50:I52)</f>
        <v>33.517544784893595</v>
      </c>
      <c r="N50" s="2">
        <f>MAX(F50:I52)</f>
        <v>38.130541648715699</v>
      </c>
      <c r="O50" s="2">
        <f>STDEV(F50:I52)</f>
        <v>3.4702997032950589</v>
      </c>
      <c r="P50" s="2">
        <f>TINV(0.05,COUNT(F50:I52))*O50/SQRT(COUNT(F50:I52))</f>
        <v>2.1827112355158129</v>
      </c>
    </row>
    <row r="51" spans="5:16" x14ac:dyDescent="0.25">
      <c r="E51" s="1">
        <v>11.25</v>
      </c>
      <c r="F51" s="2">
        <v>37.658752258866997</v>
      </c>
      <c r="G51" s="2">
        <v>33.254057834856198</v>
      </c>
      <c r="H51" s="2">
        <v>30.940766297280799</v>
      </c>
      <c r="I51" s="2">
        <v>29.8505791835487</v>
      </c>
    </row>
    <row r="52" spans="5:16" x14ac:dyDescent="0.25">
      <c r="E52" s="1">
        <v>15</v>
      </c>
      <c r="F52" s="2">
        <v>38.130541648715699</v>
      </c>
      <c r="G52" s="2">
        <v>35.725298654288103</v>
      </c>
      <c r="H52" s="2">
        <v>34.131466553080799</v>
      </c>
      <c r="I52" s="2">
        <v>34.071470752824098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F340-715B-48D7-8F63-0613634337A6}">
  <dimension ref="A1:AD52"/>
  <sheetViews>
    <sheetView workbookViewId="0">
      <selection activeCell="J4" sqref="J4"/>
    </sheetView>
  </sheetViews>
  <sheetFormatPr defaultRowHeight="15" x14ac:dyDescent="0.25"/>
  <cols>
    <col min="1" max="1" width="26.140625" bestFit="1" customWidth="1"/>
    <col min="2" max="2" width="3" bestFit="1" customWidth="1"/>
    <col min="3" max="3" width="5" bestFit="1" customWidth="1"/>
    <col min="5" max="5" width="6" bestFit="1" customWidth="1"/>
    <col min="6" max="7" width="4.5703125" bestFit="1" customWidth="1"/>
    <col min="8" max="8" width="5" bestFit="1" customWidth="1"/>
    <col min="9" max="9" width="4.5703125" bestFit="1" customWidth="1"/>
  </cols>
  <sheetData>
    <row r="1" spans="1:30" x14ac:dyDescent="0.25">
      <c r="E1" s="1" t="s">
        <v>13</v>
      </c>
      <c r="F1" s="1" t="s">
        <v>33</v>
      </c>
      <c r="G1" s="1">
        <v>45</v>
      </c>
      <c r="H1" s="1">
        <v>47.5</v>
      </c>
      <c r="I1" s="1">
        <v>50</v>
      </c>
      <c r="K1" t="s">
        <v>14</v>
      </c>
      <c r="L1" t="s">
        <v>15</v>
      </c>
      <c r="M1" t="s">
        <v>16</v>
      </c>
      <c r="N1" t="s">
        <v>17</v>
      </c>
      <c r="O1" t="s">
        <v>34</v>
      </c>
      <c r="P1" t="s">
        <v>35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5">
      <c r="A2" s="1" t="s">
        <v>40</v>
      </c>
      <c r="B2" s="1">
        <v>46</v>
      </c>
      <c r="C2" s="1" t="s">
        <v>37</v>
      </c>
      <c r="E2" s="1">
        <v>7.5</v>
      </c>
      <c r="F2" s="2">
        <f>AVERAGE(F6,F10,F14,F18,F22,F26,F30,F34,F38,F42,F46,F50)</f>
        <v>37.580247652499999</v>
      </c>
      <c r="G2" s="2">
        <f t="shared" ref="G2:I2" si="0">AVERAGE(G6,G10,G14,G18,G22,G26,G30,G34,G38,G42,G46,G50)</f>
        <v>33.480449263333334</v>
      </c>
      <c r="H2" s="2">
        <f t="shared" si="0"/>
        <v>29.7195711225</v>
      </c>
      <c r="I2" s="2">
        <f t="shared" si="0"/>
        <v>27.734997689166661</v>
      </c>
      <c r="K2" t="s">
        <v>18</v>
      </c>
      <c r="L2" s="2">
        <f>MIN(F2:I4)</f>
        <v>27.734997689166661</v>
      </c>
      <c r="M2" s="3">
        <f>AVERAGE(F2:I4)</f>
        <v>33.622752046805552</v>
      </c>
      <c r="N2" s="2">
        <f>MAX(F2:I4)</f>
        <v>37.906958611666674</v>
      </c>
      <c r="O2" s="2">
        <f>STDEV(F2:I4)</f>
        <v>3.3315702394828195</v>
      </c>
      <c r="P2" s="2">
        <f>TINV(0.05,COUNT(F2:I4))*O2/SQRT(COUNT(F2:I4))</f>
        <v>2.0954546913410996</v>
      </c>
      <c r="R2">
        <v>1</v>
      </c>
      <c r="S2" s="7" cm="1">
        <f t="array" ref="S2:S13">_xlfn.TOCOL(F6:I8)</f>
        <v>38.049088410000003</v>
      </c>
      <c r="T2" s="7" cm="1">
        <f t="array" ref="T2:T13">_xlfn.TOCOL(F10:I12)</f>
        <v>38.408474609999999</v>
      </c>
      <c r="U2" s="7" cm="1">
        <f t="array" ref="U2:U13">_xlfn.TOCOL(F14:I16)</f>
        <v>38.497470399999997</v>
      </c>
      <c r="V2" s="7" cm="1">
        <f t="array" ref="V2:V13">_xlfn.TOCOL(F18:I20)</f>
        <v>38.251914630000002</v>
      </c>
      <c r="W2" s="7" cm="1">
        <f t="array" ref="W2:W13">_xlfn.TOCOL(F22:I24)</f>
        <v>37.72927782</v>
      </c>
      <c r="X2" s="7" cm="1">
        <f t="array" ref="X2:X13">_xlfn.TOCOL(F26:I28)</f>
        <v>37.17567571</v>
      </c>
      <c r="Y2" cm="1">
        <f t="array" ref="Y2:Y13">_xlfn.TOCOL(F30:I32)</f>
        <v>36.946514469999997</v>
      </c>
      <c r="Z2" cm="1">
        <f t="array" ref="Z2:Z13">_xlfn.TOCOL(F34:I36)</f>
        <v>36.743225260000003</v>
      </c>
      <c r="AA2" cm="1">
        <f t="array" ref="AA2:AA13">_xlfn.TOCOL(F38:I40)</f>
        <v>36.79241691</v>
      </c>
      <c r="AB2" cm="1">
        <f t="array" ref="AB2:AB13">_xlfn.TOCOL(F42:I44)</f>
        <v>37.133310770000001</v>
      </c>
      <c r="AC2" cm="1">
        <f t="array" ref="AC2:AC13">_xlfn.TOCOL(F46:I48)</f>
        <v>37.474539909999997</v>
      </c>
      <c r="AD2" cm="1">
        <f t="array" ref="AD2:AD13">_xlfn.TOCOL(F50:I52)</f>
        <v>37.761062930000001</v>
      </c>
    </row>
    <row r="3" spans="1:30" x14ac:dyDescent="0.25">
      <c r="E3" s="1">
        <v>11.25</v>
      </c>
      <c r="F3" s="2">
        <f t="shared" ref="F3:I3" si="1">AVERAGE(F7,F11,F15,F19,F23,F27,F31,F35,F39,F43,F47,F51)</f>
        <v>37.634098626666663</v>
      </c>
      <c r="G3" s="2">
        <f t="shared" si="1"/>
        <v>34.055094493333328</v>
      </c>
      <c r="H3" s="2">
        <f t="shared" si="1"/>
        <v>31.553744731666665</v>
      </c>
      <c r="I3" s="2">
        <f t="shared" si="1"/>
        <v>30.052767082500001</v>
      </c>
      <c r="M3" s="3"/>
      <c r="O3" s="2"/>
      <c r="P3" s="2"/>
      <c r="R3">
        <v>2</v>
      </c>
      <c r="S3" s="7">
        <v>34.444551939999997</v>
      </c>
      <c r="T3" s="7">
        <v>34.664868779999999</v>
      </c>
      <c r="U3" s="7">
        <v>34.553227679999999</v>
      </c>
      <c r="V3" s="7">
        <v>34.102059109999999</v>
      </c>
      <c r="W3" s="7">
        <v>33.445526700000002</v>
      </c>
      <c r="X3" s="7">
        <v>32.85361975</v>
      </c>
      <c r="Y3">
        <v>32.597888580000003</v>
      </c>
      <c r="Z3">
        <v>32.347299239999998</v>
      </c>
      <c r="AA3">
        <v>32.406604469999998</v>
      </c>
      <c r="AB3">
        <v>32.948889149999999</v>
      </c>
      <c r="AC3">
        <v>33.413082789999997</v>
      </c>
      <c r="AD3">
        <v>33.987772970000002</v>
      </c>
    </row>
    <row r="4" spans="1:30" x14ac:dyDescent="0.25">
      <c r="E4" s="1">
        <v>15</v>
      </c>
      <c r="F4" s="2">
        <f t="shared" ref="F4:I4" si="2">AVERAGE(F8,F12,F16,F20,F24,F28,F32,F36,F40,F44,F48,F52)</f>
        <v>37.906958611666674</v>
      </c>
      <c r="G4" s="2">
        <f t="shared" si="2"/>
        <v>35.752202266666671</v>
      </c>
      <c r="H4" s="2">
        <f t="shared" si="2"/>
        <v>34.126466905000001</v>
      </c>
      <c r="I4" s="2">
        <f t="shared" si="2"/>
        <v>33.876426116666664</v>
      </c>
      <c r="M4" s="1"/>
      <c r="O4" s="2"/>
      <c r="P4" s="2"/>
      <c r="R4">
        <v>3</v>
      </c>
      <c r="S4" s="7">
        <v>31.02273945</v>
      </c>
      <c r="T4" s="7">
        <v>31.013631109999999</v>
      </c>
      <c r="U4" s="7">
        <v>30.889598970000002</v>
      </c>
      <c r="V4" s="7">
        <v>30.46557898</v>
      </c>
      <c r="W4" s="7">
        <v>29.808659420000001</v>
      </c>
      <c r="X4" s="7">
        <v>29.326849930000002</v>
      </c>
      <c r="Y4">
        <v>28.892183989999999</v>
      </c>
      <c r="Z4">
        <v>28.507395030000001</v>
      </c>
      <c r="AA4">
        <v>28.458802810000002</v>
      </c>
      <c r="AB4">
        <v>28.719461370000001</v>
      </c>
      <c r="AC4">
        <v>29.248610459999998</v>
      </c>
      <c r="AD4">
        <v>30.281341950000002</v>
      </c>
    </row>
    <row r="5" spans="1:30" x14ac:dyDescent="0.25">
      <c r="A5" s="4" t="s">
        <v>12</v>
      </c>
      <c r="E5" s="1" t="s">
        <v>0</v>
      </c>
      <c r="F5" s="2"/>
      <c r="G5" s="2"/>
      <c r="H5" s="2"/>
      <c r="I5" s="2"/>
      <c r="M5" s="1"/>
      <c r="O5" s="2"/>
      <c r="P5" s="2"/>
      <c r="R5">
        <v>4</v>
      </c>
      <c r="S5" s="7">
        <v>29.071614</v>
      </c>
      <c r="T5" s="7">
        <v>29.532482699999999</v>
      </c>
      <c r="U5" s="7">
        <v>29.61811548</v>
      </c>
      <c r="V5" s="7">
        <v>29.312678930000001</v>
      </c>
      <c r="W5" s="7">
        <v>28.508187119999999</v>
      </c>
      <c r="X5" s="7">
        <v>27.776942439999999</v>
      </c>
      <c r="Y5">
        <v>26.874234749999999</v>
      </c>
      <c r="Z5">
        <v>26.23827554</v>
      </c>
      <c r="AA5">
        <v>25.914295429999999</v>
      </c>
      <c r="AB5">
        <v>25.83163124</v>
      </c>
      <c r="AC5">
        <v>26.406472399999998</v>
      </c>
      <c r="AD5">
        <v>27.735042239999999</v>
      </c>
    </row>
    <row r="6" spans="1:30" x14ac:dyDescent="0.25">
      <c r="A6" s="5" t="s">
        <v>38</v>
      </c>
      <c r="E6" s="1">
        <v>7.5</v>
      </c>
      <c r="F6" s="2">
        <v>38.049088410000003</v>
      </c>
      <c r="G6" s="2">
        <v>34.444551939999997</v>
      </c>
      <c r="H6" s="2">
        <v>31.02273945</v>
      </c>
      <c r="I6" s="2">
        <v>29.071614</v>
      </c>
      <c r="K6">
        <v>8</v>
      </c>
      <c r="L6" s="2">
        <f>MIN(F6:I8)</f>
        <v>29.071614</v>
      </c>
      <c r="M6" s="3">
        <f>AVERAGE(F6:I8)</f>
        <v>34.380359974166666</v>
      </c>
      <c r="N6" s="2">
        <f>MAX(F6:I8)</f>
        <v>38.37709091</v>
      </c>
      <c r="O6" s="2">
        <f>STDEV(F6:I8)</f>
        <v>3.0628991716634397</v>
      </c>
      <c r="P6" s="2">
        <f>TINV(0.05,COUNT(F6:I8))*O6/SQRT(COUNT(F6:I8))</f>
        <v>1.9264688951487496</v>
      </c>
      <c r="R6">
        <v>5</v>
      </c>
      <c r="S6" s="7">
        <v>38.221195190000003</v>
      </c>
      <c r="T6" s="7">
        <v>38.527429189999999</v>
      </c>
      <c r="U6" s="7">
        <v>38.604043040000001</v>
      </c>
      <c r="V6" s="7">
        <v>38.421330589999997</v>
      </c>
      <c r="W6" s="7">
        <v>37.869897289999997</v>
      </c>
      <c r="X6" s="7">
        <v>37.236443340000001</v>
      </c>
      <c r="Y6">
        <v>36.878950629999999</v>
      </c>
      <c r="Z6">
        <v>36.619725369999998</v>
      </c>
      <c r="AA6">
        <v>36.769848750000001</v>
      </c>
      <c r="AB6">
        <v>37.127605490000001</v>
      </c>
      <c r="AC6">
        <v>37.460644109999997</v>
      </c>
      <c r="AD6">
        <v>37.872070530000002</v>
      </c>
    </row>
    <row r="7" spans="1:30" x14ac:dyDescent="0.25">
      <c r="A7" s="5" t="s">
        <v>19</v>
      </c>
      <c r="E7" s="1">
        <v>11.25</v>
      </c>
      <c r="F7" s="2">
        <v>38.221195190000003</v>
      </c>
      <c r="G7" s="2">
        <v>34.958897489999998</v>
      </c>
      <c r="H7" s="2">
        <v>32.48750776</v>
      </c>
      <c r="I7" s="2">
        <v>30.9029858</v>
      </c>
      <c r="M7" s="1"/>
      <c r="O7" s="2"/>
      <c r="P7" s="2"/>
      <c r="R7">
        <v>6</v>
      </c>
      <c r="S7" s="7">
        <v>34.958897489999998</v>
      </c>
      <c r="T7" s="7">
        <v>35.101368520000001</v>
      </c>
      <c r="U7" s="7">
        <v>35.001788410000003</v>
      </c>
      <c r="V7" s="7">
        <v>34.602503669999997</v>
      </c>
      <c r="W7" s="7">
        <v>34.00057958</v>
      </c>
      <c r="X7" s="7">
        <v>33.519379880000002</v>
      </c>
      <c r="Y7">
        <v>33.270447369999999</v>
      </c>
      <c r="Z7">
        <v>33.089026310000001</v>
      </c>
      <c r="AA7">
        <v>33.236856660000001</v>
      </c>
      <c r="AB7">
        <v>33.542388199999998</v>
      </c>
      <c r="AC7">
        <v>33.881974960000001</v>
      </c>
      <c r="AD7">
        <v>34.455922870000002</v>
      </c>
    </row>
    <row r="8" spans="1:30" x14ac:dyDescent="0.25">
      <c r="A8" s="6" t="s">
        <v>39</v>
      </c>
      <c r="E8" s="1">
        <v>15</v>
      </c>
      <c r="F8" s="2">
        <v>38.37709091</v>
      </c>
      <c r="G8" s="2">
        <v>36.232857000000003</v>
      </c>
      <c r="H8" s="2">
        <v>34.628998080000002</v>
      </c>
      <c r="I8" s="2">
        <v>34.166793660000003</v>
      </c>
      <c r="M8" s="1"/>
      <c r="O8" s="2"/>
      <c r="P8" s="2"/>
      <c r="R8">
        <v>7</v>
      </c>
      <c r="S8" s="7">
        <v>32.48750776</v>
      </c>
      <c r="T8" s="7">
        <v>32.804268030000003</v>
      </c>
      <c r="U8" s="7">
        <v>32.879642990000001</v>
      </c>
      <c r="V8" s="7">
        <v>32.54342157</v>
      </c>
      <c r="W8" s="7">
        <v>31.84878951</v>
      </c>
      <c r="X8" s="7">
        <v>31.30380259</v>
      </c>
      <c r="Y8">
        <v>30.870036540000001</v>
      </c>
      <c r="Z8">
        <v>30.524214579999999</v>
      </c>
      <c r="AA8">
        <v>30.477012819999999</v>
      </c>
      <c r="AB8">
        <v>30.509759989999999</v>
      </c>
      <c r="AC8">
        <v>30.80858508</v>
      </c>
      <c r="AD8">
        <v>31.587895320000001</v>
      </c>
    </row>
    <row r="9" spans="1:30" x14ac:dyDescent="0.25">
      <c r="E9" s="1" t="s">
        <v>1</v>
      </c>
      <c r="F9" s="2"/>
      <c r="G9" s="2"/>
      <c r="H9" s="2"/>
      <c r="I9" s="2"/>
      <c r="M9" s="1"/>
      <c r="O9" s="2"/>
      <c r="P9" s="2"/>
      <c r="R9">
        <v>8</v>
      </c>
      <c r="S9" s="7">
        <v>30.9029858</v>
      </c>
      <c r="T9" s="7">
        <v>31.337466410000001</v>
      </c>
      <c r="U9" s="7">
        <v>31.460007269999998</v>
      </c>
      <c r="V9" s="7">
        <v>31.053029779999999</v>
      </c>
      <c r="W9" s="7">
        <v>30.315320320000001</v>
      </c>
      <c r="X9" s="7">
        <v>29.873102289999999</v>
      </c>
      <c r="Y9">
        <v>29.575780819999999</v>
      </c>
      <c r="Z9">
        <v>29.297727009999999</v>
      </c>
      <c r="AA9">
        <v>29.112554939999999</v>
      </c>
      <c r="AB9">
        <v>28.851152710000001</v>
      </c>
      <c r="AC9">
        <v>29.013012849999999</v>
      </c>
      <c r="AD9">
        <v>29.841064790000001</v>
      </c>
    </row>
    <row r="10" spans="1:30" x14ac:dyDescent="0.25">
      <c r="E10" s="1">
        <v>7.5</v>
      </c>
      <c r="F10" s="2">
        <v>38.408474609999999</v>
      </c>
      <c r="G10" s="2">
        <v>34.664868779999999</v>
      </c>
      <c r="H10" s="2">
        <v>31.013631109999999</v>
      </c>
      <c r="I10" s="2">
        <v>29.532482699999999</v>
      </c>
      <c r="K10">
        <v>9</v>
      </c>
      <c r="L10" s="2">
        <f>MIN(F10:I12)</f>
        <v>29.532482699999999</v>
      </c>
      <c r="M10" s="3">
        <f>AVERAGE(F10:I12)</f>
        <v>34.643110071666662</v>
      </c>
      <c r="N10" s="2">
        <f>MAX(F10:I12)</f>
        <v>38.631028809999997</v>
      </c>
      <c r="O10" s="2">
        <f>STDEV(F10:I12)</f>
        <v>3.0509908226850944</v>
      </c>
      <c r="P10" s="2">
        <f>TINV(0.05,COUNT(F10:I12))*O10/SQRT(COUNT(F10:I12))</f>
        <v>1.9189789117658167</v>
      </c>
      <c r="R10">
        <v>9</v>
      </c>
      <c r="S10" s="7">
        <v>38.37709091</v>
      </c>
      <c r="T10" s="7">
        <v>38.631028809999997</v>
      </c>
      <c r="U10" s="7">
        <v>38.75725422</v>
      </c>
      <c r="V10" s="7">
        <v>38.62507626</v>
      </c>
      <c r="W10" s="7">
        <v>38.120118290000001</v>
      </c>
      <c r="X10" s="7">
        <v>37.545213560000001</v>
      </c>
      <c r="Y10">
        <v>37.211133480000001</v>
      </c>
      <c r="Z10">
        <v>36.990648219999997</v>
      </c>
      <c r="AA10">
        <v>37.179364210000003</v>
      </c>
      <c r="AB10">
        <v>37.529596210000001</v>
      </c>
      <c r="AC10">
        <v>37.804470019999997</v>
      </c>
      <c r="AD10">
        <v>38.112509150000001</v>
      </c>
    </row>
    <row r="11" spans="1:30" x14ac:dyDescent="0.25">
      <c r="E11" s="1">
        <v>11.25</v>
      </c>
      <c r="F11" s="2">
        <v>38.527429189999999</v>
      </c>
      <c r="G11" s="2">
        <v>35.101368520000001</v>
      </c>
      <c r="H11" s="2">
        <v>32.804268030000003</v>
      </c>
      <c r="I11" s="2">
        <v>31.337466410000001</v>
      </c>
      <c r="M11" s="1"/>
      <c r="O11" s="2"/>
      <c r="P11" s="2"/>
      <c r="R11">
        <v>10</v>
      </c>
      <c r="S11" s="7">
        <v>36.232857000000003</v>
      </c>
      <c r="T11" s="7">
        <v>36.460024740000001</v>
      </c>
      <c r="U11" s="7">
        <v>36.520896209999997</v>
      </c>
      <c r="V11" s="7">
        <v>36.291052090000001</v>
      </c>
      <c r="W11" s="7">
        <v>35.832147259999999</v>
      </c>
      <c r="X11" s="7">
        <v>35.411597780000001</v>
      </c>
      <c r="Y11">
        <v>35.179167120000002</v>
      </c>
      <c r="Z11">
        <v>35.002291360000001</v>
      </c>
      <c r="AA11">
        <v>35.130206260000001</v>
      </c>
      <c r="AB11">
        <v>35.400077779999997</v>
      </c>
      <c r="AC11">
        <v>35.633496620000003</v>
      </c>
      <c r="AD11">
        <v>35.932612980000002</v>
      </c>
    </row>
    <row r="12" spans="1:30" x14ac:dyDescent="0.25">
      <c r="E12" s="1">
        <v>15</v>
      </c>
      <c r="F12" s="2">
        <v>38.631028809999997</v>
      </c>
      <c r="G12" s="2">
        <v>36.460024740000001</v>
      </c>
      <c r="H12" s="2">
        <v>34.854194069999998</v>
      </c>
      <c r="I12" s="2">
        <v>34.382083889999997</v>
      </c>
      <c r="M12" s="1"/>
      <c r="O12" s="2"/>
      <c r="P12" s="2"/>
      <c r="R12">
        <v>11</v>
      </c>
      <c r="S12" s="7">
        <v>34.628998080000002</v>
      </c>
      <c r="T12" s="7">
        <v>34.854194069999998</v>
      </c>
      <c r="U12" s="7">
        <v>34.9329733</v>
      </c>
      <c r="V12" s="7">
        <v>34.662180810000002</v>
      </c>
      <c r="W12" s="7">
        <v>34.128946919999997</v>
      </c>
      <c r="X12" s="7">
        <v>33.778773010000002</v>
      </c>
      <c r="Y12">
        <v>33.623941330000001</v>
      </c>
      <c r="Z12">
        <v>33.477742309999996</v>
      </c>
      <c r="AA12">
        <v>33.546315589999999</v>
      </c>
      <c r="AB12">
        <v>33.698846549999999</v>
      </c>
      <c r="AC12">
        <v>33.934073840000003</v>
      </c>
      <c r="AD12">
        <v>34.250617050000002</v>
      </c>
    </row>
    <row r="13" spans="1:30" x14ac:dyDescent="0.25">
      <c r="E13" s="1" t="s">
        <v>2</v>
      </c>
      <c r="F13" s="2"/>
      <c r="G13" s="2"/>
      <c r="H13" s="2"/>
      <c r="I13" s="2"/>
      <c r="M13" s="1"/>
      <c r="O13" s="2"/>
      <c r="P13" s="2"/>
      <c r="R13">
        <v>12</v>
      </c>
      <c r="S13" s="7">
        <v>34.166793660000003</v>
      </c>
      <c r="T13" s="7">
        <v>34.382083889999997</v>
      </c>
      <c r="U13" s="7">
        <v>34.510673859999997</v>
      </c>
      <c r="V13" s="7">
        <v>34.283313229999997</v>
      </c>
      <c r="W13" s="7">
        <v>33.820924079999998</v>
      </c>
      <c r="X13" s="7">
        <v>33.602747219999998</v>
      </c>
      <c r="Y13">
        <v>33.611798739999998</v>
      </c>
      <c r="Z13">
        <v>33.60326585</v>
      </c>
      <c r="AA13">
        <v>33.559643629999997</v>
      </c>
      <c r="AB13">
        <v>33.526714630000001</v>
      </c>
      <c r="AC13">
        <v>33.626682670000001</v>
      </c>
      <c r="AD13">
        <v>33.82247194</v>
      </c>
    </row>
    <row r="14" spans="1:30" x14ac:dyDescent="0.25">
      <c r="E14" s="1">
        <v>7.5</v>
      </c>
      <c r="F14" s="2">
        <v>38.497470399999997</v>
      </c>
      <c r="G14" s="2">
        <v>34.553227679999999</v>
      </c>
      <c r="H14" s="2">
        <v>30.889598970000002</v>
      </c>
      <c r="I14" s="2">
        <v>29.61811548</v>
      </c>
      <c r="K14">
        <v>10</v>
      </c>
      <c r="L14" s="2">
        <f>MIN(F14:I16)</f>
        <v>29.61811548</v>
      </c>
      <c r="M14" s="3">
        <f>AVERAGE(F14:I16)</f>
        <v>34.685474319166666</v>
      </c>
      <c r="N14" s="2">
        <f>MAX(F14:I16)</f>
        <v>38.75725422</v>
      </c>
      <c r="O14" s="2">
        <f>STDEV(F14:I16)</f>
        <v>3.0717995094374695</v>
      </c>
      <c r="P14" s="2">
        <f>TINV(0.05,COUNT(F14:I16))*O14/SQRT(COUNT(F14:I16))</f>
        <v>1.9320669324712365</v>
      </c>
    </row>
    <row r="15" spans="1:30" x14ac:dyDescent="0.25">
      <c r="E15" s="1">
        <v>11.25</v>
      </c>
      <c r="F15" s="2">
        <v>38.604043040000001</v>
      </c>
      <c r="G15" s="2">
        <v>35.001788410000003</v>
      </c>
      <c r="H15" s="2">
        <v>32.879642990000001</v>
      </c>
      <c r="I15" s="2">
        <v>31.460007269999998</v>
      </c>
      <c r="M15" s="1"/>
      <c r="O15" s="2"/>
      <c r="P15" s="2"/>
    </row>
    <row r="16" spans="1:30" x14ac:dyDescent="0.25">
      <c r="E16" s="1">
        <v>15</v>
      </c>
      <c r="F16" s="2">
        <v>38.75725422</v>
      </c>
      <c r="G16" s="2">
        <v>36.520896209999997</v>
      </c>
      <c r="H16" s="2">
        <v>34.9329733</v>
      </c>
      <c r="I16" s="2">
        <v>34.510673859999997</v>
      </c>
      <c r="M16" s="1"/>
      <c r="O16" s="2"/>
      <c r="P16" s="2"/>
    </row>
    <row r="17" spans="5:16" x14ac:dyDescent="0.25">
      <c r="E17" s="1" t="s">
        <v>3</v>
      </c>
      <c r="F17" s="2"/>
      <c r="G17" s="2"/>
      <c r="H17" s="2"/>
      <c r="I17" s="2"/>
      <c r="M17" s="1"/>
      <c r="O17" s="2"/>
      <c r="P17" s="2"/>
    </row>
    <row r="18" spans="5:16" x14ac:dyDescent="0.25">
      <c r="E18" s="1">
        <v>7.5</v>
      </c>
      <c r="F18" s="2">
        <v>38.251914630000002</v>
      </c>
      <c r="G18" s="2">
        <v>34.102059109999999</v>
      </c>
      <c r="H18" s="2">
        <v>30.46557898</v>
      </c>
      <c r="I18" s="2">
        <v>29.312678930000001</v>
      </c>
      <c r="K18">
        <v>11</v>
      </c>
      <c r="L18" s="2">
        <f>MIN(F18:I20)</f>
        <v>29.312678930000001</v>
      </c>
      <c r="M18" s="3">
        <f>AVERAGE(F18:I20)</f>
        <v>34.384511637499998</v>
      </c>
      <c r="N18" s="2">
        <f>MAX(F18:I20)</f>
        <v>38.62507626</v>
      </c>
      <c r="O18" s="2">
        <f>STDEV(F18:I20)</f>
        <v>3.1428785793546044</v>
      </c>
      <c r="P18" s="2">
        <f>TINV(0.05,COUNT(F18:I20))*O18/SQRT(COUNT(F18:I20))</f>
        <v>1.9767734701719526</v>
      </c>
    </row>
    <row r="19" spans="5:16" x14ac:dyDescent="0.25">
      <c r="E19" s="1">
        <v>11.25</v>
      </c>
      <c r="F19" s="2">
        <v>38.421330589999997</v>
      </c>
      <c r="G19" s="2">
        <v>34.602503669999997</v>
      </c>
      <c r="H19" s="2">
        <v>32.54342157</v>
      </c>
      <c r="I19" s="2">
        <v>31.053029779999999</v>
      </c>
      <c r="M19" s="1"/>
      <c r="O19" s="2"/>
      <c r="P19" s="2"/>
    </row>
    <row r="20" spans="5:16" x14ac:dyDescent="0.25">
      <c r="E20" s="1">
        <v>15</v>
      </c>
      <c r="F20" s="2">
        <v>38.62507626</v>
      </c>
      <c r="G20" s="2">
        <v>36.291052090000001</v>
      </c>
      <c r="H20" s="2">
        <v>34.662180810000002</v>
      </c>
      <c r="I20" s="2">
        <v>34.283313229999997</v>
      </c>
      <c r="M20" s="1"/>
      <c r="O20" s="2"/>
      <c r="P20" s="2"/>
    </row>
    <row r="21" spans="5:16" x14ac:dyDescent="0.25">
      <c r="E21" s="1" t="s">
        <v>4</v>
      </c>
      <c r="F21" s="2"/>
      <c r="G21" s="2"/>
      <c r="H21" s="2"/>
      <c r="I21" s="2"/>
      <c r="M21" s="1"/>
      <c r="O21" s="2"/>
      <c r="P21" s="2"/>
    </row>
    <row r="22" spans="5:16" x14ac:dyDescent="0.25">
      <c r="E22" s="1">
        <v>7.5</v>
      </c>
      <c r="F22" s="2">
        <v>37.72927782</v>
      </c>
      <c r="G22" s="2">
        <v>33.445526700000002</v>
      </c>
      <c r="H22" s="2">
        <v>29.808659420000001</v>
      </c>
      <c r="I22" s="2">
        <v>28.508187119999999</v>
      </c>
      <c r="K22">
        <v>12</v>
      </c>
      <c r="L22" s="2">
        <f>MIN(F22:I24)</f>
        <v>28.508187119999999</v>
      </c>
      <c r="M22" s="3">
        <f>AVERAGE(F22:I24)</f>
        <v>33.785697859166667</v>
      </c>
      <c r="N22" s="2">
        <f>MAX(F22:I24)</f>
        <v>38.120118290000001</v>
      </c>
      <c r="O22" s="2">
        <f>STDEV(F22:I24)</f>
        <v>3.2326839884589718</v>
      </c>
      <c r="P22" s="2">
        <f>TINV(0.05,COUNT(F22:I24))*O22/SQRT(COUNT(F22:I24))</f>
        <v>2.0332582963315136</v>
      </c>
    </row>
    <row r="23" spans="5:16" x14ac:dyDescent="0.25">
      <c r="E23" s="1">
        <v>11.25</v>
      </c>
      <c r="F23" s="2">
        <v>37.869897289999997</v>
      </c>
      <c r="G23" s="2">
        <v>34.00057958</v>
      </c>
      <c r="H23" s="2">
        <v>31.84878951</v>
      </c>
      <c r="I23" s="2">
        <v>30.315320320000001</v>
      </c>
      <c r="M23" s="1"/>
      <c r="O23" s="2"/>
      <c r="P23" s="2"/>
    </row>
    <row r="24" spans="5:16" x14ac:dyDescent="0.25">
      <c r="E24" s="1">
        <v>15</v>
      </c>
      <c r="F24" s="2">
        <v>38.120118290000001</v>
      </c>
      <c r="G24" s="2">
        <v>35.832147259999999</v>
      </c>
      <c r="H24" s="2">
        <v>34.128946919999997</v>
      </c>
      <c r="I24" s="2">
        <v>33.820924079999998</v>
      </c>
      <c r="M24" s="1"/>
      <c r="O24" s="2"/>
      <c r="P24" s="2"/>
    </row>
    <row r="25" spans="5:16" x14ac:dyDescent="0.25">
      <c r="E25" s="1" t="s">
        <v>5</v>
      </c>
      <c r="F25" s="2"/>
      <c r="G25" s="2"/>
      <c r="H25" s="2"/>
      <c r="I25" s="2"/>
      <c r="M25" s="1"/>
      <c r="O25" s="2"/>
      <c r="P25" s="2"/>
    </row>
    <row r="26" spans="5:16" x14ac:dyDescent="0.25">
      <c r="E26" s="1">
        <v>7.5</v>
      </c>
      <c r="F26" s="2">
        <v>37.17567571</v>
      </c>
      <c r="G26" s="2">
        <v>32.85361975</v>
      </c>
      <c r="H26" s="2">
        <v>29.326849930000002</v>
      </c>
      <c r="I26" s="2">
        <v>27.776942439999999</v>
      </c>
      <c r="K26">
        <v>1</v>
      </c>
      <c r="L26" s="2">
        <f>MIN(F26:I28)</f>
        <v>27.776942439999999</v>
      </c>
      <c r="M26" s="3">
        <f>AVERAGE(F26:I28)</f>
        <v>33.283678958333333</v>
      </c>
      <c r="N26" s="2">
        <f>MAX(F26:I28)</f>
        <v>37.545213560000001</v>
      </c>
      <c r="O26" s="2">
        <f>STDEV(F26:I28)</f>
        <v>3.2415023993341467</v>
      </c>
      <c r="P26" s="2">
        <f>TINV(0.05,COUNT(F26:I28))*O26/SQRT(COUNT(F26:I28))</f>
        <v>2.038804804167238</v>
      </c>
    </row>
    <row r="27" spans="5:16" x14ac:dyDescent="0.25">
      <c r="E27" s="1">
        <v>11.25</v>
      </c>
      <c r="F27" s="2">
        <v>37.236443340000001</v>
      </c>
      <c r="G27" s="2">
        <v>33.519379880000002</v>
      </c>
      <c r="H27" s="2">
        <v>31.30380259</v>
      </c>
      <c r="I27" s="2">
        <v>29.873102289999999</v>
      </c>
      <c r="M27" s="1"/>
      <c r="O27" s="2"/>
      <c r="P27" s="2"/>
    </row>
    <row r="28" spans="5:16" x14ac:dyDescent="0.25">
      <c r="E28" s="1">
        <v>15</v>
      </c>
      <c r="F28" s="2">
        <v>37.545213560000001</v>
      </c>
      <c r="G28" s="2">
        <v>35.411597780000001</v>
      </c>
      <c r="H28" s="2">
        <v>33.778773010000002</v>
      </c>
      <c r="I28" s="2">
        <v>33.602747219999998</v>
      </c>
      <c r="M28" s="1"/>
      <c r="O28" s="2"/>
      <c r="P28" s="2"/>
    </row>
    <row r="29" spans="5:16" x14ac:dyDescent="0.25">
      <c r="E29" s="1" t="s">
        <v>6</v>
      </c>
      <c r="F29" s="2"/>
      <c r="G29" s="2"/>
      <c r="H29" s="2"/>
      <c r="I29" s="2"/>
      <c r="M29" s="1"/>
      <c r="O29" s="2"/>
      <c r="P29" s="2"/>
    </row>
    <row r="30" spans="5:16" x14ac:dyDescent="0.25">
      <c r="E30" s="1">
        <v>7.5</v>
      </c>
      <c r="F30" s="2">
        <v>36.946514469999997</v>
      </c>
      <c r="G30" s="2">
        <v>32.597888580000003</v>
      </c>
      <c r="H30" s="2">
        <v>28.892183989999999</v>
      </c>
      <c r="I30" s="2">
        <v>26.874234749999999</v>
      </c>
      <c r="K30">
        <v>2</v>
      </c>
      <c r="L30" s="2">
        <f>MIN(F30:I32)</f>
        <v>26.874234749999999</v>
      </c>
      <c r="M30" s="3">
        <f>AVERAGE(F30:I32)</f>
        <v>32.961006484999999</v>
      </c>
      <c r="N30" s="2">
        <f>MAX(F30:I32)</f>
        <v>37.211133480000001</v>
      </c>
      <c r="O30" s="2">
        <f>STDEV(F30:I32)</f>
        <v>3.3675593064081175</v>
      </c>
      <c r="P30" s="2">
        <f>TINV(0.05,COUNT(F30:I32))*O30/SQRT(COUNT(F30:I32))</f>
        <v>2.1180907019020871</v>
      </c>
    </row>
    <row r="31" spans="5:16" x14ac:dyDescent="0.25">
      <c r="E31" s="1">
        <v>11.25</v>
      </c>
      <c r="F31" s="2">
        <v>36.878950629999999</v>
      </c>
      <c r="G31" s="2">
        <v>33.270447369999999</v>
      </c>
      <c r="H31" s="2">
        <v>30.870036540000001</v>
      </c>
      <c r="I31" s="2">
        <v>29.575780819999999</v>
      </c>
      <c r="M31" s="1"/>
      <c r="O31" s="2"/>
      <c r="P31" s="2"/>
    </row>
    <row r="32" spans="5:16" x14ac:dyDescent="0.25">
      <c r="E32" s="1">
        <v>15</v>
      </c>
      <c r="F32" s="2">
        <v>37.211133480000001</v>
      </c>
      <c r="G32" s="2">
        <v>35.179167120000002</v>
      </c>
      <c r="H32" s="2">
        <v>33.623941330000001</v>
      </c>
      <c r="I32" s="2">
        <v>33.611798739999998</v>
      </c>
      <c r="M32" s="1"/>
      <c r="O32" s="2"/>
      <c r="P32" s="2"/>
    </row>
    <row r="33" spans="5:16" x14ac:dyDescent="0.25">
      <c r="E33" s="1" t="s">
        <v>7</v>
      </c>
      <c r="F33" s="2"/>
      <c r="G33" s="2"/>
      <c r="H33" s="2"/>
      <c r="I33" s="2"/>
      <c r="M33" s="1"/>
      <c r="O33" s="2"/>
      <c r="P33" s="2"/>
    </row>
    <row r="34" spans="5:16" x14ac:dyDescent="0.25">
      <c r="E34" s="1">
        <v>7.5</v>
      </c>
      <c r="F34" s="2">
        <v>36.743225260000003</v>
      </c>
      <c r="G34" s="2">
        <v>32.347299239999998</v>
      </c>
      <c r="H34" s="2">
        <v>28.507395030000001</v>
      </c>
      <c r="I34" s="2">
        <v>26.23827554</v>
      </c>
      <c r="K34">
        <v>3</v>
      </c>
      <c r="L34" s="2">
        <f>MIN(F34:I36)</f>
        <v>26.23827554</v>
      </c>
      <c r="M34" s="3">
        <f>AVERAGE(F34:I36)</f>
        <v>32.703403006666669</v>
      </c>
      <c r="N34" s="2">
        <f>MAX(F34:I36)</f>
        <v>36.990648219999997</v>
      </c>
      <c r="O34" s="2">
        <f>STDEV(F34:I36)</f>
        <v>3.4740573722732391</v>
      </c>
      <c r="P34" s="2">
        <f>TINV(0.05,COUNT(F34:I36))*O34/SQRT(COUNT(F34:I36))</f>
        <v>2.1850746931417451</v>
      </c>
    </row>
    <row r="35" spans="5:16" x14ac:dyDescent="0.25">
      <c r="E35" s="1">
        <v>11.25</v>
      </c>
      <c r="F35" s="2">
        <v>36.619725369999998</v>
      </c>
      <c r="G35" s="2">
        <v>33.089026310000001</v>
      </c>
      <c r="H35" s="2">
        <v>30.524214579999999</v>
      </c>
      <c r="I35" s="2">
        <v>29.297727009999999</v>
      </c>
      <c r="M35" s="1"/>
      <c r="O35" s="2"/>
      <c r="P35" s="2"/>
    </row>
    <row r="36" spans="5:16" x14ac:dyDescent="0.25">
      <c r="E36" s="1">
        <v>15</v>
      </c>
      <c r="F36" s="2">
        <v>36.990648219999997</v>
      </c>
      <c r="G36" s="2">
        <v>35.002291360000001</v>
      </c>
      <c r="H36" s="2">
        <v>33.477742309999996</v>
      </c>
      <c r="I36" s="2">
        <v>33.60326585</v>
      </c>
      <c r="M36" s="1"/>
      <c r="O36" s="2"/>
      <c r="P36" s="2"/>
    </row>
    <row r="37" spans="5:16" x14ac:dyDescent="0.25">
      <c r="E37" s="1" t="s">
        <v>8</v>
      </c>
      <c r="F37" s="2"/>
      <c r="G37" s="2"/>
      <c r="H37" s="2"/>
      <c r="I37" s="2"/>
      <c r="M37" s="1"/>
      <c r="O37" s="2"/>
      <c r="P37" s="2"/>
    </row>
    <row r="38" spans="5:16" x14ac:dyDescent="0.25">
      <c r="E38" s="1">
        <v>7.5</v>
      </c>
      <c r="F38" s="2">
        <v>36.79241691</v>
      </c>
      <c r="G38" s="2">
        <v>32.406604469999998</v>
      </c>
      <c r="H38" s="2">
        <v>28.458802810000002</v>
      </c>
      <c r="I38" s="2">
        <v>25.914295429999999</v>
      </c>
      <c r="K38">
        <v>4</v>
      </c>
      <c r="L38" s="2">
        <f>MIN(F38:I40)</f>
        <v>25.914295429999999</v>
      </c>
      <c r="M38" s="3">
        <f>AVERAGE(F38:I40)</f>
        <v>32.715326873333332</v>
      </c>
      <c r="N38" s="2">
        <f>MAX(F38:I40)</f>
        <v>37.179364210000003</v>
      </c>
      <c r="O38" s="2">
        <f>STDEV(F38:I40)</f>
        <v>3.6049692935797046</v>
      </c>
      <c r="P38" s="2">
        <f>TINV(0.05,COUNT(F38:I40))*O38/SQRT(COUNT(F38:I40))</f>
        <v>2.2674142447451038</v>
      </c>
    </row>
    <row r="39" spans="5:16" x14ac:dyDescent="0.25">
      <c r="E39" s="1">
        <v>11.25</v>
      </c>
      <c r="F39" s="2">
        <v>36.769848750000001</v>
      </c>
      <c r="G39" s="2">
        <v>33.236856660000001</v>
      </c>
      <c r="H39" s="2">
        <v>30.477012819999999</v>
      </c>
      <c r="I39" s="2">
        <v>29.112554939999999</v>
      </c>
      <c r="M39" s="1"/>
      <c r="O39" s="2"/>
      <c r="P39" s="2"/>
    </row>
    <row r="40" spans="5:16" x14ac:dyDescent="0.25">
      <c r="E40" s="1">
        <v>15</v>
      </c>
      <c r="F40" s="2">
        <v>37.179364210000003</v>
      </c>
      <c r="G40" s="2">
        <v>35.130206260000001</v>
      </c>
      <c r="H40" s="2">
        <v>33.546315589999999</v>
      </c>
      <c r="I40" s="2">
        <v>33.559643629999997</v>
      </c>
      <c r="M40" s="1"/>
      <c r="O40" s="2"/>
      <c r="P40" s="2"/>
    </row>
    <row r="41" spans="5:16" x14ac:dyDescent="0.25">
      <c r="E41" s="1" t="s">
        <v>9</v>
      </c>
      <c r="F41" s="2"/>
      <c r="G41" s="2"/>
      <c r="H41" s="2"/>
      <c r="I41" s="2"/>
      <c r="M41" s="1"/>
      <c r="O41" s="2"/>
      <c r="P41" s="2"/>
    </row>
    <row r="42" spans="5:16" x14ac:dyDescent="0.25">
      <c r="E42" s="1">
        <v>7.5</v>
      </c>
      <c r="F42" s="2">
        <v>37.133310770000001</v>
      </c>
      <c r="G42" s="2">
        <v>32.948889149999999</v>
      </c>
      <c r="H42" s="2">
        <v>28.719461370000001</v>
      </c>
      <c r="I42" s="2">
        <v>25.83163124</v>
      </c>
      <c r="K42">
        <v>5</v>
      </c>
      <c r="L42" s="2">
        <f>MIN(F42:I44)</f>
        <v>25.83163124</v>
      </c>
      <c r="M42" s="3">
        <f>AVERAGE(F42:I44)</f>
        <v>32.901619507500001</v>
      </c>
      <c r="N42" s="2">
        <f>MAX(F42:I44)</f>
        <v>37.529596210000001</v>
      </c>
      <c r="O42" s="2">
        <f>STDEV(F42:I44)</f>
        <v>3.7473410984362046</v>
      </c>
      <c r="P42" s="2">
        <f>TINV(0.05,COUNT(F42:I44))*O42/SQRT(COUNT(F42:I44))</f>
        <v>2.3569617088404624</v>
      </c>
    </row>
    <row r="43" spans="5:16" x14ac:dyDescent="0.25">
      <c r="E43" s="1">
        <v>11.25</v>
      </c>
      <c r="F43" s="2">
        <v>37.127605490000001</v>
      </c>
      <c r="G43" s="2">
        <v>33.542388199999998</v>
      </c>
      <c r="H43" s="2">
        <v>30.509759989999999</v>
      </c>
      <c r="I43" s="2">
        <v>28.851152710000001</v>
      </c>
      <c r="M43" s="1"/>
      <c r="O43" s="2"/>
      <c r="P43" s="2"/>
    </row>
    <row r="44" spans="5:16" x14ac:dyDescent="0.25">
      <c r="E44" s="1">
        <v>15</v>
      </c>
      <c r="F44" s="2">
        <v>37.529596210000001</v>
      </c>
      <c r="G44" s="2">
        <v>35.400077779999997</v>
      </c>
      <c r="H44" s="2">
        <v>33.698846549999999</v>
      </c>
      <c r="I44" s="2">
        <v>33.526714630000001</v>
      </c>
      <c r="M44" s="1"/>
      <c r="O44" s="2"/>
      <c r="P44" s="2"/>
    </row>
    <row r="45" spans="5:16" x14ac:dyDescent="0.25">
      <c r="E45" s="1" t="s">
        <v>10</v>
      </c>
      <c r="F45" s="2"/>
      <c r="G45" s="2"/>
      <c r="H45" s="2"/>
      <c r="I45" s="2"/>
      <c r="M45" s="1"/>
      <c r="O45" s="2"/>
      <c r="P45" s="2"/>
    </row>
    <row r="46" spans="5:16" x14ac:dyDescent="0.25">
      <c r="E46" s="1">
        <v>7.5</v>
      </c>
      <c r="F46" s="2">
        <v>37.474539909999997</v>
      </c>
      <c r="G46" s="2">
        <v>33.413082789999997</v>
      </c>
      <c r="H46" s="2">
        <v>29.248610459999998</v>
      </c>
      <c r="I46" s="2">
        <v>26.406472399999998</v>
      </c>
      <c r="K46">
        <v>6</v>
      </c>
      <c r="L46" s="2">
        <f>MIN(F46:I48)</f>
        <v>26.406472399999998</v>
      </c>
      <c r="M46" s="3">
        <f>AVERAGE(F46:I48)</f>
        <v>33.225470475833333</v>
      </c>
      <c r="N46" s="2">
        <f>MAX(F46:I48)</f>
        <v>37.804470019999997</v>
      </c>
      <c r="O46" s="2">
        <f>STDEV(F46:I48)</f>
        <v>3.6901180639498441</v>
      </c>
      <c r="P46" s="2">
        <f>TINV(0.05,COUNT(F46:I48))*O46/SQRT(COUNT(F46:I48))</f>
        <v>2.3209701890921557</v>
      </c>
    </row>
    <row r="47" spans="5:16" x14ac:dyDescent="0.25">
      <c r="E47" s="1">
        <v>11.25</v>
      </c>
      <c r="F47" s="2">
        <v>37.460644109999997</v>
      </c>
      <c r="G47" s="2">
        <v>33.881974960000001</v>
      </c>
      <c r="H47" s="2">
        <v>30.80858508</v>
      </c>
      <c r="I47" s="2">
        <v>29.013012849999999</v>
      </c>
      <c r="M47" s="1"/>
      <c r="O47" s="2"/>
      <c r="P47" s="2"/>
    </row>
    <row r="48" spans="5:16" x14ac:dyDescent="0.25">
      <c r="E48" s="1">
        <v>15</v>
      </c>
      <c r="F48" s="2">
        <v>37.804470019999997</v>
      </c>
      <c r="G48" s="2">
        <v>35.633496620000003</v>
      </c>
      <c r="H48" s="2">
        <v>33.934073840000003</v>
      </c>
      <c r="I48" s="2">
        <v>33.626682670000001</v>
      </c>
      <c r="M48" s="1"/>
      <c r="O48" s="2"/>
      <c r="P48" s="2"/>
    </row>
    <row r="49" spans="5:16" x14ac:dyDescent="0.25">
      <c r="E49" s="1" t="s">
        <v>11</v>
      </c>
      <c r="F49" s="2"/>
      <c r="G49" s="2"/>
      <c r="H49" s="2"/>
      <c r="I49" s="2"/>
      <c r="M49" s="1"/>
      <c r="O49" s="2"/>
      <c r="P49" s="2"/>
    </row>
    <row r="50" spans="5:16" x14ac:dyDescent="0.25">
      <c r="E50" s="1">
        <v>7.5</v>
      </c>
      <c r="F50" s="2">
        <v>37.761062930000001</v>
      </c>
      <c r="G50" s="2">
        <v>33.987772970000002</v>
      </c>
      <c r="H50" s="2">
        <v>30.281341950000002</v>
      </c>
      <c r="I50" s="2">
        <v>27.735042239999999</v>
      </c>
      <c r="K50">
        <v>7</v>
      </c>
      <c r="L50" s="2">
        <f>MIN(F50:I52)</f>
        <v>27.735042239999999</v>
      </c>
      <c r="M50" s="3">
        <f>AVERAGE(F50:I52)</f>
        <v>33.803365393333337</v>
      </c>
      <c r="N50" s="2">
        <f>MAX(F50:I52)</f>
        <v>38.112509150000001</v>
      </c>
      <c r="O50" s="2">
        <f>STDEV(F50:I52)</f>
        <v>3.3820073617830859</v>
      </c>
      <c r="P50" s="2">
        <f>TINV(0.05,COUNT(F50:I52))*O50/SQRT(COUNT(F50:I52))</f>
        <v>2.1271780820981996</v>
      </c>
    </row>
    <row r="51" spans="5:16" x14ac:dyDescent="0.25">
      <c r="E51" s="1">
        <v>11.25</v>
      </c>
      <c r="F51" s="2">
        <v>37.872070530000002</v>
      </c>
      <c r="G51" s="2">
        <v>34.455922870000002</v>
      </c>
      <c r="H51" s="2">
        <v>31.587895320000001</v>
      </c>
      <c r="I51" s="2">
        <v>29.841064790000001</v>
      </c>
    </row>
    <row r="52" spans="5:16" x14ac:dyDescent="0.25">
      <c r="E52" s="1">
        <v>15</v>
      </c>
      <c r="F52" s="2">
        <v>38.112509150000001</v>
      </c>
      <c r="G52" s="2">
        <v>35.932612980000002</v>
      </c>
      <c r="H52" s="2">
        <v>34.250617050000002</v>
      </c>
      <c r="I52" s="2">
        <v>33.82247194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local_SST_seasonality_560ppmV</vt:lpstr>
      <vt:lpstr>local_SST_seasonality_1120ppmV</vt:lpstr>
      <vt:lpstr>local_SSS_seasonality_560pp </vt:lpstr>
      <vt:lpstr>local_SSS_seasonality_1120p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de Winter</dc:creator>
  <cp:lastModifiedBy>Winter, N.J. de (Niels)</cp:lastModifiedBy>
  <dcterms:created xsi:type="dcterms:W3CDTF">2020-02-07T18:03:10Z</dcterms:created>
  <dcterms:modified xsi:type="dcterms:W3CDTF">2025-03-05T11:52:10Z</dcterms:modified>
</cp:coreProperties>
</file>