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0" yWindow="-20" windowWidth="33600" windowHeight="20540" tabRatio="500" activeTab="1"/>
  </bookViews>
  <sheets>
    <sheet name="main table" sheetId="1" r:id="rId1"/>
    <sheet name="graphs" sheetId="2" r:id="rId2"/>
    <sheet name="vm size break even table" sheetId="3" r:id="rId3"/>
    <sheet name="mem usage" sheetId="4" r:id="rId4"/>
    <sheet name="Sheet1"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80" i="2" l="1"/>
  <c r="C80" i="2"/>
  <c r="D80" i="2"/>
  <c r="E80" i="2"/>
  <c r="F80" i="2"/>
  <c r="B81" i="2"/>
  <c r="C81" i="2"/>
  <c r="D81" i="2"/>
  <c r="E81" i="2"/>
  <c r="F81" i="2"/>
  <c r="B45" i="1"/>
  <c r="C45" i="1"/>
  <c r="D45" i="1"/>
  <c r="E45" i="1"/>
  <c r="F45" i="1"/>
  <c r="G45" i="1"/>
  <c r="H45" i="1"/>
  <c r="I45" i="1"/>
  <c r="J45" i="1"/>
  <c r="K45" i="1"/>
  <c r="L45" i="1"/>
  <c r="M45" i="1"/>
  <c r="N45" i="1"/>
  <c r="O45" i="1"/>
  <c r="B46" i="1"/>
  <c r="C46" i="1"/>
  <c r="D46" i="1"/>
  <c r="E46" i="1"/>
  <c r="F46" i="1"/>
  <c r="G46" i="1"/>
  <c r="H46" i="1"/>
  <c r="I46" i="1"/>
  <c r="J46" i="1"/>
  <c r="K46" i="1"/>
  <c r="L46" i="1"/>
  <c r="M46" i="1"/>
  <c r="N46" i="1"/>
  <c r="O46" i="1"/>
  <c r="C52" i="4"/>
  <c r="C31" i="1"/>
  <c r="D31" i="1"/>
  <c r="E31" i="1"/>
  <c r="F31" i="1"/>
  <c r="G31" i="1"/>
  <c r="H31" i="1"/>
  <c r="I31" i="1"/>
  <c r="J31" i="1"/>
  <c r="K31" i="1"/>
  <c r="L31" i="1"/>
  <c r="M31" i="1"/>
  <c r="N31" i="1"/>
  <c r="O31" i="1"/>
  <c r="C32" i="1"/>
  <c r="D32" i="1"/>
  <c r="E32" i="1"/>
  <c r="F32" i="1"/>
  <c r="G32" i="1"/>
  <c r="H32" i="1"/>
  <c r="I32" i="1"/>
  <c r="J32" i="1"/>
  <c r="K32" i="1"/>
  <c r="L32" i="1"/>
  <c r="M32" i="1"/>
  <c r="N32" i="1"/>
  <c r="O32" i="1"/>
  <c r="C33" i="1"/>
  <c r="D33" i="1"/>
  <c r="E33" i="1"/>
  <c r="F33" i="1"/>
  <c r="G33" i="1"/>
  <c r="H33" i="1"/>
  <c r="I33" i="1"/>
  <c r="J33" i="1"/>
  <c r="K33" i="1"/>
  <c r="L33" i="1"/>
  <c r="M33" i="1"/>
  <c r="N33" i="1"/>
  <c r="O33" i="1"/>
  <c r="C34" i="1"/>
  <c r="D34" i="1"/>
  <c r="E34" i="1"/>
  <c r="F34" i="1"/>
  <c r="G34" i="1"/>
  <c r="H34" i="1"/>
  <c r="I34" i="1"/>
  <c r="J34" i="1"/>
  <c r="K34" i="1"/>
  <c r="L34" i="1"/>
  <c r="M34" i="1"/>
  <c r="N34" i="1"/>
  <c r="O34" i="1"/>
  <c r="C35" i="1"/>
  <c r="D35" i="1"/>
  <c r="E35" i="1"/>
  <c r="F35" i="1"/>
  <c r="G35" i="1"/>
  <c r="H35" i="1"/>
  <c r="I35" i="1"/>
  <c r="J35" i="1"/>
  <c r="K35" i="1"/>
  <c r="L35" i="1"/>
  <c r="M35" i="1"/>
  <c r="N35" i="1"/>
  <c r="O35" i="1"/>
  <c r="B32" i="1"/>
  <c r="B33" i="1"/>
  <c r="B34" i="1"/>
  <c r="B35" i="1"/>
  <c r="B31" i="1"/>
  <c r="B14" i="3"/>
  <c r="B17" i="3"/>
  <c r="B16" i="3"/>
  <c r="B27" i="3"/>
  <c r="C14" i="3"/>
  <c r="C17" i="3"/>
  <c r="C16" i="3"/>
  <c r="C27" i="3"/>
  <c r="D14" i="3"/>
  <c r="D17" i="3"/>
  <c r="D16" i="3"/>
  <c r="D27" i="3"/>
  <c r="E14" i="3"/>
  <c r="E17" i="3"/>
  <c r="E16" i="3"/>
  <c r="E27" i="3"/>
  <c r="F14" i="3"/>
  <c r="F17" i="3"/>
  <c r="F16" i="3"/>
  <c r="F27" i="3"/>
  <c r="G14" i="3"/>
  <c r="G17" i="3"/>
  <c r="G16" i="3"/>
  <c r="G27" i="3"/>
  <c r="H14" i="3"/>
  <c r="H17" i="3"/>
  <c r="H16" i="3"/>
  <c r="H27" i="3"/>
  <c r="I14" i="3"/>
  <c r="I17" i="3"/>
  <c r="I16" i="3"/>
  <c r="I27" i="3"/>
  <c r="J14" i="3"/>
  <c r="J17" i="3"/>
  <c r="J16" i="3"/>
  <c r="J27" i="3"/>
  <c r="K14" i="3"/>
  <c r="K17" i="3"/>
  <c r="K16" i="3"/>
  <c r="K27" i="3"/>
  <c r="L14" i="3"/>
  <c r="L17" i="3"/>
  <c r="L16" i="3"/>
  <c r="L27" i="3"/>
  <c r="M14" i="3"/>
  <c r="M17" i="3"/>
  <c r="M16" i="3"/>
  <c r="M27" i="3"/>
  <c r="N14" i="3"/>
  <c r="N17" i="3"/>
  <c r="N16" i="3"/>
  <c r="N27" i="3"/>
  <c r="P27" i="3"/>
  <c r="E50" i="3"/>
  <c r="B18" i="3"/>
  <c r="B28" i="3"/>
  <c r="C18" i="3"/>
  <c r="C28" i="3"/>
  <c r="D18" i="3"/>
  <c r="D28" i="3"/>
  <c r="E18" i="3"/>
  <c r="E28" i="3"/>
  <c r="F18" i="3"/>
  <c r="F28" i="3"/>
  <c r="G18" i="3"/>
  <c r="G28" i="3"/>
  <c r="H18" i="3"/>
  <c r="H28" i="3"/>
  <c r="I18" i="3"/>
  <c r="I28" i="3"/>
  <c r="J18" i="3"/>
  <c r="J28" i="3"/>
  <c r="K18" i="3"/>
  <c r="K28" i="3"/>
  <c r="L18" i="3"/>
  <c r="L28" i="3"/>
  <c r="M18" i="3"/>
  <c r="M28" i="3"/>
  <c r="N18" i="3"/>
  <c r="N28" i="3"/>
  <c r="P28" i="3"/>
  <c r="E51" i="3"/>
  <c r="B19" i="3"/>
  <c r="B29" i="3"/>
  <c r="C19" i="3"/>
  <c r="C29" i="3"/>
  <c r="D19" i="3"/>
  <c r="D29" i="3"/>
  <c r="E19" i="3"/>
  <c r="E29" i="3"/>
  <c r="F19" i="3"/>
  <c r="F29" i="3"/>
  <c r="G19" i="3"/>
  <c r="G29" i="3"/>
  <c r="H19" i="3"/>
  <c r="H29" i="3"/>
  <c r="I19" i="3"/>
  <c r="I29" i="3"/>
  <c r="J19" i="3"/>
  <c r="J29" i="3"/>
  <c r="K19" i="3"/>
  <c r="K29" i="3"/>
  <c r="L19" i="3"/>
  <c r="L29" i="3"/>
  <c r="M19" i="3"/>
  <c r="M29" i="3"/>
  <c r="N19" i="3"/>
  <c r="N29" i="3"/>
  <c r="P29" i="3"/>
  <c r="E52" i="3"/>
  <c r="B20" i="3"/>
  <c r="B30" i="3"/>
  <c r="C20" i="3"/>
  <c r="C30" i="3"/>
  <c r="D20" i="3"/>
  <c r="D30" i="3"/>
  <c r="E20" i="3"/>
  <c r="E30" i="3"/>
  <c r="F20" i="3"/>
  <c r="F30" i="3"/>
  <c r="G20" i="3"/>
  <c r="G30" i="3"/>
  <c r="H20" i="3"/>
  <c r="H30" i="3"/>
  <c r="I20" i="3"/>
  <c r="I30" i="3"/>
  <c r="J20" i="3"/>
  <c r="J30" i="3"/>
  <c r="K20" i="3"/>
  <c r="K30" i="3"/>
  <c r="L20" i="3"/>
  <c r="L30" i="3"/>
  <c r="M20" i="3"/>
  <c r="M30" i="3"/>
  <c r="N20" i="3"/>
  <c r="N30" i="3"/>
  <c r="P30" i="3"/>
  <c r="E53" i="3"/>
  <c r="B21" i="3"/>
  <c r="B31" i="3"/>
  <c r="C21" i="3"/>
  <c r="C31" i="3"/>
  <c r="D21" i="3"/>
  <c r="D31" i="3"/>
  <c r="E21" i="3"/>
  <c r="E31" i="3"/>
  <c r="F21" i="3"/>
  <c r="F31" i="3"/>
  <c r="G21" i="3"/>
  <c r="G31" i="3"/>
  <c r="H21" i="3"/>
  <c r="H31" i="3"/>
  <c r="I21" i="3"/>
  <c r="I31" i="3"/>
  <c r="J21" i="3"/>
  <c r="J31" i="3"/>
  <c r="K21" i="3"/>
  <c r="K31" i="3"/>
  <c r="L21" i="3"/>
  <c r="L31" i="3"/>
  <c r="M21" i="3"/>
  <c r="M31" i="3"/>
  <c r="N21" i="3"/>
  <c r="N31" i="3"/>
  <c r="P31" i="3"/>
  <c r="E54" i="3"/>
  <c r="B22" i="3"/>
  <c r="B32" i="3"/>
  <c r="C22" i="3"/>
  <c r="C32" i="3"/>
  <c r="D22" i="3"/>
  <c r="D32" i="3"/>
  <c r="E22" i="3"/>
  <c r="E32" i="3"/>
  <c r="F22" i="3"/>
  <c r="F32" i="3"/>
  <c r="G22" i="3"/>
  <c r="G32" i="3"/>
  <c r="H22" i="3"/>
  <c r="H32" i="3"/>
  <c r="I22" i="3"/>
  <c r="I32" i="3"/>
  <c r="J22" i="3"/>
  <c r="J32" i="3"/>
  <c r="K22" i="3"/>
  <c r="K32" i="3"/>
  <c r="L22" i="3"/>
  <c r="L32" i="3"/>
  <c r="M22" i="3"/>
  <c r="M32" i="3"/>
  <c r="N22" i="3"/>
  <c r="N32" i="3"/>
  <c r="P32" i="3"/>
  <c r="E55" i="3"/>
  <c r="F52" i="4"/>
  <c r="G57" i="3"/>
  <c r="G56" i="3"/>
  <c r="G55" i="3"/>
  <c r="G54" i="3"/>
  <c r="G53" i="3"/>
  <c r="E52" i="4"/>
  <c r="G52" i="3"/>
  <c r="D52" i="4"/>
  <c r="G51" i="3"/>
  <c r="G50" i="3"/>
  <c r="G49" i="3"/>
  <c r="B51" i="3"/>
  <c r="B49" i="3"/>
  <c r="C51" i="3"/>
  <c r="F51" i="3"/>
  <c r="B52" i="3"/>
  <c r="C52" i="3"/>
  <c r="F52" i="3"/>
  <c r="B53" i="3"/>
  <c r="C53" i="3"/>
  <c r="F53" i="3"/>
  <c r="B54" i="3"/>
  <c r="C54" i="3"/>
  <c r="F54" i="3"/>
  <c r="B55" i="3"/>
  <c r="C55" i="3"/>
  <c r="F55" i="3"/>
  <c r="B23" i="3"/>
  <c r="B33" i="3"/>
  <c r="C23" i="3"/>
  <c r="C33" i="3"/>
  <c r="D23" i="3"/>
  <c r="D33" i="3"/>
  <c r="E23" i="3"/>
  <c r="E33" i="3"/>
  <c r="F23" i="3"/>
  <c r="F33" i="3"/>
  <c r="G23" i="3"/>
  <c r="G33" i="3"/>
  <c r="H23" i="3"/>
  <c r="H33" i="3"/>
  <c r="I23" i="3"/>
  <c r="I33" i="3"/>
  <c r="J23" i="3"/>
  <c r="J33" i="3"/>
  <c r="K23" i="3"/>
  <c r="K33" i="3"/>
  <c r="L23" i="3"/>
  <c r="L33" i="3"/>
  <c r="M23" i="3"/>
  <c r="M33" i="3"/>
  <c r="N23" i="3"/>
  <c r="N33" i="3"/>
  <c r="P33" i="3"/>
  <c r="E56" i="3"/>
  <c r="B56" i="3"/>
  <c r="C56" i="3"/>
  <c r="F56" i="3"/>
  <c r="B57" i="3"/>
  <c r="C57" i="3"/>
  <c r="B24" i="3"/>
  <c r="B34" i="3"/>
  <c r="C24" i="3"/>
  <c r="C34" i="3"/>
  <c r="D24" i="3"/>
  <c r="D34" i="3"/>
  <c r="E24" i="3"/>
  <c r="E34" i="3"/>
  <c r="F24" i="3"/>
  <c r="F34" i="3"/>
  <c r="G24" i="3"/>
  <c r="G34" i="3"/>
  <c r="H24" i="3"/>
  <c r="H34" i="3"/>
  <c r="I24" i="3"/>
  <c r="I34" i="3"/>
  <c r="J24" i="3"/>
  <c r="J34" i="3"/>
  <c r="K24" i="3"/>
  <c r="K34" i="3"/>
  <c r="L24" i="3"/>
  <c r="L34" i="3"/>
  <c r="M24" i="3"/>
  <c r="M34" i="3"/>
  <c r="N24" i="3"/>
  <c r="N34" i="3"/>
  <c r="P34" i="3"/>
  <c r="E57" i="3"/>
  <c r="F57" i="3"/>
  <c r="B50" i="3"/>
  <c r="C50" i="3"/>
  <c r="F50" i="3"/>
  <c r="D51" i="3"/>
  <c r="D52" i="3"/>
  <c r="D53" i="3"/>
  <c r="D54" i="3"/>
  <c r="D55" i="3"/>
  <c r="D56" i="3"/>
  <c r="D57" i="3"/>
  <c r="D50" i="3"/>
  <c r="B26" i="3"/>
  <c r="C26" i="3"/>
  <c r="D26" i="3"/>
  <c r="E26" i="3"/>
  <c r="F26" i="3"/>
  <c r="G26" i="3"/>
  <c r="H26" i="3"/>
  <c r="I26" i="3"/>
  <c r="J26" i="3"/>
  <c r="K26" i="3"/>
  <c r="L26" i="3"/>
  <c r="M26" i="3"/>
  <c r="N26" i="3"/>
  <c r="P26" i="3"/>
  <c r="B86" i="2"/>
  <c r="C86" i="2"/>
  <c r="D86" i="2"/>
  <c r="E86" i="2"/>
  <c r="F86" i="2"/>
  <c r="G86" i="2"/>
  <c r="H86" i="2"/>
  <c r="I86" i="2"/>
  <c r="J86" i="2"/>
  <c r="K86" i="2"/>
  <c r="L86" i="2"/>
  <c r="M86" i="2"/>
  <c r="N86" i="2"/>
  <c r="B87" i="2"/>
  <c r="C87" i="2"/>
  <c r="D87" i="2"/>
  <c r="E87" i="2"/>
  <c r="F87" i="2"/>
  <c r="G87" i="2"/>
  <c r="H87" i="2"/>
  <c r="I87" i="2"/>
  <c r="J87" i="2"/>
  <c r="K87" i="2"/>
  <c r="L87" i="2"/>
  <c r="M87" i="2"/>
  <c r="N87" i="2"/>
  <c r="B88" i="2"/>
  <c r="C88" i="2"/>
  <c r="D88" i="2"/>
  <c r="E88" i="2"/>
  <c r="F88" i="2"/>
  <c r="G88" i="2"/>
  <c r="H88" i="2"/>
  <c r="I88" i="2"/>
  <c r="J88" i="2"/>
  <c r="K88" i="2"/>
  <c r="L88" i="2"/>
  <c r="M88" i="2"/>
  <c r="N88" i="2"/>
  <c r="B89" i="2"/>
  <c r="C89" i="2"/>
  <c r="D89" i="2"/>
  <c r="E89" i="2"/>
  <c r="F89" i="2"/>
  <c r="G89" i="2"/>
  <c r="H89" i="2"/>
  <c r="I89" i="2"/>
  <c r="J89" i="2"/>
  <c r="K89" i="2"/>
  <c r="L89" i="2"/>
  <c r="M89" i="2"/>
  <c r="N89" i="2"/>
  <c r="B90" i="2"/>
  <c r="C90" i="2"/>
  <c r="D90" i="2"/>
  <c r="E90" i="2"/>
  <c r="F90" i="2"/>
  <c r="G90" i="2"/>
  <c r="H90" i="2"/>
  <c r="I90" i="2"/>
  <c r="J90" i="2"/>
  <c r="K90" i="2"/>
  <c r="L90" i="2"/>
  <c r="M90" i="2"/>
  <c r="N90" i="2"/>
  <c r="B91" i="2"/>
  <c r="C91" i="2"/>
  <c r="D91" i="2"/>
  <c r="E91" i="2"/>
  <c r="F91" i="2"/>
  <c r="G91" i="2"/>
  <c r="H91" i="2"/>
  <c r="I91" i="2"/>
  <c r="J91" i="2"/>
  <c r="K91" i="2"/>
  <c r="L91" i="2"/>
  <c r="M91" i="2"/>
  <c r="N91" i="2"/>
  <c r="B92" i="2"/>
  <c r="C92" i="2"/>
  <c r="D92" i="2"/>
  <c r="E92" i="2"/>
  <c r="F92" i="2"/>
  <c r="G92" i="2"/>
  <c r="H92" i="2"/>
  <c r="I92" i="2"/>
  <c r="J92" i="2"/>
  <c r="K92" i="2"/>
  <c r="L92" i="2"/>
  <c r="M92" i="2"/>
  <c r="N92" i="2"/>
  <c r="C85" i="2"/>
  <c r="D85" i="2"/>
  <c r="E85" i="2"/>
  <c r="F85" i="2"/>
  <c r="G85" i="2"/>
  <c r="H85" i="2"/>
  <c r="I85" i="2"/>
  <c r="J85" i="2"/>
  <c r="K85" i="2"/>
  <c r="L85" i="2"/>
  <c r="M85" i="2"/>
  <c r="N85" i="2"/>
  <c r="B85" i="2"/>
  <c r="F79" i="2"/>
  <c r="E79" i="2"/>
  <c r="D79" i="2"/>
  <c r="C79" i="2"/>
  <c r="B79" i="2"/>
  <c r="F78" i="2"/>
  <c r="E78" i="2"/>
  <c r="D78" i="2"/>
  <c r="C78" i="2"/>
  <c r="B78" i="2"/>
  <c r="F77" i="2"/>
  <c r="E77" i="2"/>
  <c r="D77" i="2"/>
  <c r="C77" i="2"/>
  <c r="B77" i="2"/>
  <c r="F76" i="2"/>
  <c r="E76" i="2"/>
  <c r="D76" i="2"/>
  <c r="C76" i="2"/>
  <c r="B76" i="2"/>
  <c r="F75" i="2"/>
  <c r="E75" i="2"/>
  <c r="D75" i="2"/>
  <c r="C75" i="2"/>
  <c r="B75" i="2"/>
  <c r="F74" i="2"/>
  <c r="E74" i="2"/>
  <c r="D74" i="2"/>
  <c r="C74" i="2"/>
  <c r="B74" i="2"/>
  <c r="F73" i="2"/>
  <c r="E73" i="2"/>
  <c r="D73" i="2"/>
  <c r="C73" i="2"/>
  <c r="B73" i="2"/>
  <c r="F72" i="2"/>
  <c r="E72" i="2"/>
  <c r="D72" i="2"/>
  <c r="C72" i="2"/>
  <c r="B72" i="2"/>
  <c r="C38" i="1"/>
  <c r="D38" i="1"/>
  <c r="E38" i="1"/>
  <c r="F38" i="1"/>
  <c r="G38" i="1"/>
  <c r="H38" i="1"/>
  <c r="I38" i="1"/>
  <c r="J38" i="1"/>
  <c r="K38" i="1"/>
  <c r="L38" i="1"/>
  <c r="M38" i="1"/>
  <c r="N38" i="1"/>
  <c r="O38" i="1"/>
  <c r="C39" i="1"/>
  <c r="D39" i="1"/>
  <c r="E39" i="1"/>
  <c r="F39" i="1"/>
  <c r="G39" i="1"/>
  <c r="H39" i="1"/>
  <c r="I39" i="1"/>
  <c r="J39" i="1"/>
  <c r="K39" i="1"/>
  <c r="L39" i="1"/>
  <c r="M39" i="1"/>
  <c r="N39" i="1"/>
  <c r="O39" i="1"/>
  <c r="C40" i="1"/>
  <c r="D40" i="1"/>
  <c r="E40" i="1"/>
  <c r="F40" i="1"/>
  <c r="G40" i="1"/>
  <c r="H40" i="1"/>
  <c r="I40" i="1"/>
  <c r="J40" i="1"/>
  <c r="K40" i="1"/>
  <c r="L40" i="1"/>
  <c r="M40" i="1"/>
  <c r="N40" i="1"/>
  <c r="O40" i="1"/>
  <c r="C41" i="1"/>
  <c r="D41" i="1"/>
  <c r="E41" i="1"/>
  <c r="F41" i="1"/>
  <c r="G41" i="1"/>
  <c r="H41" i="1"/>
  <c r="I41" i="1"/>
  <c r="J41" i="1"/>
  <c r="K41" i="1"/>
  <c r="L41" i="1"/>
  <c r="M41" i="1"/>
  <c r="N41" i="1"/>
  <c r="O41" i="1"/>
  <c r="C42" i="1"/>
  <c r="D42" i="1"/>
  <c r="E42" i="1"/>
  <c r="F42" i="1"/>
  <c r="G42" i="1"/>
  <c r="H42" i="1"/>
  <c r="I42" i="1"/>
  <c r="J42" i="1"/>
  <c r="K42" i="1"/>
  <c r="L42" i="1"/>
  <c r="M42" i="1"/>
  <c r="N42" i="1"/>
  <c r="O42" i="1"/>
  <c r="C43" i="1"/>
  <c r="D43" i="1"/>
  <c r="E43" i="1"/>
  <c r="F43" i="1"/>
  <c r="G43" i="1"/>
  <c r="H43" i="1"/>
  <c r="I43" i="1"/>
  <c r="J43" i="1"/>
  <c r="K43" i="1"/>
  <c r="L43" i="1"/>
  <c r="M43" i="1"/>
  <c r="N43" i="1"/>
  <c r="O43" i="1"/>
  <c r="C44" i="1"/>
  <c r="D44" i="1"/>
  <c r="E44" i="1"/>
  <c r="F44" i="1"/>
  <c r="G44" i="1"/>
  <c r="H44" i="1"/>
  <c r="I44" i="1"/>
  <c r="J44" i="1"/>
  <c r="K44" i="1"/>
  <c r="L44" i="1"/>
  <c r="M44" i="1"/>
  <c r="N44" i="1"/>
  <c r="O44" i="1"/>
  <c r="C48" i="1"/>
  <c r="D48" i="1"/>
  <c r="E48" i="1"/>
  <c r="F48" i="1"/>
  <c r="G48" i="1"/>
  <c r="H48" i="1"/>
  <c r="I48" i="1"/>
  <c r="J48" i="1"/>
  <c r="K48" i="1"/>
  <c r="L48" i="1"/>
  <c r="M48" i="1"/>
  <c r="N48" i="1"/>
  <c r="O48" i="1"/>
  <c r="C49" i="1"/>
  <c r="D49" i="1"/>
  <c r="E49" i="1"/>
  <c r="F49" i="1"/>
  <c r="G49" i="1"/>
  <c r="H49" i="1"/>
  <c r="I49" i="1"/>
  <c r="J49" i="1"/>
  <c r="K49" i="1"/>
  <c r="L49" i="1"/>
  <c r="M49" i="1"/>
  <c r="N49" i="1"/>
  <c r="O49" i="1"/>
  <c r="C50" i="1"/>
  <c r="D50" i="1"/>
  <c r="E50" i="1"/>
  <c r="F50" i="1"/>
  <c r="G50" i="1"/>
  <c r="H50" i="1"/>
  <c r="I50" i="1"/>
  <c r="J50" i="1"/>
  <c r="K50" i="1"/>
  <c r="L50" i="1"/>
  <c r="M50" i="1"/>
  <c r="N50" i="1"/>
  <c r="O50" i="1"/>
  <c r="C51" i="1"/>
  <c r="D51" i="1"/>
  <c r="E51" i="1"/>
  <c r="F51" i="1"/>
  <c r="G51" i="1"/>
  <c r="H51" i="1"/>
  <c r="I51" i="1"/>
  <c r="J51" i="1"/>
  <c r="K51" i="1"/>
  <c r="L51" i="1"/>
  <c r="M51" i="1"/>
  <c r="N51" i="1"/>
  <c r="O51" i="1"/>
  <c r="C52" i="1"/>
  <c r="D52" i="1"/>
  <c r="E52" i="1"/>
  <c r="F52" i="1"/>
  <c r="G52" i="1"/>
  <c r="H52" i="1"/>
  <c r="I52" i="1"/>
  <c r="J52" i="1"/>
  <c r="K52" i="1"/>
  <c r="L52" i="1"/>
  <c r="M52" i="1"/>
  <c r="N52" i="1"/>
  <c r="O52" i="1"/>
  <c r="B39" i="1"/>
  <c r="B40" i="1"/>
  <c r="B41" i="1"/>
  <c r="B42" i="1"/>
  <c r="B43" i="1"/>
  <c r="B44" i="1"/>
  <c r="B38" i="1"/>
  <c r="B49" i="1"/>
  <c r="B50" i="1"/>
  <c r="B51" i="1"/>
  <c r="B52" i="1"/>
  <c r="B48" i="1"/>
</calcChain>
</file>

<file path=xl/sharedStrings.xml><?xml version="1.0" encoding="utf-8"?>
<sst xmlns="http://schemas.openxmlformats.org/spreadsheetml/2006/main" count="441" uniqueCount="134">
  <si>
    <t>BENCHMARK x</t>
  </si>
  <si>
    <t>bsort16</t>
  </si>
  <si>
    <t>hsort16</t>
  </si>
  <si>
    <t>binsrch16</t>
  </si>
  <si>
    <t>xxtea</t>
  </si>
  <si>
    <t>md5</t>
  </si>
  <si>
    <t>rc5</t>
  </si>
  <si>
    <t>fft16</t>
  </si>
  <si>
    <t>outlier16u</t>
  </si>
  <si>
    <t>lec</t>
  </si>
  <si>
    <t>coremk</t>
  </si>
  <si>
    <t>motetrack</t>
  </si>
  <si>
    <t>heat_calib</t>
  </si>
  <si>
    <t>heat_detect</t>
  </si>
  <si>
    <t>total</t>
  </si>
  <si>
    <t>push/pop</t>
  </si>
  <si>
    <t>load/store</t>
  </si>
  <si>
    <t>mov(w)</t>
  </si>
  <si>
    <t>vm+other</t>
  </si>
  <si>
    <t>other</t>
  </si>
  <si>
    <t>TAKEN FROM main_summary__4MARK_R11_P7_C1_A1_S1_G1</t>
  </si>
  <si>
    <t>0BASE_R___P__C0_A0_S0_G1</t>
  </si>
  <si>
    <t>1PEEP_R___P__C0_A0_S0_G1</t>
  </si>
  <si>
    <t>2SMPL_R11_P__C0_A0_S0_G1</t>
  </si>
  <si>
    <t>3POPD_R11_P__C0_A0_S0_G1</t>
  </si>
  <si>
    <t>4MARK_R11_P6_C0_A0_S0_G1</t>
  </si>
  <si>
    <t>4MARK_R11_P6_C1_A0_S0_G1</t>
  </si>
  <si>
    <t>4MARK_R11_P7_C1_A1_S0_G1</t>
  </si>
  <si>
    <t>4MARK_R11_P7_C1_A1_S1_G1</t>
  </si>
  <si>
    <t>TABLE FOR THESIS</t>
  </si>
  <si>
    <t>OVERHEAD BEFORE OPTIMISATION</t>
  </si>
  <si>
    <t>OVERHEAD REDUCTION PER OPTIMISATION</t>
  </si>
  <si>
    <t>Impr. Peephole</t>
  </si>
  <si>
    <t>Stack cache</t>
  </si>
  <si>
    <t>Pop.val.cache</t>
  </si>
  <si>
    <t>Markloop</t>
  </si>
  <si>
    <t>Const. shift</t>
  </si>
  <si>
    <t>16-bit array index</t>
  </si>
  <si>
    <t>SIMUL</t>
  </si>
  <si>
    <t>OVERHEAD AFTER OPTIMISATION</t>
  </si>
  <si>
    <t>SIZE OVERHEAD</t>
  </si>
  <si>
    <t>byt (%C)</t>
  </si>
  <si>
    <t>TABLE FOR THESIS GRAPHS</t>
  </si>
  <si>
    <t>offset for indirect lookup</t>
  </si>
  <si>
    <t>Simple peephole</t>
  </si>
  <si>
    <t>Impr. peephole</t>
  </si>
  <si>
    <t>Interpreter</t>
  </si>
  <si>
    <t>AOT Baseline</t>
  </si>
  <si>
    <t>AOT Improved peephole</t>
  </si>
  <si>
    <t>AOT Simple stack caching</t>
  </si>
  <si>
    <t>AOT Popped value caching</t>
  </si>
  <si>
    <t>AOT Markloop</t>
  </si>
  <si>
    <t>AOT Const shift</t>
  </si>
  <si>
    <t>AOT 16-bit array index</t>
  </si>
  <si>
    <t>AOT SIMUL</t>
  </si>
  <si>
    <t>AOT Lightweight methods</t>
  </si>
  <si>
    <t>TAKEN FROM sumsum_absolute_code_size.txt</t>
  </si>
  <si>
    <t>TAKEN FROM main_summary__0BASE_R___P__C0_A0_S0_G1_NOLW</t>
  </si>
  <si>
    <t>AOT</t>
  </si>
  <si>
    <t>Reduction due to lw methods</t>
  </si>
  <si>
    <t>Absolute code size with LW methods added last</t>
  </si>
  <si>
    <t>Other main results have lightweight methods enabled, but in this graph we want to add them as a last step. Since they hardly influence each other and the impact on code size is minimal anyway, substract the gain from LW methods from the data above</t>
  </si>
  <si>
    <t>Reduction vs baseline</t>
  </si>
  <si>
    <t>TAKEN FROM vmsize.txt, except interpreter size which is old data, but we didn't change the interpreter, just removed it completely.</t>
  </si>
  <si>
    <t>SIZE</t>
  </si>
  <si>
    <t>(old data)</t>
  </si>
  <si>
    <t>size v interp</t>
  </si>
  <si>
    <t>size v baseln</t>
  </si>
  <si>
    <t>AOT reduction</t>
  </si>
  <si>
    <t>break even</t>
  </si>
  <si>
    <t>typedef struct _rtc_translationstate {</t>
  </si>
  <si>
    <t xml:space="preserve">    dj_infusion *infusion;</t>
  </si>
  <si>
    <t xml:space="preserve">    dj_di_pointer methodimpl;</t>
  </si>
  <si>
    <t xml:space="preserve">    dj_methodImplementation methodimpl_header;</t>
  </si>
  <si>
    <t xml:space="preserve">    dj_di_pointer jvm_code_start;</t>
  </si>
  <si>
    <t xml:space="preserve">    uint16_t pc;</t>
  </si>
  <si>
    <t xml:space="preserve">    uint_farptr_t branch_target_table_start_ptr;</t>
  </si>
  <si>
    <t xml:space="preserve">    uint16_t branch_target_count; // Keep track of how many branch targets we've seen</t>
  </si>
  <si>
    <t xml:space="preserve">    uint16_t codebuffer[RTC_CODEBUFFER_SIZE];</t>
  </si>
  <si>
    <t xml:space="preserve">    uint16_t *rtc_codebuffer;</t>
  </si>
  <si>
    <t xml:space="preserve">    uint16_t *rtc_codebuffer_position; // A pointer to somewhere within the buffer</t>
  </si>
  <si>
    <t xml:space="preserve">    uint8_t current_method_index;</t>
  </si>
  <si>
    <t xml:space="preserve">    uint8_t *call_saved_registers_used_per_method; // Used to generate the method prologue/epilogue and by INVOKELIGHT inside of a MARKLOOP loop to determine which pinned registers to save/restore.</t>
  </si>
  <si>
    <t xml:space="preserve">    native_method_function_t *method_start_addresses; // Used by INVOKELIGHT to find the address of lightweight methods in the current infusion.</t>
  </si>
  <si>
    <t>#ifdef AOT_STRATEGY_SIMPLESTACKCACHE</t>
  </si>
  <si>
    <t xml:space="preserve">    uint8_t rtc_stackcache_state[RTC_STACKCACHE_MAX_IDX];</t>
  </si>
  <si>
    <t>#endif // AOT_STRATEGY_SIMPLESTACKCACHE</t>
  </si>
  <si>
    <t>#ifdef AOT_STRATEGY_POPPEDSTACKCACHE</t>
  </si>
  <si>
    <t xml:space="preserve">    uint16_t current_instruction_pc; // We may need this later, after the instruction already forwarded pc to skip over arguments</t>
  </si>
  <si>
    <t xml:space="preserve">    uint16_t current_instruction_valuetag;</t>
  </si>
  <si>
    <t xml:space="preserve">    uint16_t rtc_stackcache_valuetags[RTC_STACKCACHE_MAX_IDX];</t>
  </si>
  <si>
    <t xml:space="preserve">    uint16_t rtc_stackcache_age[RTC_STACKCACHE_MAX_IDX];</t>
  </si>
  <si>
    <t>#endif // AOT_STRATEGY_POPPEDSTACKCACHE</t>
  </si>
  <si>
    <t>#ifdef AOT_STRATEGY_MARKLOOP</t>
  </si>
  <si>
    <t xml:space="preserve">    uint8_t current_instruction_opcode;</t>
  </si>
  <si>
    <t xml:space="preserve">    uint8_t current_instruction_opcodetype;</t>
  </si>
  <si>
    <t xml:space="preserve">    uint16_t pinned_reg_needs_load;</t>
  </si>
  <si>
    <t xml:space="preserve">    uint16_t pinned_reg_needs_store;</t>
  </si>
  <si>
    <t xml:space="preserve">    uint16_t rtc_stackcache_pinned;</t>
  </si>
  <si>
    <t xml:space="preserve">    bool may_use_RZ;</t>
  </si>
  <si>
    <t>#endif // AOT_STRATEGY_MARKLOOP</t>
  </si>
  <si>
    <t>#ifdef AOT_SAFETY_CHECKS</t>
  </si>
  <si>
    <t xml:space="preserve">    uint8_t jvm_operand_byte0;</t>
  </si>
  <si>
    <t xml:space="preserve">    uint8_t jvm_operand_byte1;</t>
  </si>
  <si>
    <t xml:space="preserve">    uint8_t jvm_operand_byte2;</t>
  </si>
  <si>
    <t xml:space="preserve">    uint8_t jvm_operand_byte3;</t>
  </si>
  <si>
    <t xml:space="preserve">    uint8_t pre_instruction_int_stack;</t>
  </si>
  <si>
    <t xml:space="preserve">    uint8_t pre_instruction_ref_stack;</t>
  </si>
  <si>
    <t xml:space="preserve">    uint8_t current_opcode;</t>
  </si>
  <si>
    <t>#endif //AOT_SAFETY_CHECKS</t>
  </si>
  <si>
    <t>} rtc_translationstate;</t>
  </si>
  <si>
    <t>base</t>
  </si>
  <si>
    <t>simple</t>
  </si>
  <si>
    <t>popped</t>
  </si>
  <si>
    <t>markloop</t>
  </si>
  <si>
    <t>not necessary to remember between messages</t>
  </si>
  <si>
    <t>*</t>
  </si>
  <si>
    <t>TOTAL</t>
  </si>
  <si>
    <t>uint16_t rtc_start_of_next_method;</t>
  </si>
  <si>
    <t>memory taken from mem usage sheet</t>
  </si>
  <si>
    <t>Count in bytes, based on using 11 element stack cache, and only counting data that would need to be maintained between processing messages. (the current impl keeps all data and 16 element arrays)</t>
  </si>
  <si>
    <t>TAKEN FROM sumsum_codesize.txt</t>
  </si>
  <si>
    <t xml:space="preserve">Before adding GETCONSTARRAY: 22363 bytes for full version, vs. 22533 after. </t>
  </si>
  <si>
    <t>Increase because of Const shift: 170 bytes</t>
  </si>
  <si>
    <t>UPDATED 20180327</t>
  </si>
  <si>
    <t>coremk_ch2</t>
  </si>
  <si>
    <t>TAKEN FROM main_summary__0BASE_R___P__C0_A0_S0_G1_NOLW_BASE</t>
  </si>
  <si>
    <t>0BASE_R___P__C0_A0_S0_G1_NOLW_BASE</t>
  </si>
  <si>
    <t>0BASE_R___P__C0_A0_S0_G1_NOLW</t>
  </si>
  <si>
    <t>Optimised source</t>
  </si>
  <si>
    <t>Lightweight methods</t>
  </si>
  <si>
    <t>UPDATED 20180409</t>
  </si>
  <si>
    <t>TAKEN FROM sumsum_code_size_graphs2.txt</t>
  </si>
  <si>
    <t>Baseline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</si>
</sst>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K"/>
  </numFmts>
  <fonts count="6" x14ac:knownFonts="1">
    <font>
      <sz val="12"/>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color theme="1"/>
      <name val="Courier New"/>
    </font>
    <font>
      <sz val="12"/>
      <color rgb="FF000000"/>
      <name val="Courier New"/>
    </font>
  </fonts>
  <fills count="8">
    <fill>
      <patternFill patternType="none"/>
    </fill>
    <fill>
      <patternFill patternType="gray125"/>
    </fill>
    <fill>
      <patternFill patternType="solid">
        <fgColor rgb="FFFFFF00"/>
        <bgColor indexed="64"/>
      </patternFill>
    </fill>
    <fill>
      <patternFill patternType="solid">
        <fgColor rgb="FFCCFFCC"/>
        <bgColor rgb="FF000000"/>
      </patternFill>
    </fill>
    <fill>
      <patternFill patternType="solid">
        <fgColor rgb="FFCCFFCC"/>
        <bgColor indexed="64"/>
      </patternFill>
    </fill>
    <fill>
      <patternFill patternType="solid">
        <fgColor theme="8" tint="0.59999389629810485"/>
        <bgColor indexed="64"/>
      </patternFill>
    </fill>
    <fill>
      <patternFill patternType="solid">
        <fgColor rgb="FFFF0000"/>
        <bgColor indexed="64"/>
      </patternFill>
    </fill>
    <fill>
      <patternFill patternType="solid">
        <fgColor theme="5" tint="0.39997558519241921"/>
        <bgColor indexed="64"/>
      </patternFill>
    </fill>
  </fills>
  <borders count="1">
    <border>
      <left/>
      <right/>
      <top/>
      <bottom/>
      <diagonal/>
    </border>
  </borders>
  <cellStyleXfs count="26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3">
    <xf numFmtId="0" fontId="0" fillId="0" borderId="0" xfId="0"/>
    <xf numFmtId="0" fontId="0" fillId="2" borderId="0" xfId="0" applyFill="1"/>
    <xf numFmtId="0" fontId="3" fillId="3" borderId="0" xfId="0" applyFont="1" applyFill="1"/>
    <xf numFmtId="0" fontId="0" fillId="4" borderId="0" xfId="0" applyFill="1"/>
    <xf numFmtId="164" fontId="0" fillId="0" borderId="0" xfId="0" applyNumberFormat="1"/>
    <xf numFmtId="0" fontId="0" fillId="5" borderId="0" xfId="0" applyFill="1"/>
    <xf numFmtId="165" fontId="0" fillId="0" borderId="0" xfId="0" applyNumberFormat="1"/>
    <xf numFmtId="166" fontId="0" fillId="0" borderId="0" xfId="0" applyNumberFormat="1"/>
    <xf numFmtId="0" fontId="4" fillId="0" borderId="0" xfId="0" applyFont="1"/>
    <xf numFmtId="0" fontId="5" fillId="0" borderId="0" xfId="0" applyFont="1"/>
    <xf numFmtId="0" fontId="0" fillId="6" borderId="0" xfId="0" applyFill="1"/>
    <xf numFmtId="0" fontId="0" fillId="7" borderId="0" xfId="0" applyFill="1"/>
    <xf numFmtId="0" fontId="3" fillId="0" borderId="0" xfId="0" applyFont="1"/>
  </cellXfs>
  <cellStyles count="26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workbookViewId="0">
      <selection activeCell="A38" sqref="A38:A39"/>
    </sheetView>
  </sheetViews>
  <sheetFormatPr baseColWidth="10" defaultRowHeight="15" x14ac:dyDescent="0"/>
  <cols>
    <col min="1" max="1" width="36.1640625" customWidth="1"/>
  </cols>
  <sheetData>
    <row r="1" spans="1:15">
      <c r="A1" t="s">
        <v>0</v>
      </c>
      <c r="B1" t="s">
        <v>1</v>
      </c>
      <c r="C1" t="s">
        <v>2</v>
      </c>
      <c r="D1" t="s">
        <v>3</v>
      </c>
      <c r="E1" t="s">
        <v>4</v>
      </c>
      <c r="F1" t="s">
        <v>5</v>
      </c>
      <c r="G1" t="s">
        <v>6</v>
      </c>
      <c r="H1" t="s">
        <v>7</v>
      </c>
      <c r="I1" t="s">
        <v>8</v>
      </c>
      <c r="J1" t="s">
        <v>9</v>
      </c>
      <c r="K1" t="s">
        <v>125</v>
      </c>
      <c r="L1" t="s">
        <v>11</v>
      </c>
      <c r="M1" t="s">
        <v>12</v>
      </c>
      <c r="N1" t="s">
        <v>13</v>
      </c>
    </row>
    <row r="2" spans="1:15">
      <c r="B2" t="s">
        <v>41</v>
      </c>
      <c r="C2" t="s">
        <v>41</v>
      </c>
      <c r="D2" t="s">
        <v>41</v>
      </c>
      <c r="E2" t="s">
        <v>41</v>
      </c>
      <c r="F2" t="s">
        <v>41</v>
      </c>
      <c r="G2" t="s">
        <v>41</v>
      </c>
      <c r="H2" t="s">
        <v>41</v>
      </c>
      <c r="I2" t="s">
        <v>41</v>
      </c>
      <c r="J2" t="s">
        <v>41</v>
      </c>
      <c r="K2" t="s">
        <v>41</v>
      </c>
      <c r="L2" t="s">
        <v>41</v>
      </c>
      <c r="M2" t="s">
        <v>41</v>
      </c>
      <c r="N2" t="s">
        <v>41</v>
      </c>
    </row>
    <row r="3" spans="1:15" s="1" customFormat="1">
      <c r="A3" s="1" t="s">
        <v>126</v>
      </c>
    </row>
    <row r="4" spans="1:15">
      <c r="A4" t="s">
        <v>14</v>
      </c>
      <c r="B4">
        <v>449.2</v>
      </c>
      <c r="C4">
        <v>298</v>
      </c>
      <c r="D4">
        <v>208.2</v>
      </c>
      <c r="E4">
        <v>287.2</v>
      </c>
      <c r="F4">
        <v>166</v>
      </c>
      <c r="G4">
        <v>239.3</v>
      </c>
      <c r="H4">
        <v>94.9</v>
      </c>
      <c r="I4">
        <v>316.3</v>
      </c>
      <c r="J4">
        <v>186.4</v>
      </c>
      <c r="K4">
        <v>159.4</v>
      </c>
      <c r="L4">
        <v>255</v>
      </c>
      <c r="M4">
        <v>26.2</v>
      </c>
      <c r="N4">
        <v>238.5</v>
      </c>
      <c r="O4">
        <v>225</v>
      </c>
    </row>
    <row r="5" spans="1:15">
      <c r="A5" t="s">
        <v>15</v>
      </c>
      <c r="B5">
        <v>159.30000000000001</v>
      </c>
      <c r="C5">
        <v>99.3</v>
      </c>
      <c r="D5">
        <v>71.2</v>
      </c>
      <c r="E5">
        <v>140.6</v>
      </c>
      <c r="F5">
        <v>110.7</v>
      </c>
      <c r="G5">
        <v>108.6</v>
      </c>
      <c r="H5">
        <v>47.7</v>
      </c>
      <c r="I5">
        <v>92.6</v>
      </c>
      <c r="J5">
        <v>60.7</v>
      </c>
      <c r="K5">
        <v>69.599999999999994</v>
      </c>
      <c r="L5">
        <v>78.099999999999994</v>
      </c>
      <c r="M5">
        <v>31.7</v>
      </c>
      <c r="N5">
        <v>93.9</v>
      </c>
      <c r="O5">
        <v>89.5</v>
      </c>
    </row>
    <row r="6" spans="1:15">
      <c r="A6" t="s">
        <v>16</v>
      </c>
      <c r="B6">
        <v>128.80000000000001</v>
      </c>
      <c r="C6">
        <v>65.8</v>
      </c>
      <c r="D6">
        <v>76.7</v>
      </c>
      <c r="E6">
        <v>68.900000000000006</v>
      </c>
      <c r="F6">
        <v>40.799999999999997</v>
      </c>
      <c r="G6">
        <v>56.5</v>
      </c>
      <c r="H6">
        <v>20.3</v>
      </c>
      <c r="I6">
        <v>103.2</v>
      </c>
      <c r="J6">
        <v>71.400000000000006</v>
      </c>
      <c r="K6">
        <v>51.6</v>
      </c>
      <c r="L6">
        <v>75.900000000000006</v>
      </c>
      <c r="M6">
        <v>22.6</v>
      </c>
      <c r="N6">
        <v>56.4</v>
      </c>
      <c r="O6">
        <v>64.5</v>
      </c>
    </row>
    <row r="7" spans="1:15">
      <c r="A7" t="s">
        <v>17</v>
      </c>
      <c r="B7">
        <v>1.7</v>
      </c>
      <c r="C7">
        <v>17.399999999999999</v>
      </c>
      <c r="D7">
        <v>9.6</v>
      </c>
      <c r="E7">
        <v>10.1</v>
      </c>
      <c r="F7">
        <v>-3.6</v>
      </c>
      <c r="G7">
        <v>0</v>
      </c>
      <c r="H7">
        <v>2.5</v>
      </c>
      <c r="I7">
        <v>14.7</v>
      </c>
      <c r="J7">
        <v>5.7</v>
      </c>
      <c r="K7">
        <v>-3.1</v>
      </c>
      <c r="L7">
        <v>24.1</v>
      </c>
      <c r="M7">
        <v>-14.3</v>
      </c>
      <c r="N7">
        <v>15.1</v>
      </c>
      <c r="O7">
        <v>6.1</v>
      </c>
    </row>
    <row r="8" spans="1:15">
      <c r="A8" t="s">
        <v>19</v>
      </c>
      <c r="B8">
        <v>159.30000000000001</v>
      </c>
      <c r="C8">
        <v>115.4</v>
      </c>
      <c r="D8">
        <v>50.7</v>
      </c>
      <c r="E8">
        <v>67.599999999999994</v>
      </c>
      <c r="F8">
        <v>18</v>
      </c>
      <c r="G8">
        <v>74.3</v>
      </c>
      <c r="H8">
        <v>24.5</v>
      </c>
      <c r="I8">
        <v>105.8</v>
      </c>
      <c r="J8">
        <v>48.6</v>
      </c>
      <c r="K8">
        <v>41.2</v>
      </c>
      <c r="L8">
        <v>76.900000000000006</v>
      </c>
      <c r="M8">
        <v>-13.8</v>
      </c>
      <c r="N8">
        <v>73.099999999999994</v>
      </c>
      <c r="O8">
        <v>64.7</v>
      </c>
    </row>
    <row r="10" spans="1:15" s="1" customFormat="1">
      <c r="A10" s="1" t="s">
        <v>121</v>
      </c>
    </row>
    <row r="11" spans="1:15">
      <c r="A11" t="s">
        <v>127</v>
      </c>
      <c r="B11">
        <v>449.2</v>
      </c>
      <c r="C11">
        <v>298</v>
      </c>
      <c r="D11">
        <v>208.2</v>
      </c>
      <c r="E11">
        <v>287.2</v>
      </c>
      <c r="F11">
        <v>166</v>
      </c>
      <c r="G11">
        <v>239.3</v>
      </c>
      <c r="H11">
        <v>94.9</v>
      </c>
      <c r="I11">
        <v>316.3</v>
      </c>
      <c r="J11">
        <v>186.4</v>
      </c>
      <c r="K11">
        <v>159.4</v>
      </c>
      <c r="L11">
        <v>255</v>
      </c>
      <c r="M11">
        <v>26.2</v>
      </c>
      <c r="N11">
        <v>238.5</v>
      </c>
      <c r="O11">
        <v>225</v>
      </c>
    </row>
    <row r="12" spans="1:15">
      <c r="A12" t="s">
        <v>128</v>
      </c>
      <c r="B12">
        <v>254.2</v>
      </c>
      <c r="C12">
        <v>239.6</v>
      </c>
      <c r="D12">
        <v>182.2</v>
      </c>
      <c r="E12">
        <v>163</v>
      </c>
      <c r="F12">
        <v>211.9</v>
      </c>
      <c r="G12">
        <v>349.5</v>
      </c>
      <c r="H12">
        <v>99.4</v>
      </c>
      <c r="I12">
        <v>268.89999999999998</v>
      </c>
      <c r="J12">
        <v>190.7</v>
      </c>
      <c r="K12">
        <v>128.19999999999999</v>
      </c>
      <c r="L12">
        <v>227.3</v>
      </c>
      <c r="M12">
        <v>26.2</v>
      </c>
      <c r="N12">
        <v>225.8</v>
      </c>
      <c r="O12">
        <v>197.5</v>
      </c>
    </row>
    <row r="13" spans="1:15">
      <c r="A13" t="s">
        <v>21</v>
      </c>
      <c r="B13">
        <v>254.2</v>
      </c>
      <c r="C13">
        <v>235.6</v>
      </c>
      <c r="D13">
        <v>182.2</v>
      </c>
      <c r="E13">
        <v>163</v>
      </c>
      <c r="F13">
        <v>211.9</v>
      </c>
      <c r="G13">
        <v>349.5</v>
      </c>
      <c r="H13">
        <v>99.4</v>
      </c>
      <c r="I13">
        <v>268.89999999999998</v>
      </c>
      <c r="J13">
        <v>190.7</v>
      </c>
      <c r="K13">
        <v>123.1</v>
      </c>
      <c r="L13">
        <v>225.8</v>
      </c>
      <c r="M13">
        <v>27.3</v>
      </c>
      <c r="N13">
        <v>226.8</v>
      </c>
      <c r="O13">
        <v>196.8</v>
      </c>
    </row>
    <row r="14" spans="1:15">
      <c r="A14" t="s">
        <v>22</v>
      </c>
      <c r="B14">
        <v>186.4</v>
      </c>
      <c r="C14">
        <v>182.6</v>
      </c>
      <c r="D14">
        <v>137</v>
      </c>
      <c r="E14">
        <v>124.7</v>
      </c>
      <c r="F14">
        <v>162.5</v>
      </c>
      <c r="G14">
        <v>287</v>
      </c>
      <c r="H14">
        <v>67.2</v>
      </c>
      <c r="I14">
        <v>191.1</v>
      </c>
      <c r="J14">
        <v>156.80000000000001</v>
      </c>
      <c r="K14">
        <v>98.4</v>
      </c>
      <c r="L14">
        <v>197.6</v>
      </c>
      <c r="M14">
        <v>13.6</v>
      </c>
      <c r="N14">
        <v>176.9</v>
      </c>
      <c r="O14">
        <v>152.4</v>
      </c>
    </row>
    <row r="15" spans="1:15">
      <c r="A15" t="s">
        <v>23</v>
      </c>
      <c r="B15">
        <v>161</v>
      </c>
      <c r="C15">
        <v>153.69999999999999</v>
      </c>
      <c r="D15">
        <v>112.3</v>
      </c>
      <c r="E15">
        <v>65.3</v>
      </c>
      <c r="F15">
        <v>77.099999999999994</v>
      </c>
      <c r="G15">
        <v>175.8</v>
      </c>
      <c r="H15">
        <v>46.3</v>
      </c>
      <c r="I15">
        <v>160.5</v>
      </c>
      <c r="J15">
        <v>117.1</v>
      </c>
      <c r="K15">
        <v>69.7</v>
      </c>
      <c r="L15">
        <v>170.7</v>
      </c>
      <c r="M15">
        <v>-2.7</v>
      </c>
      <c r="N15">
        <v>138.30000000000001</v>
      </c>
      <c r="O15">
        <v>111.2</v>
      </c>
    </row>
    <row r="16" spans="1:15">
      <c r="A16" t="s">
        <v>24</v>
      </c>
      <c r="B16">
        <v>144.1</v>
      </c>
      <c r="C16">
        <v>116.1</v>
      </c>
      <c r="D16">
        <v>105.5</v>
      </c>
      <c r="E16">
        <v>59.1</v>
      </c>
      <c r="F16">
        <v>58.4</v>
      </c>
      <c r="G16">
        <v>157.1</v>
      </c>
      <c r="H16">
        <v>32.799999999999997</v>
      </c>
      <c r="I16">
        <v>155.30000000000001</v>
      </c>
      <c r="J16">
        <v>98.6</v>
      </c>
      <c r="K16">
        <v>58.4</v>
      </c>
      <c r="L16">
        <v>142.30000000000001</v>
      </c>
      <c r="M16">
        <v>-10.8</v>
      </c>
      <c r="N16">
        <v>117.7</v>
      </c>
      <c r="O16">
        <v>95</v>
      </c>
    </row>
    <row r="17" spans="1:15">
      <c r="A17" t="s">
        <v>25</v>
      </c>
      <c r="B17">
        <v>145.80000000000001</v>
      </c>
      <c r="C17">
        <v>126.2</v>
      </c>
      <c r="D17">
        <v>127.4</v>
      </c>
      <c r="E17">
        <v>65</v>
      </c>
      <c r="F17">
        <v>57.2</v>
      </c>
      <c r="G17">
        <v>154.5</v>
      </c>
      <c r="H17">
        <v>28.6</v>
      </c>
      <c r="I17">
        <v>138.9</v>
      </c>
      <c r="J17">
        <v>101.1</v>
      </c>
      <c r="K17">
        <v>59.2</v>
      </c>
      <c r="L17">
        <v>133.69999999999999</v>
      </c>
      <c r="M17">
        <v>-13.3</v>
      </c>
      <c r="N17">
        <v>106.3</v>
      </c>
      <c r="O17">
        <v>94.7</v>
      </c>
    </row>
    <row r="18" spans="1:15">
      <c r="A18" t="s">
        <v>26</v>
      </c>
      <c r="B18">
        <v>145.80000000000001</v>
      </c>
      <c r="C18">
        <v>122.8</v>
      </c>
      <c r="D18">
        <v>120.5</v>
      </c>
      <c r="E18">
        <v>66.7</v>
      </c>
      <c r="F18">
        <v>60</v>
      </c>
      <c r="G18">
        <v>138.5</v>
      </c>
      <c r="H18">
        <v>24</v>
      </c>
      <c r="I18">
        <v>136.30000000000001</v>
      </c>
      <c r="J18">
        <v>99.3</v>
      </c>
      <c r="K18">
        <v>57.7</v>
      </c>
      <c r="L18">
        <v>133.69999999999999</v>
      </c>
      <c r="M18">
        <v>-15</v>
      </c>
      <c r="N18">
        <v>106.1</v>
      </c>
      <c r="O18">
        <v>92</v>
      </c>
    </row>
    <row r="19" spans="1:15">
      <c r="A19" t="s">
        <v>27</v>
      </c>
      <c r="B19">
        <v>118.6</v>
      </c>
      <c r="C19">
        <v>100</v>
      </c>
      <c r="D19">
        <v>112.3</v>
      </c>
      <c r="E19">
        <v>55.1</v>
      </c>
      <c r="F19">
        <v>54.9</v>
      </c>
      <c r="G19">
        <v>121.8</v>
      </c>
      <c r="H19">
        <v>12.4</v>
      </c>
      <c r="I19">
        <v>110.5</v>
      </c>
      <c r="J19">
        <v>88.6</v>
      </c>
      <c r="K19">
        <v>50.1</v>
      </c>
      <c r="L19">
        <v>117.1</v>
      </c>
      <c r="M19">
        <v>-17.2</v>
      </c>
      <c r="N19">
        <v>95.4</v>
      </c>
      <c r="O19">
        <v>78.400000000000006</v>
      </c>
    </row>
    <row r="20" spans="1:15">
      <c r="A20" t="s">
        <v>28</v>
      </c>
      <c r="B20">
        <v>118.6</v>
      </c>
      <c r="C20">
        <v>100</v>
      </c>
      <c r="D20">
        <v>112.3</v>
      </c>
      <c r="E20">
        <v>55.1</v>
      </c>
      <c r="F20">
        <v>54.9</v>
      </c>
      <c r="G20">
        <v>121.8</v>
      </c>
      <c r="H20">
        <v>2.5</v>
      </c>
      <c r="I20">
        <v>110.5</v>
      </c>
      <c r="J20">
        <v>88.6</v>
      </c>
      <c r="K20">
        <v>46.7</v>
      </c>
      <c r="L20">
        <v>117.1</v>
      </c>
      <c r="M20">
        <v>-17.2</v>
      </c>
      <c r="N20">
        <v>95.4</v>
      </c>
      <c r="O20">
        <v>77.400000000000006</v>
      </c>
    </row>
    <row r="21" spans="1:15" s="1" customFormat="1">
      <c r="A21" s="1" t="s">
        <v>20</v>
      </c>
    </row>
    <row r="22" spans="1:15">
      <c r="A22" t="s">
        <v>14</v>
      </c>
      <c r="B22">
        <v>118.6</v>
      </c>
      <c r="C22">
        <v>100</v>
      </c>
      <c r="D22">
        <v>112.3</v>
      </c>
      <c r="E22">
        <v>55.1</v>
      </c>
      <c r="F22">
        <v>54.9</v>
      </c>
      <c r="G22">
        <v>121.8</v>
      </c>
      <c r="H22">
        <v>2.5</v>
      </c>
      <c r="I22">
        <v>110.5</v>
      </c>
      <c r="J22">
        <v>88.6</v>
      </c>
      <c r="K22">
        <v>46.7</v>
      </c>
      <c r="L22">
        <v>117.1</v>
      </c>
      <c r="M22">
        <v>-17.2</v>
      </c>
      <c r="N22">
        <v>95.4</v>
      </c>
      <c r="O22">
        <v>77.400000000000006</v>
      </c>
    </row>
    <row r="23" spans="1:15">
      <c r="A23" t="s">
        <v>15</v>
      </c>
      <c r="B23">
        <v>23.7</v>
      </c>
      <c r="C23">
        <v>16.100000000000001</v>
      </c>
      <c r="D23">
        <v>27.4</v>
      </c>
      <c r="E23">
        <v>13.3</v>
      </c>
      <c r="F23">
        <v>0</v>
      </c>
      <c r="G23">
        <v>6.2</v>
      </c>
      <c r="H23">
        <v>1.9</v>
      </c>
      <c r="I23">
        <v>-2.1</v>
      </c>
      <c r="J23">
        <v>-5</v>
      </c>
      <c r="K23">
        <v>1.7</v>
      </c>
      <c r="L23">
        <v>16.3</v>
      </c>
      <c r="M23">
        <v>3.9</v>
      </c>
      <c r="N23">
        <v>-3.1</v>
      </c>
      <c r="O23">
        <v>7.7</v>
      </c>
    </row>
    <row r="24" spans="1:15">
      <c r="A24" t="s">
        <v>16</v>
      </c>
      <c r="B24">
        <v>33.9</v>
      </c>
      <c r="C24">
        <v>41.6</v>
      </c>
      <c r="D24">
        <v>49.3</v>
      </c>
      <c r="E24">
        <v>14.8</v>
      </c>
      <c r="F24">
        <v>37.200000000000003</v>
      </c>
      <c r="G24">
        <v>25.3</v>
      </c>
      <c r="H24">
        <v>-2.6</v>
      </c>
      <c r="I24">
        <v>57.9</v>
      </c>
      <c r="J24">
        <v>45</v>
      </c>
      <c r="K24">
        <v>30.1</v>
      </c>
      <c r="L24">
        <v>40.9</v>
      </c>
      <c r="M24">
        <v>8</v>
      </c>
      <c r="N24">
        <v>37.6</v>
      </c>
      <c r="O24">
        <v>32.200000000000003</v>
      </c>
    </row>
    <row r="25" spans="1:15">
      <c r="A25" t="s">
        <v>17</v>
      </c>
      <c r="B25">
        <v>1.7</v>
      </c>
      <c r="C25">
        <v>6.7</v>
      </c>
      <c r="D25">
        <v>6.8</v>
      </c>
      <c r="E25">
        <v>2.5</v>
      </c>
      <c r="F25">
        <v>-2.4</v>
      </c>
      <c r="G25">
        <v>11.9</v>
      </c>
      <c r="H25">
        <v>-0.8</v>
      </c>
      <c r="I25">
        <v>1.1000000000000001</v>
      </c>
      <c r="J25">
        <v>7.1</v>
      </c>
      <c r="K25">
        <v>-0.2</v>
      </c>
      <c r="L25">
        <v>15.4</v>
      </c>
      <c r="M25">
        <v>-10.7</v>
      </c>
      <c r="N25">
        <v>13.3</v>
      </c>
      <c r="O25">
        <v>4</v>
      </c>
    </row>
    <row r="26" spans="1:15">
      <c r="A26" t="s">
        <v>19</v>
      </c>
      <c r="B26">
        <v>59.3</v>
      </c>
      <c r="C26">
        <v>35.6</v>
      </c>
      <c r="D26">
        <v>28.8</v>
      </c>
      <c r="E26">
        <v>24.4</v>
      </c>
      <c r="F26">
        <v>20.100000000000001</v>
      </c>
      <c r="G26">
        <v>78.5</v>
      </c>
      <c r="H26">
        <v>4</v>
      </c>
      <c r="I26">
        <v>53.7</v>
      </c>
      <c r="J26">
        <v>41.4</v>
      </c>
      <c r="K26">
        <v>15.1</v>
      </c>
      <c r="L26">
        <v>44.5</v>
      </c>
      <c r="M26">
        <v>-18.399999999999999</v>
      </c>
      <c r="N26">
        <v>47.6</v>
      </c>
      <c r="O26">
        <v>33.4</v>
      </c>
    </row>
    <row r="29" spans="1:15" s="3" customFormat="1">
      <c r="A29" s="2" t="s">
        <v>29</v>
      </c>
    </row>
    <row r="30" spans="1:15">
      <c r="A30" t="s">
        <v>30</v>
      </c>
    </row>
    <row r="31" spans="1:15">
      <c r="A31" t="s">
        <v>14</v>
      </c>
      <c r="B31" s="4">
        <f>B4</f>
        <v>449.2</v>
      </c>
      <c r="C31" s="4">
        <f>C4</f>
        <v>298</v>
      </c>
      <c r="D31" s="4">
        <f>D4</f>
        <v>208.2</v>
      </c>
      <c r="E31" s="4">
        <f>E4</f>
        <v>287.2</v>
      </c>
      <c r="F31" s="4">
        <f>F4</f>
        <v>166</v>
      </c>
      <c r="G31" s="4">
        <f>G4</f>
        <v>239.3</v>
      </c>
      <c r="H31" s="4">
        <f>H4</f>
        <v>94.9</v>
      </c>
      <c r="I31" s="4">
        <f>I4</f>
        <v>316.3</v>
      </c>
      <c r="J31" s="4">
        <f>J4</f>
        <v>186.4</v>
      </c>
      <c r="K31" s="4">
        <f>K4</f>
        <v>159.4</v>
      </c>
      <c r="L31" s="4">
        <f>L4</f>
        <v>255</v>
      </c>
      <c r="M31" s="4">
        <f>M4</f>
        <v>26.2</v>
      </c>
      <c r="N31" s="4">
        <f>N4</f>
        <v>238.5</v>
      </c>
      <c r="O31" s="4">
        <f>O4</f>
        <v>225</v>
      </c>
    </row>
    <row r="32" spans="1:15">
      <c r="A32" t="s">
        <v>15</v>
      </c>
      <c r="B32" s="4">
        <f>B5</f>
        <v>159.30000000000001</v>
      </c>
      <c r="C32" s="4">
        <f>C5</f>
        <v>99.3</v>
      </c>
      <c r="D32" s="4">
        <f>D5</f>
        <v>71.2</v>
      </c>
      <c r="E32" s="4">
        <f>E5</f>
        <v>140.6</v>
      </c>
      <c r="F32" s="4">
        <f>F5</f>
        <v>110.7</v>
      </c>
      <c r="G32" s="4">
        <f>G5</f>
        <v>108.6</v>
      </c>
      <c r="H32" s="4">
        <f>H5</f>
        <v>47.7</v>
      </c>
      <c r="I32" s="4">
        <f>I5</f>
        <v>92.6</v>
      </c>
      <c r="J32" s="4">
        <f>J5</f>
        <v>60.7</v>
      </c>
      <c r="K32" s="4">
        <f>K5</f>
        <v>69.599999999999994</v>
      </c>
      <c r="L32" s="4">
        <f>L5</f>
        <v>78.099999999999994</v>
      </c>
      <c r="M32" s="4">
        <f>M5</f>
        <v>31.7</v>
      </c>
      <c r="N32" s="4">
        <f>N5</f>
        <v>93.9</v>
      </c>
      <c r="O32" s="4">
        <f>O5</f>
        <v>89.5</v>
      </c>
    </row>
    <row r="33" spans="1:18">
      <c r="A33" t="s">
        <v>16</v>
      </c>
      <c r="B33" s="4">
        <f>B6</f>
        <v>128.80000000000001</v>
      </c>
      <c r="C33" s="4">
        <f>C6</f>
        <v>65.8</v>
      </c>
      <c r="D33" s="4">
        <f>D6</f>
        <v>76.7</v>
      </c>
      <c r="E33" s="4">
        <f>E6</f>
        <v>68.900000000000006</v>
      </c>
      <c r="F33" s="4">
        <f>F6</f>
        <v>40.799999999999997</v>
      </c>
      <c r="G33" s="4">
        <f>G6</f>
        <v>56.5</v>
      </c>
      <c r="H33" s="4">
        <f>H6</f>
        <v>20.3</v>
      </c>
      <c r="I33" s="4">
        <f>I6</f>
        <v>103.2</v>
      </c>
      <c r="J33" s="4">
        <f>J6</f>
        <v>71.400000000000006</v>
      </c>
      <c r="K33" s="4">
        <f>K6</f>
        <v>51.6</v>
      </c>
      <c r="L33" s="4">
        <f>L6</f>
        <v>75.900000000000006</v>
      </c>
      <c r="M33" s="4">
        <f>M6</f>
        <v>22.6</v>
      </c>
      <c r="N33" s="4">
        <f>N6</f>
        <v>56.4</v>
      </c>
      <c r="O33" s="4">
        <f>O6</f>
        <v>64.5</v>
      </c>
    </row>
    <row r="34" spans="1:18">
      <c r="A34" t="s">
        <v>17</v>
      </c>
      <c r="B34" s="4">
        <f>B7</f>
        <v>1.7</v>
      </c>
      <c r="C34" s="4">
        <f>C7</f>
        <v>17.399999999999999</v>
      </c>
      <c r="D34" s="4">
        <f>D7</f>
        <v>9.6</v>
      </c>
      <c r="E34" s="4">
        <f>E7</f>
        <v>10.1</v>
      </c>
      <c r="F34" s="4">
        <f>F7</f>
        <v>-3.6</v>
      </c>
      <c r="G34" s="4">
        <f>G7</f>
        <v>0</v>
      </c>
      <c r="H34" s="4">
        <f>H7</f>
        <v>2.5</v>
      </c>
      <c r="I34" s="4">
        <f>I7</f>
        <v>14.7</v>
      </c>
      <c r="J34" s="4">
        <f>J7</f>
        <v>5.7</v>
      </c>
      <c r="K34" s="4">
        <f>K7</f>
        <v>-3.1</v>
      </c>
      <c r="L34" s="4">
        <f>L7</f>
        <v>24.1</v>
      </c>
      <c r="M34" s="4">
        <f>M7</f>
        <v>-14.3</v>
      </c>
      <c r="N34" s="4">
        <f>N7</f>
        <v>15.1</v>
      </c>
      <c r="O34" s="4">
        <f>O7</f>
        <v>6.1</v>
      </c>
    </row>
    <row r="35" spans="1:18">
      <c r="A35" t="s">
        <v>19</v>
      </c>
      <c r="B35" s="4">
        <f>B8</f>
        <v>159.30000000000001</v>
      </c>
      <c r="C35" s="4">
        <f>C8</f>
        <v>115.4</v>
      </c>
      <c r="D35" s="4">
        <f>D8</f>
        <v>50.7</v>
      </c>
      <c r="E35" s="4">
        <f>E8</f>
        <v>67.599999999999994</v>
      </c>
      <c r="F35" s="4">
        <f>F8</f>
        <v>18</v>
      </c>
      <c r="G35" s="4">
        <f>G8</f>
        <v>74.3</v>
      </c>
      <c r="H35" s="4">
        <f>H8</f>
        <v>24.5</v>
      </c>
      <c r="I35" s="4">
        <f>I8</f>
        <v>105.8</v>
      </c>
      <c r="J35" s="4">
        <f>J8</f>
        <v>48.6</v>
      </c>
      <c r="K35" s="4">
        <f>K8</f>
        <v>41.2</v>
      </c>
      <c r="L35" s="4">
        <f>L8</f>
        <v>76.900000000000006</v>
      </c>
      <c r="M35" s="4">
        <f>M8</f>
        <v>-13.8</v>
      </c>
      <c r="N35" s="4">
        <f>N8</f>
        <v>73.099999999999994</v>
      </c>
      <c r="O35" s="4">
        <f>O8</f>
        <v>64.7</v>
      </c>
    </row>
    <row r="36" spans="1:18">
      <c r="B36" s="4"/>
      <c r="C36" s="4"/>
      <c r="D36" s="4"/>
      <c r="E36" s="4"/>
      <c r="F36" s="4"/>
      <c r="G36" s="4"/>
      <c r="H36" s="4"/>
      <c r="I36" s="4"/>
      <c r="J36" s="4"/>
      <c r="K36" s="4"/>
      <c r="L36" s="4"/>
      <c r="M36" s="4"/>
      <c r="N36" s="4"/>
      <c r="O36" s="4"/>
    </row>
    <row r="37" spans="1:18">
      <c r="A37" t="s">
        <v>31</v>
      </c>
      <c r="B37" s="4"/>
      <c r="C37" s="4"/>
      <c r="D37" s="4"/>
      <c r="E37" s="4"/>
      <c r="F37" s="4"/>
      <c r="G37" s="4"/>
      <c r="H37" s="4"/>
      <c r="I37" s="4"/>
      <c r="J37" s="4"/>
      <c r="K37" s="4"/>
      <c r="L37" s="4"/>
      <c r="M37" s="4"/>
      <c r="N37" s="4"/>
      <c r="O37" s="4"/>
    </row>
    <row r="38" spans="1:18">
      <c r="A38" t="s">
        <v>129</v>
      </c>
      <c r="B38" s="4">
        <f>B12-B11</f>
        <v>-195</v>
      </c>
      <c r="C38" s="4">
        <f>C12-C11</f>
        <v>-58.400000000000006</v>
      </c>
      <c r="D38" s="4">
        <f>D12-D11</f>
        <v>-26</v>
      </c>
      <c r="E38" s="4">
        <f>E12-E11</f>
        <v>-124.19999999999999</v>
      </c>
      <c r="F38" s="4">
        <f>F12-F11</f>
        <v>45.900000000000006</v>
      </c>
      <c r="G38" s="4">
        <f>G12-G11</f>
        <v>110.19999999999999</v>
      </c>
      <c r="H38" s="4">
        <f>H12-H11</f>
        <v>4.5</v>
      </c>
      <c r="I38" s="4">
        <f>I12-I11</f>
        <v>-47.400000000000034</v>
      </c>
      <c r="J38" s="4">
        <f>J12-J11</f>
        <v>4.2999999999999829</v>
      </c>
      <c r="K38" s="4">
        <f>K12-K11</f>
        <v>-31.200000000000017</v>
      </c>
      <c r="L38" s="4">
        <f>L12-L11</f>
        <v>-27.699999999999989</v>
      </c>
      <c r="M38" s="4">
        <f>M12-M11</f>
        <v>0</v>
      </c>
      <c r="N38" s="4">
        <f>N12-N11</f>
        <v>-12.699999999999989</v>
      </c>
      <c r="O38" s="4">
        <f>O12-O11</f>
        <v>-27.5</v>
      </c>
    </row>
    <row r="39" spans="1:18">
      <c r="A39" t="s">
        <v>130</v>
      </c>
      <c r="B39" s="4">
        <f>B13-B12</f>
        <v>0</v>
      </c>
      <c r="C39" s="4">
        <f>C13-C12</f>
        <v>-4</v>
      </c>
      <c r="D39" s="4">
        <f>D13-D12</f>
        <v>0</v>
      </c>
      <c r="E39" s="4">
        <f>E13-E12</f>
        <v>0</v>
      </c>
      <c r="F39" s="4">
        <f>F13-F12</f>
        <v>0</v>
      </c>
      <c r="G39" s="4">
        <f>G13-G12</f>
        <v>0</v>
      </c>
      <c r="H39" s="4">
        <f>H13-H12</f>
        <v>0</v>
      </c>
      <c r="I39" s="4">
        <f>I13-I12</f>
        <v>0</v>
      </c>
      <c r="J39" s="4">
        <f>J13-J12</f>
        <v>0</v>
      </c>
      <c r="K39" s="4">
        <f>K13-K12</f>
        <v>-5.0999999999999943</v>
      </c>
      <c r="L39" s="4">
        <f>L13-L12</f>
        <v>-1.5</v>
      </c>
      <c r="M39" s="4">
        <f>M13-M12</f>
        <v>1.1000000000000014</v>
      </c>
      <c r="N39" s="4">
        <f>N13-N12</f>
        <v>1</v>
      </c>
      <c r="O39" s="4">
        <f>O13-O12</f>
        <v>-0.69999999999998863</v>
      </c>
    </row>
    <row r="40" spans="1:18">
      <c r="A40" t="s">
        <v>32</v>
      </c>
      <c r="B40" s="4">
        <f>B14-B13</f>
        <v>-67.799999999999983</v>
      </c>
      <c r="C40" s="4">
        <f>C14-C13</f>
        <v>-53</v>
      </c>
      <c r="D40" s="4">
        <f>D14-D13</f>
        <v>-45.199999999999989</v>
      </c>
      <c r="E40" s="4">
        <f>E14-E13</f>
        <v>-38.299999999999997</v>
      </c>
      <c r="F40" s="4">
        <f>F14-F13</f>
        <v>-49.400000000000006</v>
      </c>
      <c r="G40" s="4">
        <f>G14-G13</f>
        <v>-62.5</v>
      </c>
      <c r="H40" s="4">
        <f>H14-H13</f>
        <v>-32.200000000000003</v>
      </c>
      <c r="I40" s="4">
        <f>I14-I13</f>
        <v>-77.799999999999983</v>
      </c>
      <c r="J40" s="4">
        <f>J14-J13</f>
        <v>-33.899999999999977</v>
      </c>
      <c r="K40" s="4">
        <f>K14-K13</f>
        <v>-24.699999999999989</v>
      </c>
      <c r="L40" s="4">
        <f>L14-L13</f>
        <v>-28.200000000000017</v>
      </c>
      <c r="M40" s="4">
        <f>M14-M13</f>
        <v>-13.700000000000001</v>
      </c>
      <c r="N40" s="4">
        <f>N14-N13</f>
        <v>-49.900000000000006</v>
      </c>
      <c r="O40" s="4">
        <f>O14-O13</f>
        <v>-44.400000000000006</v>
      </c>
    </row>
    <row r="41" spans="1:18">
      <c r="A41" t="s">
        <v>33</v>
      </c>
      <c r="B41" s="4">
        <f>B15-B14</f>
        <v>-25.400000000000006</v>
      </c>
      <c r="C41" s="4">
        <f>C15-C14</f>
        <v>-28.900000000000006</v>
      </c>
      <c r="D41" s="4">
        <f>D15-D14</f>
        <v>-24.700000000000003</v>
      </c>
      <c r="E41" s="4">
        <f>E15-E14</f>
        <v>-59.400000000000006</v>
      </c>
      <c r="F41" s="4">
        <f>F15-F14</f>
        <v>-85.4</v>
      </c>
      <c r="G41" s="4">
        <f>G15-G14</f>
        <v>-111.19999999999999</v>
      </c>
      <c r="H41" s="4">
        <f>H15-H14</f>
        <v>-20.900000000000006</v>
      </c>
      <c r="I41" s="4">
        <f>I15-I14</f>
        <v>-30.599999999999994</v>
      </c>
      <c r="J41" s="4">
        <f>J15-J14</f>
        <v>-39.700000000000017</v>
      </c>
      <c r="K41" s="4">
        <f>K15-K14</f>
        <v>-28.700000000000003</v>
      </c>
      <c r="L41" s="4">
        <f>L15-L14</f>
        <v>-26.900000000000006</v>
      </c>
      <c r="M41" s="4">
        <f>M15-M14</f>
        <v>-16.3</v>
      </c>
      <c r="N41" s="4">
        <f>N15-N14</f>
        <v>-38.599999999999994</v>
      </c>
      <c r="O41" s="4">
        <f>O15-O14</f>
        <v>-41.2</v>
      </c>
    </row>
    <row r="42" spans="1:18">
      <c r="A42" t="s">
        <v>34</v>
      </c>
      <c r="B42" s="4">
        <f>B16-B15</f>
        <v>-16.900000000000006</v>
      </c>
      <c r="C42" s="4">
        <f>C16-C15</f>
        <v>-37.599999999999994</v>
      </c>
      <c r="D42" s="4">
        <f>D16-D15</f>
        <v>-6.7999999999999972</v>
      </c>
      <c r="E42" s="4">
        <f>E16-E15</f>
        <v>-6.1999999999999957</v>
      </c>
      <c r="F42" s="4">
        <f>F16-F15</f>
        <v>-18.699999999999996</v>
      </c>
      <c r="G42" s="4">
        <f>G16-G15</f>
        <v>-18.700000000000017</v>
      </c>
      <c r="H42" s="4">
        <f>H16-H15</f>
        <v>-13.5</v>
      </c>
      <c r="I42" s="4">
        <f>I16-I15</f>
        <v>-5.1999999999999886</v>
      </c>
      <c r="J42" s="4">
        <f>J16-J15</f>
        <v>-18.5</v>
      </c>
      <c r="K42" s="4">
        <f>K16-K15</f>
        <v>-11.300000000000004</v>
      </c>
      <c r="L42" s="4">
        <f>L16-L15</f>
        <v>-28.399999999999977</v>
      </c>
      <c r="M42" s="4">
        <f>M16-M15</f>
        <v>-8.1000000000000014</v>
      </c>
      <c r="N42" s="4">
        <f>N16-N15</f>
        <v>-20.600000000000009</v>
      </c>
      <c r="O42" s="4">
        <f>O16-O15</f>
        <v>-16.200000000000003</v>
      </c>
    </row>
    <row r="43" spans="1:18">
      <c r="A43" t="s">
        <v>35</v>
      </c>
      <c r="B43" s="4">
        <f>B17-B16</f>
        <v>1.7000000000000171</v>
      </c>
      <c r="C43" s="4">
        <f>C17-C16</f>
        <v>10.100000000000009</v>
      </c>
      <c r="D43" s="4">
        <f>D17-D16</f>
        <v>21.900000000000006</v>
      </c>
      <c r="E43" s="4">
        <f>E17-E16</f>
        <v>5.8999999999999986</v>
      </c>
      <c r="F43" s="4">
        <f>F17-F16</f>
        <v>-1.1999999999999957</v>
      </c>
      <c r="G43" s="4">
        <f>G17-G16</f>
        <v>-2.5999999999999943</v>
      </c>
      <c r="H43" s="4">
        <f>H17-H16</f>
        <v>-4.1999999999999957</v>
      </c>
      <c r="I43" s="4">
        <f>I17-I16</f>
        <v>-16.400000000000006</v>
      </c>
      <c r="J43" s="4">
        <f>J17-J16</f>
        <v>2.5</v>
      </c>
      <c r="K43" s="4">
        <f>K17-K16</f>
        <v>0.80000000000000426</v>
      </c>
      <c r="L43" s="4">
        <f>L17-L16</f>
        <v>-8.6000000000000227</v>
      </c>
      <c r="M43" s="4">
        <f>M17-M16</f>
        <v>-2.5</v>
      </c>
      <c r="N43" s="4">
        <f>N17-N16</f>
        <v>-11.400000000000006</v>
      </c>
      <c r="O43" s="4">
        <f>O17-O16</f>
        <v>-0.29999999999999716</v>
      </c>
      <c r="Q43" s="11" t="s">
        <v>131</v>
      </c>
      <c r="R43" s="11"/>
    </row>
    <row r="44" spans="1:18">
      <c r="A44" t="s">
        <v>36</v>
      </c>
      <c r="B44" s="4">
        <f>B18-B17</f>
        <v>0</v>
      </c>
      <c r="C44" s="4">
        <f>C18-C17</f>
        <v>-3.4000000000000057</v>
      </c>
      <c r="D44" s="4">
        <f>D18-D17</f>
        <v>-6.9000000000000057</v>
      </c>
      <c r="E44" s="4">
        <f>E18-E17</f>
        <v>1.7000000000000028</v>
      </c>
      <c r="F44" s="4">
        <f>F18-F17</f>
        <v>2.7999999999999972</v>
      </c>
      <c r="G44" s="4">
        <f>G18-G17</f>
        <v>-16</v>
      </c>
      <c r="H44" s="4">
        <f>H18-H17</f>
        <v>-4.6000000000000014</v>
      </c>
      <c r="I44" s="4">
        <f>I18-I17</f>
        <v>-2.5999999999999943</v>
      </c>
      <c r="J44" s="4">
        <f>J18-J17</f>
        <v>-1.7999999999999972</v>
      </c>
      <c r="K44" s="4">
        <f>K18-K17</f>
        <v>-1.5</v>
      </c>
      <c r="L44" s="4">
        <f>L18-L17</f>
        <v>0</v>
      </c>
      <c r="M44" s="4">
        <f>M18-M17</f>
        <v>-1.6999999999999993</v>
      </c>
      <c r="N44" s="4">
        <f>N18-N17</f>
        <v>-0.20000000000000284</v>
      </c>
      <c r="O44" s="4">
        <f>O18-O17</f>
        <v>-2.7000000000000028</v>
      </c>
    </row>
    <row r="45" spans="1:18">
      <c r="A45" t="s">
        <v>37</v>
      </c>
      <c r="B45" s="4">
        <f t="shared" ref="B45:O45" si="0">B19-B18</f>
        <v>-27.200000000000017</v>
      </c>
      <c r="C45" s="4">
        <f t="shared" si="0"/>
        <v>-22.799999999999997</v>
      </c>
      <c r="D45" s="4">
        <f t="shared" si="0"/>
        <v>-8.2000000000000028</v>
      </c>
      <c r="E45" s="4">
        <f t="shared" si="0"/>
        <v>-11.600000000000001</v>
      </c>
      <c r="F45" s="4">
        <f t="shared" si="0"/>
        <v>-5.1000000000000014</v>
      </c>
      <c r="G45" s="4">
        <f t="shared" si="0"/>
        <v>-16.700000000000003</v>
      </c>
      <c r="H45" s="4">
        <f t="shared" si="0"/>
        <v>-11.6</v>
      </c>
      <c r="I45" s="4">
        <f t="shared" si="0"/>
        <v>-25.800000000000011</v>
      </c>
      <c r="J45" s="4">
        <f t="shared" si="0"/>
        <v>-10.700000000000003</v>
      </c>
      <c r="K45" s="4">
        <f t="shared" si="0"/>
        <v>-7.6000000000000014</v>
      </c>
      <c r="L45" s="4">
        <f t="shared" si="0"/>
        <v>-16.599999999999994</v>
      </c>
      <c r="M45" s="4">
        <f t="shared" si="0"/>
        <v>-2.1999999999999993</v>
      </c>
      <c r="N45" s="4">
        <f t="shared" si="0"/>
        <v>-10.699999999999989</v>
      </c>
      <c r="O45" s="4">
        <f t="shared" si="0"/>
        <v>-13.599999999999994</v>
      </c>
    </row>
    <row r="46" spans="1:18">
      <c r="A46" t="s">
        <v>38</v>
      </c>
      <c r="B46" s="4">
        <f t="shared" ref="B46:O46" si="1">B20-B19</f>
        <v>0</v>
      </c>
      <c r="C46" s="4">
        <f t="shared" si="1"/>
        <v>0</v>
      </c>
      <c r="D46" s="4">
        <f t="shared" si="1"/>
        <v>0</v>
      </c>
      <c r="E46" s="4">
        <f t="shared" si="1"/>
        <v>0</v>
      </c>
      <c r="F46" s="4">
        <f t="shared" si="1"/>
        <v>0</v>
      </c>
      <c r="G46" s="4">
        <f t="shared" si="1"/>
        <v>0</v>
      </c>
      <c r="H46" s="4">
        <f t="shared" si="1"/>
        <v>-9.9</v>
      </c>
      <c r="I46" s="4">
        <f t="shared" si="1"/>
        <v>0</v>
      </c>
      <c r="J46" s="4">
        <f t="shared" si="1"/>
        <v>0</v>
      </c>
      <c r="K46" s="4">
        <f t="shared" si="1"/>
        <v>-3.3999999999999986</v>
      </c>
      <c r="L46" s="4">
        <f t="shared" si="1"/>
        <v>0</v>
      </c>
      <c r="M46" s="4">
        <f t="shared" si="1"/>
        <v>0</v>
      </c>
      <c r="N46" s="4">
        <f t="shared" si="1"/>
        <v>0</v>
      </c>
      <c r="O46" s="4">
        <f t="shared" si="1"/>
        <v>-1</v>
      </c>
    </row>
    <row r="47" spans="1:18">
      <c r="A47" t="s">
        <v>39</v>
      </c>
      <c r="B47" s="4"/>
      <c r="C47" s="4"/>
      <c r="D47" s="4"/>
      <c r="E47" s="4"/>
      <c r="F47" s="4"/>
      <c r="G47" s="4"/>
      <c r="H47" s="4"/>
      <c r="I47" s="4"/>
      <c r="J47" s="4"/>
      <c r="K47" s="4"/>
      <c r="L47" s="4"/>
      <c r="M47" s="4"/>
      <c r="N47" s="4"/>
      <c r="O47" s="4"/>
    </row>
    <row r="48" spans="1:18">
      <c r="A48" t="s">
        <v>14</v>
      </c>
      <c r="B48" s="4">
        <f>B22</f>
        <v>118.6</v>
      </c>
      <c r="C48" s="4">
        <f>C22</f>
        <v>100</v>
      </c>
      <c r="D48" s="4">
        <f>D22</f>
        <v>112.3</v>
      </c>
      <c r="E48" s="4">
        <f>E22</f>
        <v>55.1</v>
      </c>
      <c r="F48" s="4">
        <f>F22</f>
        <v>54.9</v>
      </c>
      <c r="G48" s="4">
        <f>G22</f>
        <v>121.8</v>
      </c>
      <c r="H48" s="4">
        <f>H22</f>
        <v>2.5</v>
      </c>
      <c r="I48" s="4">
        <f>I22</f>
        <v>110.5</v>
      </c>
      <c r="J48" s="4">
        <f>J22</f>
        <v>88.6</v>
      </c>
      <c r="K48" s="4">
        <f>K22</f>
        <v>46.7</v>
      </c>
      <c r="L48" s="4">
        <f>L22</f>
        <v>117.1</v>
      </c>
      <c r="M48" s="4">
        <f>M22</f>
        <v>-17.2</v>
      </c>
      <c r="N48" s="4">
        <f>N22</f>
        <v>95.4</v>
      </c>
      <c r="O48" s="4">
        <f>O22</f>
        <v>77.400000000000006</v>
      </c>
    </row>
    <row r="49" spans="1:15">
      <c r="A49" t="s">
        <v>15</v>
      </c>
      <c r="B49" s="4">
        <f>B23</f>
        <v>23.7</v>
      </c>
      <c r="C49" s="4">
        <f>C23</f>
        <v>16.100000000000001</v>
      </c>
      <c r="D49" s="4">
        <f>D23</f>
        <v>27.4</v>
      </c>
      <c r="E49" s="4">
        <f>E23</f>
        <v>13.3</v>
      </c>
      <c r="F49" s="4">
        <f>F23</f>
        <v>0</v>
      </c>
      <c r="G49" s="4">
        <f>G23</f>
        <v>6.2</v>
      </c>
      <c r="H49" s="4">
        <f>H23</f>
        <v>1.9</v>
      </c>
      <c r="I49" s="4">
        <f>I23</f>
        <v>-2.1</v>
      </c>
      <c r="J49" s="4">
        <f>J23</f>
        <v>-5</v>
      </c>
      <c r="K49" s="4">
        <f>K23</f>
        <v>1.7</v>
      </c>
      <c r="L49" s="4">
        <f>L23</f>
        <v>16.3</v>
      </c>
      <c r="M49" s="4">
        <f>M23</f>
        <v>3.9</v>
      </c>
      <c r="N49" s="4">
        <f>N23</f>
        <v>-3.1</v>
      </c>
      <c r="O49" s="4">
        <f>O23</f>
        <v>7.7</v>
      </c>
    </row>
    <row r="50" spans="1:15">
      <c r="A50" t="s">
        <v>16</v>
      </c>
      <c r="B50" s="4">
        <f>B24</f>
        <v>33.9</v>
      </c>
      <c r="C50" s="4">
        <f>C24</f>
        <v>41.6</v>
      </c>
      <c r="D50" s="4">
        <f>D24</f>
        <v>49.3</v>
      </c>
      <c r="E50" s="4">
        <f>E24</f>
        <v>14.8</v>
      </c>
      <c r="F50" s="4">
        <f>F24</f>
        <v>37.200000000000003</v>
      </c>
      <c r="G50" s="4">
        <f>G24</f>
        <v>25.3</v>
      </c>
      <c r="H50" s="4">
        <f>H24</f>
        <v>-2.6</v>
      </c>
      <c r="I50" s="4">
        <f>I24</f>
        <v>57.9</v>
      </c>
      <c r="J50" s="4">
        <f>J24</f>
        <v>45</v>
      </c>
      <c r="K50" s="4">
        <f>K24</f>
        <v>30.1</v>
      </c>
      <c r="L50" s="4">
        <f>L24</f>
        <v>40.9</v>
      </c>
      <c r="M50" s="4">
        <f>M24</f>
        <v>8</v>
      </c>
      <c r="N50" s="4">
        <f>N24</f>
        <v>37.6</v>
      </c>
      <c r="O50" s="4">
        <f>O24</f>
        <v>32.200000000000003</v>
      </c>
    </row>
    <row r="51" spans="1:15">
      <c r="A51" t="s">
        <v>17</v>
      </c>
      <c r="B51" s="4">
        <f>B25</f>
        <v>1.7</v>
      </c>
      <c r="C51" s="4">
        <f>C25</f>
        <v>6.7</v>
      </c>
      <c r="D51" s="4">
        <f>D25</f>
        <v>6.8</v>
      </c>
      <c r="E51" s="4">
        <f>E25</f>
        <v>2.5</v>
      </c>
      <c r="F51" s="4">
        <f>F25</f>
        <v>-2.4</v>
      </c>
      <c r="G51" s="4">
        <f>G25</f>
        <v>11.9</v>
      </c>
      <c r="H51" s="4">
        <f>H25</f>
        <v>-0.8</v>
      </c>
      <c r="I51" s="4">
        <f>I25</f>
        <v>1.1000000000000001</v>
      </c>
      <c r="J51" s="4">
        <f>J25</f>
        <v>7.1</v>
      </c>
      <c r="K51" s="4">
        <f>K25</f>
        <v>-0.2</v>
      </c>
      <c r="L51" s="4">
        <f>L25</f>
        <v>15.4</v>
      </c>
      <c r="M51" s="4">
        <f>M25</f>
        <v>-10.7</v>
      </c>
      <c r="N51" s="4">
        <f>N25</f>
        <v>13.3</v>
      </c>
      <c r="O51" s="4">
        <f>O25</f>
        <v>4</v>
      </c>
    </row>
    <row r="52" spans="1:15">
      <c r="A52" t="s">
        <v>19</v>
      </c>
      <c r="B52" s="4">
        <f>B26</f>
        <v>59.3</v>
      </c>
      <c r="C52" s="4">
        <f>C26</f>
        <v>35.6</v>
      </c>
      <c r="D52" s="4">
        <f>D26</f>
        <v>28.8</v>
      </c>
      <c r="E52" s="4">
        <f>E26</f>
        <v>24.4</v>
      </c>
      <c r="F52" s="4">
        <f>F26</f>
        <v>20.100000000000001</v>
      </c>
      <c r="G52" s="4">
        <f>G26</f>
        <v>78.5</v>
      </c>
      <c r="H52" s="4">
        <f>H26</f>
        <v>4</v>
      </c>
      <c r="I52" s="4">
        <f>I26</f>
        <v>53.7</v>
      </c>
      <c r="J52" s="4">
        <f>J26</f>
        <v>41.4</v>
      </c>
      <c r="K52" s="4">
        <f>K26</f>
        <v>15.1</v>
      </c>
      <c r="L52" s="4">
        <f>L26</f>
        <v>44.5</v>
      </c>
      <c r="M52" s="4">
        <f>M26</f>
        <v>-18.399999999999999</v>
      </c>
      <c r="N52" s="4">
        <f>N26</f>
        <v>47.6</v>
      </c>
      <c r="O52" s="4">
        <f>O26</f>
        <v>33.4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2"/>
  <sheetViews>
    <sheetView tabSelected="1" topLeftCell="A44" workbookViewId="0">
      <selection activeCell="A72" sqref="A72:A81"/>
    </sheetView>
  </sheetViews>
  <sheetFormatPr baseColWidth="10" defaultRowHeight="15" x14ac:dyDescent="0"/>
  <cols>
    <col min="1" max="1" width="27.6640625" customWidth="1"/>
  </cols>
  <sheetData>
    <row r="1" spans="1:18" s="1" customFormat="1">
      <c r="A1" s="1" t="s">
        <v>132</v>
      </c>
    </row>
    <row r="2" spans="1:18">
      <c r="A2" t="s">
        <v>40</v>
      </c>
      <c r="B2" t="s">
        <v>41</v>
      </c>
      <c r="C2" t="s">
        <v>41</v>
      </c>
      <c r="D2" t="s">
        <v>41</v>
      </c>
      <c r="E2" t="s">
        <v>41</v>
      </c>
      <c r="F2" t="s">
        <v>41</v>
      </c>
      <c r="G2" t="s">
        <v>41</v>
      </c>
      <c r="H2" t="s">
        <v>41</v>
      </c>
      <c r="I2" t="s">
        <v>41</v>
      </c>
      <c r="J2" t="s">
        <v>41</v>
      </c>
      <c r="K2" t="s">
        <v>41</v>
      </c>
      <c r="L2" t="s">
        <v>41</v>
      </c>
      <c r="M2" t="s">
        <v>41</v>
      </c>
      <c r="N2" t="s">
        <v>41</v>
      </c>
    </row>
    <row r="3" spans="1:18">
      <c r="A3" t="s">
        <v>0</v>
      </c>
      <c r="B3" t="s">
        <v>1</v>
      </c>
      <c r="C3" t="s">
        <v>2</v>
      </c>
      <c r="D3" t="s">
        <v>3</v>
      </c>
      <c r="E3" t="s">
        <v>4</v>
      </c>
      <c r="F3" t="s">
        <v>5</v>
      </c>
      <c r="G3" t="s">
        <v>6</v>
      </c>
      <c r="H3" t="s">
        <v>7</v>
      </c>
      <c r="I3" t="s">
        <v>8</v>
      </c>
      <c r="J3" t="s">
        <v>9</v>
      </c>
      <c r="K3" t="s">
        <v>125</v>
      </c>
      <c r="L3" t="s">
        <v>11</v>
      </c>
      <c r="M3" t="s">
        <v>12</v>
      </c>
      <c r="N3" t="s">
        <v>13</v>
      </c>
    </row>
    <row r="4" spans="1:18">
      <c r="A4" t="s">
        <v>127</v>
      </c>
    </row>
    <row r="5" spans="1:18">
      <c r="A5" t="s">
        <v>14</v>
      </c>
      <c r="B5">
        <v>449.2</v>
      </c>
      <c r="C5">
        <v>298</v>
      </c>
      <c r="D5">
        <v>208.2</v>
      </c>
      <c r="E5">
        <v>287.2</v>
      </c>
      <c r="F5">
        <v>166</v>
      </c>
      <c r="G5">
        <v>239.3</v>
      </c>
      <c r="H5">
        <v>94.9</v>
      </c>
      <c r="I5">
        <v>316.3</v>
      </c>
      <c r="J5">
        <v>186.4</v>
      </c>
      <c r="K5">
        <v>159.4</v>
      </c>
      <c r="L5">
        <v>255</v>
      </c>
      <c r="M5">
        <v>26.2</v>
      </c>
      <c r="N5">
        <v>238.5</v>
      </c>
      <c r="O5">
        <v>225</v>
      </c>
    </row>
    <row r="6" spans="1:18">
      <c r="A6" t="s">
        <v>15</v>
      </c>
      <c r="B6">
        <v>159.30000000000001</v>
      </c>
      <c r="C6">
        <v>99.3</v>
      </c>
      <c r="D6">
        <v>71.2</v>
      </c>
      <c r="E6">
        <v>140.6</v>
      </c>
      <c r="F6">
        <v>110.7</v>
      </c>
      <c r="G6">
        <v>108.6</v>
      </c>
      <c r="H6">
        <v>47.7</v>
      </c>
      <c r="I6">
        <v>92.6</v>
      </c>
      <c r="J6">
        <v>60.7</v>
      </c>
      <c r="K6">
        <v>69.599999999999994</v>
      </c>
      <c r="L6">
        <v>78.099999999999994</v>
      </c>
      <c r="M6">
        <v>31.7</v>
      </c>
      <c r="N6">
        <v>93.9</v>
      </c>
      <c r="O6">
        <v>89.5</v>
      </c>
    </row>
    <row r="7" spans="1:18">
      <c r="A7" t="s">
        <v>16</v>
      </c>
      <c r="B7">
        <v>128.80000000000001</v>
      </c>
      <c r="C7">
        <v>65.8</v>
      </c>
      <c r="D7">
        <v>76.7</v>
      </c>
      <c r="E7">
        <v>68.900000000000006</v>
      </c>
      <c r="F7">
        <v>40.799999999999997</v>
      </c>
      <c r="G7">
        <v>56.5</v>
      </c>
      <c r="H7">
        <v>20.3</v>
      </c>
      <c r="I7">
        <v>103.2</v>
      </c>
      <c r="J7">
        <v>71.400000000000006</v>
      </c>
      <c r="K7">
        <v>51.6</v>
      </c>
      <c r="L7">
        <v>75.900000000000006</v>
      </c>
      <c r="M7">
        <v>22.6</v>
      </c>
      <c r="N7">
        <v>56.4</v>
      </c>
      <c r="O7">
        <v>64.5</v>
      </c>
    </row>
    <row r="8" spans="1:18">
      <c r="A8" t="s">
        <v>17</v>
      </c>
      <c r="B8">
        <v>1.7</v>
      </c>
      <c r="C8">
        <v>17.399999999999999</v>
      </c>
      <c r="D8">
        <v>9.6</v>
      </c>
      <c r="E8">
        <v>10.1</v>
      </c>
      <c r="F8">
        <v>-3.6</v>
      </c>
      <c r="G8">
        <v>0</v>
      </c>
      <c r="H8">
        <v>2.5</v>
      </c>
      <c r="I8">
        <v>14.7</v>
      </c>
      <c r="J8">
        <v>5.7</v>
      </c>
      <c r="K8">
        <v>-3.1</v>
      </c>
      <c r="L8">
        <v>24.1</v>
      </c>
      <c r="M8">
        <v>-14.3</v>
      </c>
      <c r="N8">
        <v>15.1</v>
      </c>
      <c r="O8">
        <v>6.1</v>
      </c>
    </row>
    <row r="9" spans="1:18">
      <c r="A9" t="s">
        <v>19</v>
      </c>
      <c r="B9">
        <v>159.30000000000001</v>
      </c>
      <c r="C9">
        <v>115.4</v>
      </c>
      <c r="D9">
        <v>50.7</v>
      </c>
      <c r="E9">
        <v>67.599999999999994</v>
      </c>
      <c r="F9">
        <v>18</v>
      </c>
      <c r="G9">
        <v>74.3</v>
      </c>
      <c r="H9">
        <v>24.5</v>
      </c>
      <c r="I9">
        <v>105.8</v>
      </c>
      <c r="J9">
        <v>48.6</v>
      </c>
      <c r="K9">
        <v>41.2</v>
      </c>
      <c r="L9">
        <v>76.900000000000006</v>
      </c>
      <c r="M9">
        <v>-13.8</v>
      </c>
      <c r="N9">
        <v>73.099999999999994</v>
      </c>
      <c r="O9">
        <v>64.7</v>
      </c>
      <c r="Q9" s="10" t="s">
        <v>124</v>
      </c>
      <c r="R9" s="10"/>
    </row>
    <row r="10" spans="1:18">
      <c r="A10" t="s">
        <v>128</v>
      </c>
    </row>
    <row r="11" spans="1:18">
      <c r="A11" t="s">
        <v>14</v>
      </c>
      <c r="B11">
        <v>254.2</v>
      </c>
      <c r="C11">
        <v>239.6</v>
      </c>
      <c r="D11">
        <v>182.2</v>
      </c>
      <c r="E11">
        <v>163</v>
      </c>
      <c r="F11">
        <v>211.9</v>
      </c>
      <c r="G11">
        <v>349.5</v>
      </c>
      <c r="H11">
        <v>99.4</v>
      </c>
      <c r="I11">
        <v>268.89999999999998</v>
      </c>
      <c r="J11">
        <v>190.7</v>
      </c>
      <c r="K11">
        <v>128.19999999999999</v>
      </c>
      <c r="L11">
        <v>227.3</v>
      </c>
      <c r="M11">
        <v>26.2</v>
      </c>
      <c r="N11">
        <v>225.8</v>
      </c>
      <c r="O11">
        <v>197.5</v>
      </c>
    </row>
    <row r="12" spans="1:18">
      <c r="A12" t="s">
        <v>15</v>
      </c>
      <c r="B12">
        <v>71.2</v>
      </c>
      <c r="C12">
        <v>80.5</v>
      </c>
      <c r="D12">
        <v>60.3</v>
      </c>
      <c r="E12">
        <v>103.7</v>
      </c>
      <c r="F12">
        <v>133.30000000000001</v>
      </c>
      <c r="G12">
        <v>165.3</v>
      </c>
      <c r="H12">
        <v>52.6</v>
      </c>
      <c r="I12">
        <v>86.3</v>
      </c>
      <c r="J12">
        <v>63.6</v>
      </c>
      <c r="K12">
        <v>55.2</v>
      </c>
      <c r="L12">
        <v>72.8</v>
      </c>
      <c r="M12">
        <v>31.7</v>
      </c>
      <c r="N12">
        <v>83.3</v>
      </c>
      <c r="O12">
        <v>81.5</v>
      </c>
    </row>
    <row r="13" spans="1:18">
      <c r="A13" t="s">
        <v>16</v>
      </c>
      <c r="B13">
        <v>88.1</v>
      </c>
      <c r="C13">
        <v>73.8</v>
      </c>
      <c r="D13">
        <v>74</v>
      </c>
      <c r="E13">
        <v>28.4</v>
      </c>
      <c r="F13">
        <v>56.7</v>
      </c>
      <c r="G13">
        <v>67.900000000000006</v>
      </c>
      <c r="H13">
        <v>19.7</v>
      </c>
      <c r="I13">
        <v>101.1</v>
      </c>
      <c r="J13">
        <v>72.900000000000006</v>
      </c>
      <c r="K13">
        <v>45.8</v>
      </c>
      <c r="L13">
        <v>68.2</v>
      </c>
      <c r="M13">
        <v>22.6</v>
      </c>
      <c r="N13">
        <v>60.1</v>
      </c>
      <c r="O13">
        <v>59.9</v>
      </c>
    </row>
    <row r="14" spans="1:18">
      <c r="A14" t="s">
        <v>17</v>
      </c>
      <c r="B14">
        <v>10.199999999999999</v>
      </c>
      <c r="C14">
        <v>9.4</v>
      </c>
      <c r="D14">
        <v>4.0999999999999996</v>
      </c>
      <c r="E14">
        <v>2.6</v>
      </c>
      <c r="F14">
        <v>-1</v>
      </c>
      <c r="G14">
        <v>2.2000000000000002</v>
      </c>
      <c r="H14">
        <v>4.3</v>
      </c>
      <c r="I14">
        <v>4.7</v>
      </c>
      <c r="J14">
        <v>5.7</v>
      </c>
      <c r="K14">
        <v>-3.4</v>
      </c>
      <c r="L14">
        <v>19.600000000000001</v>
      </c>
      <c r="M14">
        <v>-14.3</v>
      </c>
      <c r="N14">
        <v>16.2</v>
      </c>
      <c r="O14">
        <v>4.5999999999999996</v>
      </c>
    </row>
    <row r="15" spans="1:18">
      <c r="A15" t="s">
        <v>19</v>
      </c>
      <c r="B15">
        <v>84.7</v>
      </c>
      <c r="C15">
        <v>75.8</v>
      </c>
      <c r="D15">
        <v>43.8</v>
      </c>
      <c r="E15">
        <v>28.2</v>
      </c>
      <c r="F15">
        <v>22.9</v>
      </c>
      <c r="G15">
        <v>114.1</v>
      </c>
      <c r="H15">
        <v>22.8</v>
      </c>
      <c r="I15">
        <v>76.8</v>
      </c>
      <c r="J15">
        <v>48.6</v>
      </c>
      <c r="K15">
        <v>30.5</v>
      </c>
      <c r="L15">
        <v>66.7</v>
      </c>
      <c r="M15">
        <v>-13.8</v>
      </c>
      <c r="N15">
        <v>66.2</v>
      </c>
      <c r="O15">
        <v>51.3</v>
      </c>
    </row>
    <row r="16" spans="1:18">
      <c r="A16" t="s">
        <v>21</v>
      </c>
    </row>
    <row r="17" spans="1:15">
      <c r="A17" t="s">
        <v>14</v>
      </c>
      <c r="B17">
        <v>254.2</v>
      </c>
      <c r="C17">
        <v>235.6</v>
      </c>
      <c r="D17">
        <v>182.2</v>
      </c>
      <c r="E17">
        <v>163</v>
      </c>
      <c r="F17">
        <v>211.9</v>
      </c>
      <c r="G17">
        <v>349.5</v>
      </c>
      <c r="H17">
        <v>99.4</v>
      </c>
      <c r="I17">
        <v>268.89999999999998</v>
      </c>
      <c r="J17">
        <v>190.7</v>
      </c>
      <c r="K17">
        <v>123.1</v>
      </c>
      <c r="L17">
        <v>225.8</v>
      </c>
      <c r="M17">
        <v>27.3</v>
      </c>
      <c r="N17">
        <v>226.8</v>
      </c>
      <c r="O17">
        <v>196.8</v>
      </c>
    </row>
    <row r="18" spans="1:15">
      <c r="A18" t="s">
        <v>15</v>
      </c>
      <c r="B18">
        <v>71.2</v>
      </c>
      <c r="C18">
        <v>85.9</v>
      </c>
      <c r="D18">
        <v>60.3</v>
      </c>
      <c r="E18">
        <v>103.7</v>
      </c>
      <c r="F18">
        <v>133.30000000000001</v>
      </c>
      <c r="G18">
        <v>165.3</v>
      </c>
      <c r="H18">
        <v>52.6</v>
      </c>
      <c r="I18">
        <v>86.3</v>
      </c>
      <c r="J18">
        <v>63.6</v>
      </c>
      <c r="K18">
        <v>56.5</v>
      </c>
      <c r="L18">
        <v>74.599999999999994</v>
      </c>
      <c r="M18">
        <v>35</v>
      </c>
      <c r="N18">
        <v>84.5</v>
      </c>
      <c r="O18">
        <v>82.5</v>
      </c>
    </row>
    <row r="19" spans="1:15">
      <c r="A19" t="s">
        <v>16</v>
      </c>
      <c r="B19">
        <v>88.1</v>
      </c>
      <c r="C19">
        <v>79.2</v>
      </c>
      <c r="D19">
        <v>74</v>
      </c>
      <c r="E19">
        <v>28.4</v>
      </c>
      <c r="F19">
        <v>56.7</v>
      </c>
      <c r="G19">
        <v>67.900000000000006</v>
      </c>
      <c r="H19">
        <v>19.7</v>
      </c>
      <c r="I19">
        <v>101.1</v>
      </c>
      <c r="J19">
        <v>72.900000000000006</v>
      </c>
      <c r="K19">
        <v>47.7</v>
      </c>
      <c r="L19">
        <v>69.900000000000006</v>
      </c>
      <c r="M19">
        <v>23.5</v>
      </c>
      <c r="N19">
        <v>60.1</v>
      </c>
      <c r="O19">
        <v>60.7</v>
      </c>
    </row>
    <row r="20" spans="1:15">
      <c r="A20" t="s">
        <v>17</v>
      </c>
      <c r="B20">
        <v>10.199999999999999</v>
      </c>
      <c r="C20">
        <v>8.1</v>
      </c>
      <c r="D20">
        <v>4.0999999999999996</v>
      </c>
      <c r="E20">
        <v>2.6</v>
      </c>
      <c r="F20">
        <v>-1</v>
      </c>
      <c r="G20">
        <v>2.2000000000000002</v>
      </c>
      <c r="H20">
        <v>4.3</v>
      </c>
      <c r="I20">
        <v>4.7</v>
      </c>
      <c r="J20">
        <v>5.7</v>
      </c>
      <c r="K20">
        <v>-3.8</v>
      </c>
      <c r="L20">
        <v>19</v>
      </c>
      <c r="M20">
        <v>-14.5</v>
      </c>
      <c r="N20">
        <v>16.3</v>
      </c>
      <c r="O20">
        <v>4.5</v>
      </c>
    </row>
    <row r="21" spans="1:15">
      <c r="A21" t="s">
        <v>19</v>
      </c>
      <c r="B21">
        <v>84.7</v>
      </c>
      <c r="C21">
        <v>62.4</v>
      </c>
      <c r="D21">
        <v>43.8</v>
      </c>
      <c r="E21">
        <v>28.2</v>
      </c>
      <c r="F21">
        <v>22.9</v>
      </c>
      <c r="G21">
        <v>114.1</v>
      </c>
      <c r="H21">
        <v>22.8</v>
      </c>
      <c r="I21">
        <v>76.8</v>
      </c>
      <c r="J21">
        <v>48.6</v>
      </c>
      <c r="K21">
        <v>22.7</v>
      </c>
      <c r="L21">
        <v>62.2</v>
      </c>
      <c r="M21">
        <v>-16.7</v>
      </c>
      <c r="N21">
        <v>65.900000000000006</v>
      </c>
      <c r="O21">
        <v>49.1</v>
      </c>
    </row>
    <row r="22" spans="1:15">
      <c r="A22" t="s">
        <v>22</v>
      </c>
    </row>
    <row r="23" spans="1:15">
      <c r="A23" t="s">
        <v>14</v>
      </c>
      <c r="B23">
        <v>186.4</v>
      </c>
      <c r="C23">
        <v>182.6</v>
      </c>
      <c r="D23">
        <v>137</v>
      </c>
      <c r="E23">
        <v>124.7</v>
      </c>
      <c r="F23">
        <v>162.5</v>
      </c>
      <c r="G23">
        <v>287</v>
      </c>
      <c r="H23">
        <v>67.2</v>
      </c>
      <c r="I23">
        <v>191.1</v>
      </c>
      <c r="J23">
        <v>156.80000000000001</v>
      </c>
      <c r="K23">
        <v>98.4</v>
      </c>
      <c r="L23">
        <v>197.6</v>
      </c>
      <c r="M23">
        <v>13.6</v>
      </c>
      <c r="N23">
        <v>176.9</v>
      </c>
      <c r="O23">
        <v>152.4</v>
      </c>
    </row>
    <row r="24" spans="1:15">
      <c r="A24" t="s">
        <v>15</v>
      </c>
      <c r="B24">
        <v>-16.899999999999999</v>
      </c>
      <c r="C24">
        <v>16.100000000000001</v>
      </c>
      <c r="D24">
        <v>0</v>
      </c>
      <c r="E24">
        <v>57.1</v>
      </c>
      <c r="F24">
        <v>70.8</v>
      </c>
      <c r="G24">
        <v>88.4</v>
      </c>
      <c r="H24">
        <v>10.5</v>
      </c>
      <c r="I24">
        <v>-12.6</v>
      </c>
      <c r="J24">
        <v>20.7</v>
      </c>
      <c r="K24">
        <v>25.1</v>
      </c>
      <c r="L24">
        <v>37.6</v>
      </c>
      <c r="M24">
        <v>17.7</v>
      </c>
      <c r="N24">
        <v>19.399999999999999</v>
      </c>
      <c r="O24">
        <v>25.7</v>
      </c>
    </row>
    <row r="25" spans="1:15">
      <c r="A25" t="s">
        <v>16</v>
      </c>
      <c r="B25">
        <v>88.1</v>
      </c>
      <c r="C25">
        <v>79.2</v>
      </c>
      <c r="D25">
        <v>74</v>
      </c>
      <c r="E25">
        <v>28.4</v>
      </c>
      <c r="F25">
        <v>56.7</v>
      </c>
      <c r="G25">
        <v>67.900000000000006</v>
      </c>
      <c r="H25">
        <v>19.7</v>
      </c>
      <c r="I25">
        <v>101.1</v>
      </c>
      <c r="J25">
        <v>72.900000000000006</v>
      </c>
      <c r="K25">
        <v>47.7</v>
      </c>
      <c r="L25">
        <v>69.900000000000006</v>
      </c>
      <c r="M25">
        <v>23.5</v>
      </c>
      <c r="N25">
        <v>60.1</v>
      </c>
      <c r="O25">
        <v>60.7</v>
      </c>
    </row>
    <row r="26" spans="1:15">
      <c r="A26" t="s">
        <v>17</v>
      </c>
      <c r="B26">
        <v>30.5</v>
      </c>
      <c r="C26">
        <v>25.5</v>
      </c>
      <c r="D26">
        <v>19.2</v>
      </c>
      <c r="E26">
        <v>11</v>
      </c>
      <c r="F26">
        <v>12</v>
      </c>
      <c r="G26">
        <v>16.7</v>
      </c>
      <c r="H26">
        <v>14.2</v>
      </c>
      <c r="I26">
        <v>27.4</v>
      </c>
      <c r="J26">
        <v>14.6</v>
      </c>
      <c r="K26">
        <v>3.1</v>
      </c>
      <c r="L26">
        <v>27.9</v>
      </c>
      <c r="M26">
        <v>-10.9</v>
      </c>
      <c r="N26">
        <v>31.9</v>
      </c>
      <c r="O26">
        <v>17.2</v>
      </c>
    </row>
    <row r="27" spans="1:15">
      <c r="A27" t="s">
        <v>19</v>
      </c>
      <c r="B27">
        <v>84.7</v>
      </c>
      <c r="C27">
        <v>61.7</v>
      </c>
      <c r="D27">
        <v>43.8</v>
      </c>
      <c r="E27">
        <v>28.2</v>
      </c>
      <c r="F27">
        <v>22.9</v>
      </c>
      <c r="G27">
        <v>114.1</v>
      </c>
      <c r="H27">
        <v>22.8</v>
      </c>
      <c r="I27">
        <v>75.3</v>
      </c>
      <c r="J27">
        <v>48.6</v>
      </c>
      <c r="K27">
        <v>22.6</v>
      </c>
      <c r="L27">
        <v>62.2</v>
      </c>
      <c r="M27">
        <v>-16.7</v>
      </c>
      <c r="N27">
        <v>65.5</v>
      </c>
      <c r="O27">
        <v>48.9</v>
      </c>
    </row>
    <row r="28" spans="1:15">
      <c r="A28" t="s">
        <v>23</v>
      </c>
    </row>
    <row r="29" spans="1:15">
      <c r="A29" t="s">
        <v>14</v>
      </c>
      <c r="B29">
        <v>161</v>
      </c>
      <c r="C29">
        <v>153.69999999999999</v>
      </c>
      <c r="D29">
        <v>112.3</v>
      </c>
      <c r="E29">
        <v>65.3</v>
      </c>
      <c r="F29">
        <v>77.099999999999994</v>
      </c>
      <c r="G29">
        <v>175.8</v>
      </c>
      <c r="H29">
        <v>46.3</v>
      </c>
      <c r="I29">
        <v>160.5</v>
      </c>
      <c r="J29">
        <v>117.1</v>
      </c>
      <c r="K29">
        <v>69.7</v>
      </c>
      <c r="L29">
        <v>170.7</v>
      </c>
      <c r="M29">
        <v>-2.7</v>
      </c>
      <c r="N29">
        <v>138.30000000000001</v>
      </c>
      <c r="O29">
        <v>111.2</v>
      </c>
    </row>
    <row r="30" spans="1:15">
      <c r="A30" t="s">
        <v>15</v>
      </c>
      <c r="B30">
        <v>-16.899999999999999</v>
      </c>
      <c r="C30">
        <v>8.1</v>
      </c>
      <c r="D30">
        <v>-5.5</v>
      </c>
      <c r="E30">
        <v>5.5</v>
      </c>
      <c r="F30">
        <v>-0.3</v>
      </c>
      <c r="G30">
        <v>-2.6</v>
      </c>
      <c r="H30">
        <v>1.9</v>
      </c>
      <c r="I30">
        <v>-16.8</v>
      </c>
      <c r="J30">
        <v>-7.9</v>
      </c>
      <c r="K30">
        <v>1.9</v>
      </c>
      <c r="L30">
        <v>17.3</v>
      </c>
      <c r="M30">
        <v>3.5</v>
      </c>
      <c r="N30">
        <v>-6.7</v>
      </c>
      <c r="O30">
        <v>-1.4</v>
      </c>
    </row>
    <row r="31" spans="1:15">
      <c r="A31" t="s">
        <v>16</v>
      </c>
      <c r="B31">
        <v>88.1</v>
      </c>
      <c r="C31">
        <v>79.2</v>
      </c>
      <c r="D31">
        <v>74</v>
      </c>
      <c r="E31">
        <v>28.4</v>
      </c>
      <c r="F31">
        <v>56.7</v>
      </c>
      <c r="G31">
        <v>67.900000000000006</v>
      </c>
      <c r="H31">
        <v>19.7</v>
      </c>
      <c r="I31">
        <v>101.1</v>
      </c>
      <c r="J31">
        <v>72.900000000000006</v>
      </c>
      <c r="K31">
        <v>47.7</v>
      </c>
      <c r="L31">
        <v>69.900000000000006</v>
      </c>
      <c r="M31">
        <v>23.5</v>
      </c>
      <c r="N31">
        <v>60.1</v>
      </c>
      <c r="O31">
        <v>60.7</v>
      </c>
    </row>
    <row r="32" spans="1:15">
      <c r="A32" t="s">
        <v>17</v>
      </c>
      <c r="B32">
        <v>5.0999999999999996</v>
      </c>
      <c r="C32">
        <v>4.7</v>
      </c>
      <c r="D32">
        <v>0</v>
      </c>
      <c r="E32">
        <v>3.2</v>
      </c>
      <c r="F32">
        <v>-2.2000000000000002</v>
      </c>
      <c r="G32">
        <v>-3.5</v>
      </c>
      <c r="H32">
        <v>2</v>
      </c>
      <c r="I32">
        <v>1.1000000000000001</v>
      </c>
      <c r="J32">
        <v>3.6</v>
      </c>
      <c r="K32">
        <v>-2</v>
      </c>
      <c r="L32">
        <v>21.3</v>
      </c>
      <c r="M32">
        <v>-12.9</v>
      </c>
      <c r="N32">
        <v>19.7</v>
      </c>
      <c r="O32">
        <v>3.1</v>
      </c>
    </row>
    <row r="33" spans="1:15">
      <c r="A33" t="s">
        <v>19</v>
      </c>
      <c r="B33">
        <v>84.7</v>
      </c>
      <c r="C33">
        <v>61.7</v>
      </c>
      <c r="D33">
        <v>43.8</v>
      </c>
      <c r="E33">
        <v>28.2</v>
      </c>
      <c r="F33">
        <v>22.9</v>
      </c>
      <c r="G33">
        <v>114.1</v>
      </c>
      <c r="H33">
        <v>22.8</v>
      </c>
      <c r="I33">
        <v>75.3</v>
      </c>
      <c r="J33">
        <v>48.6</v>
      </c>
      <c r="K33">
        <v>22.2</v>
      </c>
      <c r="L33">
        <v>62.1</v>
      </c>
      <c r="M33">
        <v>-16.8</v>
      </c>
      <c r="N33">
        <v>65.2</v>
      </c>
      <c r="O33">
        <v>48.8</v>
      </c>
    </row>
    <row r="34" spans="1:15">
      <c r="A34" t="s">
        <v>24</v>
      </c>
    </row>
    <row r="35" spans="1:15">
      <c r="A35" t="s">
        <v>14</v>
      </c>
      <c r="B35">
        <v>144.1</v>
      </c>
      <c r="C35">
        <v>116.1</v>
      </c>
      <c r="D35">
        <v>105.5</v>
      </c>
      <c r="E35">
        <v>59.1</v>
      </c>
      <c r="F35">
        <v>58.4</v>
      </c>
      <c r="G35">
        <v>157.1</v>
      </c>
      <c r="H35">
        <v>32.799999999999997</v>
      </c>
      <c r="I35">
        <v>155.30000000000001</v>
      </c>
      <c r="J35">
        <v>98.6</v>
      </c>
      <c r="K35">
        <v>58.4</v>
      </c>
      <c r="L35">
        <v>142.30000000000001</v>
      </c>
      <c r="M35">
        <v>-10.8</v>
      </c>
      <c r="N35">
        <v>117.7</v>
      </c>
      <c r="O35">
        <v>95</v>
      </c>
    </row>
    <row r="36" spans="1:15">
      <c r="A36" t="s">
        <v>15</v>
      </c>
      <c r="B36">
        <v>3.4</v>
      </c>
      <c r="C36">
        <v>8.1</v>
      </c>
      <c r="D36">
        <v>0</v>
      </c>
      <c r="E36">
        <v>5.5</v>
      </c>
      <c r="F36">
        <v>-0.2</v>
      </c>
      <c r="G36">
        <v>-0.9</v>
      </c>
      <c r="H36">
        <v>1.9</v>
      </c>
      <c r="I36">
        <v>-4.2</v>
      </c>
      <c r="J36">
        <v>-7.9</v>
      </c>
      <c r="K36">
        <v>1.7</v>
      </c>
      <c r="L36">
        <v>14.2</v>
      </c>
      <c r="M36">
        <v>2.2999999999999998</v>
      </c>
      <c r="N36">
        <v>-6.1</v>
      </c>
      <c r="O36">
        <v>1.4</v>
      </c>
    </row>
    <row r="37" spans="1:15">
      <c r="A37" t="s">
        <v>16</v>
      </c>
      <c r="B37">
        <v>54.2</v>
      </c>
      <c r="C37">
        <v>47</v>
      </c>
      <c r="D37">
        <v>63</v>
      </c>
      <c r="E37">
        <v>22.9</v>
      </c>
      <c r="F37">
        <v>40.700000000000003</v>
      </c>
      <c r="G37">
        <v>49.5</v>
      </c>
      <c r="H37">
        <v>6.7</v>
      </c>
      <c r="I37">
        <v>83.2</v>
      </c>
      <c r="J37">
        <v>53.6</v>
      </c>
      <c r="K37">
        <v>37.1</v>
      </c>
      <c r="L37">
        <v>50.5</v>
      </c>
      <c r="M37">
        <v>16.7</v>
      </c>
      <c r="N37">
        <v>47</v>
      </c>
      <c r="O37">
        <v>44</v>
      </c>
    </row>
    <row r="38" spans="1:15">
      <c r="A38" t="s">
        <v>17</v>
      </c>
      <c r="B38">
        <v>5.0999999999999996</v>
      </c>
      <c r="C38">
        <v>4.7</v>
      </c>
      <c r="D38">
        <v>0</v>
      </c>
      <c r="E38">
        <v>2.8</v>
      </c>
      <c r="F38">
        <v>-3.8</v>
      </c>
      <c r="G38">
        <v>-4.5999999999999996</v>
      </c>
      <c r="H38">
        <v>1.9</v>
      </c>
      <c r="I38">
        <v>1.1000000000000001</v>
      </c>
      <c r="J38">
        <v>4.3</v>
      </c>
      <c r="K38">
        <v>-2</v>
      </c>
      <c r="L38">
        <v>19.8</v>
      </c>
      <c r="M38">
        <v>-13</v>
      </c>
      <c r="N38">
        <v>16.2</v>
      </c>
      <c r="O38">
        <v>2.5</v>
      </c>
    </row>
    <row r="39" spans="1:15">
      <c r="A39" t="s">
        <v>19</v>
      </c>
      <c r="B39">
        <v>81.400000000000006</v>
      </c>
      <c r="C39">
        <v>56.4</v>
      </c>
      <c r="D39">
        <v>42.5</v>
      </c>
      <c r="E39">
        <v>27.9</v>
      </c>
      <c r="F39">
        <v>21.7</v>
      </c>
      <c r="G39">
        <v>113.2</v>
      </c>
      <c r="H39">
        <v>22.4</v>
      </c>
      <c r="I39">
        <v>75.3</v>
      </c>
      <c r="J39">
        <v>48.6</v>
      </c>
      <c r="K39">
        <v>21.5</v>
      </c>
      <c r="L39">
        <v>57.9</v>
      </c>
      <c r="M39">
        <v>-16.8</v>
      </c>
      <c r="N39">
        <v>60.6</v>
      </c>
      <c r="O39">
        <v>47.1</v>
      </c>
    </row>
    <row r="40" spans="1:15">
      <c r="A40" t="s">
        <v>25</v>
      </c>
    </row>
    <row r="41" spans="1:15">
      <c r="A41" t="s">
        <v>14</v>
      </c>
      <c r="B41">
        <v>145.80000000000001</v>
      </c>
      <c r="C41">
        <v>126.2</v>
      </c>
      <c r="D41">
        <v>127.4</v>
      </c>
      <c r="E41">
        <v>65</v>
      </c>
      <c r="F41">
        <v>57.2</v>
      </c>
      <c r="G41">
        <v>154.5</v>
      </c>
      <c r="H41">
        <v>28.6</v>
      </c>
      <c r="I41">
        <v>138.9</v>
      </c>
      <c r="J41">
        <v>101.1</v>
      </c>
      <c r="K41">
        <v>59.2</v>
      </c>
      <c r="L41">
        <v>133.69999999999999</v>
      </c>
      <c r="M41">
        <v>-13.3</v>
      </c>
      <c r="N41">
        <v>106.3</v>
      </c>
      <c r="O41">
        <v>94.7</v>
      </c>
    </row>
    <row r="42" spans="1:15">
      <c r="A42" t="s">
        <v>15</v>
      </c>
      <c r="B42">
        <v>23.7</v>
      </c>
      <c r="C42">
        <v>16.100000000000001</v>
      </c>
      <c r="D42">
        <v>27.4</v>
      </c>
      <c r="E42">
        <v>16.600000000000001</v>
      </c>
      <c r="F42">
        <v>0</v>
      </c>
      <c r="G42">
        <v>9.6999999999999993</v>
      </c>
      <c r="H42">
        <v>4.3</v>
      </c>
      <c r="I42">
        <v>-2.1</v>
      </c>
      <c r="J42">
        <v>-2.1</v>
      </c>
      <c r="K42">
        <v>5.7</v>
      </c>
      <c r="L42">
        <v>16.5</v>
      </c>
      <c r="M42">
        <v>5.0999999999999996</v>
      </c>
      <c r="N42">
        <v>-4.8</v>
      </c>
      <c r="O42">
        <v>8.9</v>
      </c>
    </row>
    <row r="43" spans="1:15">
      <c r="A43" t="s">
        <v>16</v>
      </c>
      <c r="B43">
        <v>33.9</v>
      </c>
      <c r="C43">
        <v>41.6</v>
      </c>
      <c r="D43">
        <v>49.3</v>
      </c>
      <c r="E43">
        <v>15.4</v>
      </c>
      <c r="F43">
        <v>37.299999999999997</v>
      </c>
      <c r="G43">
        <v>27.9</v>
      </c>
      <c r="H43">
        <v>-2.2999999999999998</v>
      </c>
      <c r="I43">
        <v>58.9</v>
      </c>
      <c r="J43">
        <v>45</v>
      </c>
      <c r="K43">
        <v>30.5</v>
      </c>
      <c r="L43">
        <v>40.9</v>
      </c>
      <c r="M43">
        <v>8</v>
      </c>
      <c r="N43">
        <v>37.9</v>
      </c>
      <c r="O43">
        <v>32.6</v>
      </c>
    </row>
    <row r="44" spans="1:15">
      <c r="A44" t="s">
        <v>17</v>
      </c>
      <c r="B44">
        <v>8.5</v>
      </c>
      <c r="C44">
        <v>12.1</v>
      </c>
      <c r="D44">
        <v>8.1999999999999993</v>
      </c>
      <c r="E44">
        <v>5.0999999999999996</v>
      </c>
      <c r="F44">
        <v>-3</v>
      </c>
      <c r="G44">
        <v>2.9</v>
      </c>
      <c r="H44">
        <v>4.3</v>
      </c>
      <c r="I44">
        <v>6.8</v>
      </c>
      <c r="J44">
        <v>9.6</v>
      </c>
      <c r="K44">
        <v>1.4</v>
      </c>
      <c r="L44">
        <v>19.2</v>
      </c>
      <c r="M44">
        <v>-9.6999999999999993</v>
      </c>
      <c r="N44">
        <v>15.3</v>
      </c>
      <c r="O44">
        <v>6.2</v>
      </c>
    </row>
    <row r="45" spans="1:15">
      <c r="A45" t="s">
        <v>19</v>
      </c>
      <c r="B45">
        <v>79.7</v>
      </c>
      <c r="C45">
        <v>56.4</v>
      </c>
      <c r="D45">
        <v>42.5</v>
      </c>
      <c r="E45">
        <v>27.9</v>
      </c>
      <c r="F45">
        <v>22.9</v>
      </c>
      <c r="G45">
        <v>114.1</v>
      </c>
      <c r="H45">
        <v>22.3</v>
      </c>
      <c r="I45">
        <v>75.3</v>
      </c>
      <c r="J45">
        <v>48.6</v>
      </c>
      <c r="K45">
        <v>21.6</v>
      </c>
      <c r="L45">
        <v>57.1</v>
      </c>
      <c r="M45">
        <v>-16.8</v>
      </c>
      <c r="N45">
        <v>57.9</v>
      </c>
      <c r="O45">
        <v>46.9</v>
      </c>
    </row>
    <row r="46" spans="1:15">
      <c r="A46" t="s">
        <v>26</v>
      </c>
    </row>
    <row r="47" spans="1:15">
      <c r="A47" t="s">
        <v>14</v>
      </c>
      <c r="B47">
        <v>145.80000000000001</v>
      </c>
      <c r="C47">
        <v>122.8</v>
      </c>
      <c r="D47">
        <v>120.5</v>
      </c>
      <c r="E47">
        <v>66.7</v>
      </c>
      <c r="F47">
        <v>60</v>
      </c>
      <c r="G47">
        <v>138.5</v>
      </c>
      <c r="H47">
        <v>24</v>
      </c>
      <c r="I47">
        <v>136.30000000000001</v>
      </c>
      <c r="J47">
        <v>99.3</v>
      </c>
      <c r="K47">
        <v>57.7</v>
      </c>
      <c r="L47">
        <v>133.69999999999999</v>
      </c>
      <c r="M47">
        <v>-15</v>
      </c>
      <c r="N47">
        <v>106.1</v>
      </c>
      <c r="O47">
        <v>92</v>
      </c>
    </row>
    <row r="48" spans="1:15">
      <c r="A48" t="s">
        <v>15</v>
      </c>
      <c r="B48">
        <v>23.7</v>
      </c>
      <c r="C48">
        <v>16.100000000000001</v>
      </c>
      <c r="D48">
        <v>27.4</v>
      </c>
      <c r="E48">
        <v>15.5</v>
      </c>
      <c r="F48">
        <v>0</v>
      </c>
      <c r="G48">
        <v>9.6999999999999993</v>
      </c>
      <c r="H48">
        <v>4.3</v>
      </c>
      <c r="I48">
        <v>-2.1</v>
      </c>
      <c r="J48">
        <v>-2.1</v>
      </c>
      <c r="K48">
        <v>5.7</v>
      </c>
      <c r="L48">
        <v>16.5</v>
      </c>
      <c r="M48">
        <v>5.0999999999999996</v>
      </c>
      <c r="N48">
        <v>-4.9000000000000004</v>
      </c>
      <c r="O48">
        <v>8.8000000000000007</v>
      </c>
    </row>
    <row r="49" spans="1:15">
      <c r="A49" t="s">
        <v>16</v>
      </c>
      <c r="B49">
        <v>33.9</v>
      </c>
      <c r="C49">
        <v>41.6</v>
      </c>
      <c r="D49">
        <v>49.3</v>
      </c>
      <c r="E49">
        <v>15.4</v>
      </c>
      <c r="F49">
        <v>37.4</v>
      </c>
      <c r="G49">
        <v>25.3</v>
      </c>
      <c r="H49">
        <v>-2.2999999999999998</v>
      </c>
      <c r="I49">
        <v>58.9</v>
      </c>
      <c r="J49">
        <v>45</v>
      </c>
      <c r="K49">
        <v>30.4</v>
      </c>
      <c r="L49">
        <v>40.9</v>
      </c>
      <c r="M49">
        <v>8</v>
      </c>
      <c r="N49">
        <v>37.9</v>
      </c>
      <c r="O49">
        <v>32.4</v>
      </c>
    </row>
    <row r="50" spans="1:15">
      <c r="A50" t="s">
        <v>17</v>
      </c>
      <c r="B50">
        <v>8.5</v>
      </c>
      <c r="C50">
        <v>12.1</v>
      </c>
      <c r="D50">
        <v>8.1999999999999993</v>
      </c>
      <c r="E50">
        <v>4.9000000000000004</v>
      </c>
      <c r="F50">
        <v>-1.9</v>
      </c>
      <c r="G50">
        <v>13.2</v>
      </c>
      <c r="H50">
        <v>4.3</v>
      </c>
      <c r="I50">
        <v>6.8</v>
      </c>
      <c r="J50">
        <v>9.6</v>
      </c>
      <c r="K50">
        <v>1.8</v>
      </c>
      <c r="L50">
        <v>19.2</v>
      </c>
      <c r="M50">
        <v>-9.8000000000000007</v>
      </c>
      <c r="N50">
        <v>15.3</v>
      </c>
      <c r="O50">
        <v>7.1</v>
      </c>
    </row>
    <row r="51" spans="1:15">
      <c r="A51" t="s">
        <v>19</v>
      </c>
      <c r="B51">
        <v>79.7</v>
      </c>
      <c r="C51">
        <v>53</v>
      </c>
      <c r="D51">
        <v>35.6</v>
      </c>
      <c r="E51">
        <v>30.9</v>
      </c>
      <c r="F51">
        <v>24.5</v>
      </c>
      <c r="G51">
        <v>90.3</v>
      </c>
      <c r="H51">
        <v>17.600000000000001</v>
      </c>
      <c r="I51">
        <v>72.599999999999994</v>
      </c>
      <c r="J51">
        <v>46.8</v>
      </c>
      <c r="K51">
        <v>19.7</v>
      </c>
      <c r="L51">
        <v>57.1</v>
      </c>
      <c r="M51">
        <v>-18.399999999999999</v>
      </c>
      <c r="N51">
        <v>57.9</v>
      </c>
      <c r="O51">
        <v>43.6</v>
      </c>
    </row>
    <row r="52" spans="1:15">
      <c r="A52" t="s">
        <v>27</v>
      </c>
    </row>
    <row r="53" spans="1:15">
      <c r="A53" t="s">
        <v>14</v>
      </c>
      <c r="B53">
        <v>118.6</v>
      </c>
      <c r="C53">
        <v>100</v>
      </c>
      <c r="D53">
        <v>112.3</v>
      </c>
      <c r="E53">
        <v>55.1</v>
      </c>
      <c r="F53">
        <v>54.9</v>
      </c>
      <c r="G53">
        <v>121.8</v>
      </c>
      <c r="H53">
        <v>12.4</v>
      </c>
      <c r="I53">
        <v>110.5</v>
      </c>
      <c r="J53">
        <v>88.6</v>
      </c>
      <c r="K53">
        <v>50.1</v>
      </c>
      <c r="L53">
        <v>117.1</v>
      </c>
      <c r="M53">
        <v>-17.2</v>
      </c>
      <c r="N53">
        <v>95.4</v>
      </c>
      <c r="O53">
        <v>78.400000000000006</v>
      </c>
    </row>
    <row r="54" spans="1:15">
      <c r="A54" t="s">
        <v>15</v>
      </c>
      <c r="B54">
        <v>23.7</v>
      </c>
      <c r="C54">
        <v>16.100000000000001</v>
      </c>
      <c r="D54">
        <v>27.4</v>
      </c>
      <c r="E54">
        <v>13.3</v>
      </c>
      <c r="F54">
        <v>0</v>
      </c>
      <c r="G54">
        <v>6.2</v>
      </c>
      <c r="H54">
        <v>6.8</v>
      </c>
      <c r="I54">
        <v>-2.1</v>
      </c>
      <c r="J54">
        <v>-5</v>
      </c>
      <c r="K54">
        <v>3.8</v>
      </c>
      <c r="L54">
        <v>16.3</v>
      </c>
      <c r="M54">
        <v>3.9</v>
      </c>
      <c r="N54">
        <v>-3.1</v>
      </c>
      <c r="O54">
        <v>8.3000000000000007</v>
      </c>
    </row>
    <row r="55" spans="1:15">
      <c r="A55" t="s">
        <v>16</v>
      </c>
      <c r="B55">
        <v>33.9</v>
      </c>
      <c r="C55">
        <v>41.6</v>
      </c>
      <c r="D55">
        <v>49.3</v>
      </c>
      <c r="E55">
        <v>14.8</v>
      </c>
      <c r="F55">
        <v>37.200000000000003</v>
      </c>
      <c r="G55">
        <v>25.3</v>
      </c>
      <c r="H55">
        <v>-2.6</v>
      </c>
      <c r="I55">
        <v>57.9</v>
      </c>
      <c r="J55">
        <v>45</v>
      </c>
      <c r="K55">
        <v>30.1</v>
      </c>
      <c r="L55">
        <v>40.9</v>
      </c>
      <c r="M55">
        <v>8</v>
      </c>
      <c r="N55">
        <v>37.6</v>
      </c>
      <c r="O55">
        <v>32.200000000000003</v>
      </c>
    </row>
    <row r="56" spans="1:15">
      <c r="A56" t="s">
        <v>17</v>
      </c>
      <c r="B56">
        <v>1.7</v>
      </c>
      <c r="C56">
        <v>6.7</v>
      </c>
      <c r="D56">
        <v>6.8</v>
      </c>
      <c r="E56">
        <v>2.5</v>
      </c>
      <c r="F56">
        <v>-2.4</v>
      </c>
      <c r="G56">
        <v>11.9</v>
      </c>
      <c r="H56">
        <v>0.5</v>
      </c>
      <c r="I56">
        <v>1.1000000000000001</v>
      </c>
      <c r="J56">
        <v>7.1</v>
      </c>
      <c r="K56">
        <v>0.1</v>
      </c>
      <c r="L56">
        <v>15.4</v>
      </c>
      <c r="M56">
        <v>-10.7</v>
      </c>
      <c r="N56">
        <v>13.3</v>
      </c>
      <c r="O56">
        <v>4.2</v>
      </c>
    </row>
    <row r="57" spans="1:15">
      <c r="A57" t="s">
        <v>19</v>
      </c>
      <c r="B57">
        <v>59.3</v>
      </c>
      <c r="C57">
        <v>35.6</v>
      </c>
      <c r="D57">
        <v>28.8</v>
      </c>
      <c r="E57">
        <v>24.4</v>
      </c>
      <c r="F57">
        <v>20.100000000000001</v>
      </c>
      <c r="G57">
        <v>78.5</v>
      </c>
      <c r="H57">
        <v>7.7</v>
      </c>
      <c r="I57">
        <v>53.7</v>
      </c>
      <c r="J57">
        <v>41.4</v>
      </c>
      <c r="K57">
        <v>16.100000000000001</v>
      </c>
      <c r="L57">
        <v>44.5</v>
      </c>
      <c r="M57">
        <v>-18.399999999999999</v>
      </c>
      <c r="N57">
        <v>47.6</v>
      </c>
      <c r="O57">
        <v>33.799999999999997</v>
      </c>
    </row>
    <row r="58" spans="1:15">
      <c r="A58" t="s">
        <v>28</v>
      </c>
    </row>
    <row r="59" spans="1:15">
      <c r="A59" t="s">
        <v>14</v>
      </c>
      <c r="B59">
        <v>118.6</v>
      </c>
      <c r="C59">
        <v>100</v>
      </c>
      <c r="D59">
        <v>112.3</v>
      </c>
      <c r="E59">
        <v>55.1</v>
      </c>
      <c r="F59">
        <v>54.9</v>
      </c>
      <c r="G59">
        <v>121.8</v>
      </c>
      <c r="H59">
        <v>2.5</v>
      </c>
      <c r="I59">
        <v>110.5</v>
      </c>
      <c r="J59">
        <v>88.6</v>
      </c>
      <c r="K59">
        <v>46.7</v>
      </c>
      <c r="L59">
        <v>117.1</v>
      </c>
      <c r="M59">
        <v>-17.2</v>
      </c>
      <c r="N59">
        <v>95.4</v>
      </c>
      <c r="O59">
        <v>77.400000000000006</v>
      </c>
    </row>
    <row r="60" spans="1:15">
      <c r="A60" t="s">
        <v>15</v>
      </c>
      <c r="B60">
        <v>23.7</v>
      </c>
      <c r="C60">
        <v>16.100000000000001</v>
      </c>
      <c r="D60">
        <v>27.4</v>
      </c>
      <c r="E60">
        <v>13.3</v>
      </c>
      <c r="F60">
        <v>0</v>
      </c>
      <c r="G60">
        <v>6.2</v>
      </c>
      <c r="H60">
        <v>1.9</v>
      </c>
      <c r="I60">
        <v>-2.1</v>
      </c>
      <c r="J60">
        <v>-5</v>
      </c>
      <c r="K60">
        <v>1.7</v>
      </c>
      <c r="L60">
        <v>16.3</v>
      </c>
      <c r="M60">
        <v>3.9</v>
      </c>
      <c r="N60">
        <v>-3.1</v>
      </c>
      <c r="O60">
        <v>7.7</v>
      </c>
    </row>
    <row r="61" spans="1:15">
      <c r="A61" t="s">
        <v>16</v>
      </c>
      <c r="B61">
        <v>33.9</v>
      </c>
      <c r="C61">
        <v>41.6</v>
      </c>
      <c r="D61">
        <v>49.3</v>
      </c>
      <c r="E61">
        <v>14.8</v>
      </c>
      <c r="F61">
        <v>37.200000000000003</v>
      </c>
      <c r="G61">
        <v>25.3</v>
      </c>
      <c r="H61">
        <v>-2.6</v>
      </c>
      <c r="I61">
        <v>57.9</v>
      </c>
      <c r="J61">
        <v>45</v>
      </c>
      <c r="K61">
        <v>30.1</v>
      </c>
      <c r="L61">
        <v>40.9</v>
      </c>
      <c r="M61">
        <v>8</v>
      </c>
      <c r="N61">
        <v>37.6</v>
      </c>
      <c r="O61">
        <v>32.200000000000003</v>
      </c>
    </row>
    <row r="62" spans="1:15">
      <c r="A62" t="s">
        <v>17</v>
      </c>
      <c r="B62">
        <v>1.7</v>
      </c>
      <c r="C62">
        <v>6.7</v>
      </c>
      <c r="D62">
        <v>6.8</v>
      </c>
      <c r="E62">
        <v>2.5</v>
      </c>
      <c r="F62">
        <v>-2.4</v>
      </c>
      <c r="G62">
        <v>11.9</v>
      </c>
      <c r="H62">
        <v>-0.8</v>
      </c>
      <c r="I62">
        <v>1.1000000000000001</v>
      </c>
      <c r="J62">
        <v>7.1</v>
      </c>
      <c r="K62">
        <v>-0.2</v>
      </c>
      <c r="L62">
        <v>15.4</v>
      </c>
      <c r="M62">
        <v>-10.7</v>
      </c>
      <c r="N62">
        <v>13.3</v>
      </c>
      <c r="O62">
        <v>4</v>
      </c>
    </row>
    <row r="63" spans="1:15">
      <c r="A63" t="s">
        <v>19</v>
      </c>
      <c r="B63">
        <v>59.3</v>
      </c>
      <c r="C63">
        <v>35.6</v>
      </c>
      <c r="D63">
        <v>28.8</v>
      </c>
      <c r="E63">
        <v>24.4</v>
      </c>
      <c r="F63">
        <v>20.100000000000001</v>
      </c>
      <c r="G63">
        <v>78.5</v>
      </c>
      <c r="H63">
        <v>4</v>
      </c>
      <c r="I63">
        <v>53.7</v>
      </c>
      <c r="J63">
        <v>41.4</v>
      </c>
      <c r="K63">
        <v>15.1</v>
      </c>
      <c r="L63">
        <v>44.5</v>
      </c>
      <c r="M63">
        <v>-18.399999999999999</v>
      </c>
      <c r="N63">
        <v>47.6</v>
      </c>
      <c r="O63">
        <v>33.4</v>
      </c>
    </row>
    <row r="69" spans="1:20" s="3" customFormat="1">
      <c r="A69" s="2" t="s">
        <v>42</v>
      </c>
    </row>
    <row r="71" spans="1:20">
      <c r="B71" t="s">
        <v>14</v>
      </c>
      <c r="C71" t="s">
        <v>15</v>
      </c>
      <c r="D71" t="s">
        <v>16</v>
      </c>
      <c r="E71" t="s">
        <v>17</v>
      </c>
      <c r="F71" t="s">
        <v>18</v>
      </c>
      <c r="T71" t="s">
        <v>43</v>
      </c>
    </row>
    <row r="72" spans="1:20">
      <c r="A72" s="12" t="s">
        <v>133</v>
      </c>
      <c r="B72">
        <f ca="1">OFFSET($O$5,0+$T72,0)</f>
        <v>225</v>
      </c>
      <c r="C72">
        <f ca="1">OFFSET($O$6,0+$T72,0)</f>
        <v>89.5</v>
      </c>
      <c r="D72">
        <f ca="1">OFFSET($O$7,0+$T72,0)</f>
        <v>64.5</v>
      </c>
      <c r="E72">
        <f ca="1">OFFSET($O$8,0+$T72,0)</f>
        <v>6.1</v>
      </c>
      <c r="F72">
        <f ca="1">OFFSET($O$9,0+$T72,0)</f>
        <v>64.7</v>
      </c>
      <c r="T72">
        <v>0</v>
      </c>
    </row>
    <row r="73" spans="1:20">
      <c r="A73" t="s">
        <v>129</v>
      </c>
      <c r="B73">
        <f ca="1">OFFSET($O$5,0+$T73,0)</f>
        <v>197.5</v>
      </c>
      <c r="C73">
        <f ca="1">OFFSET($O$6,0+$T73,0)</f>
        <v>81.5</v>
      </c>
      <c r="D73">
        <f ca="1">OFFSET($O$7,0+$T73,0)</f>
        <v>59.9</v>
      </c>
      <c r="E73">
        <f ca="1">OFFSET($O$8,0+$T73,0)</f>
        <v>4.5999999999999996</v>
      </c>
      <c r="F73">
        <f ca="1">OFFSET($O$9,0+$T73,0)</f>
        <v>51.3</v>
      </c>
      <c r="T73">
        <v>6</v>
      </c>
    </row>
    <row r="74" spans="1:20">
      <c r="A74" t="s">
        <v>130</v>
      </c>
      <c r="B74">
        <f ca="1">OFFSET($O$5,0+$T74,0)</f>
        <v>196.8</v>
      </c>
      <c r="C74">
        <f ca="1">OFFSET($O$6,0+$T74,0)</f>
        <v>82.5</v>
      </c>
      <c r="D74">
        <f ca="1">OFFSET($O$7,0+$T74,0)</f>
        <v>60.7</v>
      </c>
      <c r="E74">
        <f ca="1">OFFSET($O$8,0+$T74,0)</f>
        <v>4.5</v>
      </c>
      <c r="F74">
        <f ca="1">OFFSET($O$9,0+$T74,0)</f>
        <v>49.1</v>
      </c>
      <c r="T74">
        <v>12</v>
      </c>
    </row>
    <row r="75" spans="1:20">
      <c r="A75" t="s">
        <v>45</v>
      </c>
      <c r="B75">
        <f ca="1">OFFSET($O$5,0+$T75,0)</f>
        <v>152.4</v>
      </c>
      <c r="C75">
        <f ca="1">OFFSET($O$6,0+$T75,0)</f>
        <v>25.7</v>
      </c>
      <c r="D75">
        <f ca="1">OFFSET($O$7,0+$T75,0)</f>
        <v>60.7</v>
      </c>
      <c r="E75">
        <f ca="1">OFFSET($O$8,0+$T75,0)</f>
        <v>17.2</v>
      </c>
      <c r="F75">
        <f ca="1">OFFSET($O$9,0+$T75,0)</f>
        <v>48.9</v>
      </c>
      <c r="T75">
        <v>18</v>
      </c>
    </row>
    <row r="76" spans="1:20">
      <c r="A76" t="s">
        <v>33</v>
      </c>
      <c r="B76">
        <f ca="1">OFFSET($O$5,0+$T76,0)</f>
        <v>111.2</v>
      </c>
      <c r="C76">
        <f ca="1">OFFSET($O$6,0+$T76,0)</f>
        <v>-1.4</v>
      </c>
      <c r="D76">
        <f ca="1">OFFSET($O$7,0+$T76,0)</f>
        <v>60.7</v>
      </c>
      <c r="E76">
        <f ca="1">OFFSET($O$8,0+$T76,0)</f>
        <v>3.1</v>
      </c>
      <c r="F76">
        <f ca="1">OFFSET($O$9,0+$T76,0)</f>
        <v>48.8</v>
      </c>
      <c r="T76">
        <v>24</v>
      </c>
    </row>
    <row r="77" spans="1:20">
      <c r="A77" t="s">
        <v>34</v>
      </c>
      <c r="B77">
        <f ca="1">OFFSET($O$5,0+$T77,0)</f>
        <v>95</v>
      </c>
      <c r="C77">
        <f ca="1">OFFSET($O$6,0+$T77,0)</f>
        <v>1.4</v>
      </c>
      <c r="D77">
        <f ca="1">OFFSET($O$7,0+$T77,0)</f>
        <v>44</v>
      </c>
      <c r="E77">
        <f ca="1">OFFSET($O$8,0+$T77,0)</f>
        <v>2.5</v>
      </c>
      <c r="F77">
        <f ca="1">OFFSET($O$9,0+$T77,0)</f>
        <v>47.1</v>
      </c>
      <c r="T77">
        <v>30</v>
      </c>
    </row>
    <row r="78" spans="1:20">
      <c r="A78" t="s">
        <v>35</v>
      </c>
      <c r="B78">
        <f ca="1">OFFSET($O$5,0+$T78,0)</f>
        <v>94.7</v>
      </c>
      <c r="C78">
        <f ca="1">OFFSET($O$6,0+$T78,0)</f>
        <v>8.9</v>
      </c>
      <c r="D78">
        <f ca="1">OFFSET($O$7,0+$T78,0)</f>
        <v>32.6</v>
      </c>
      <c r="E78">
        <f ca="1">OFFSET($O$8,0+$T78,0)</f>
        <v>6.2</v>
      </c>
      <c r="F78">
        <f ca="1">OFFSET($O$9,0+$T78,0)</f>
        <v>46.9</v>
      </c>
      <c r="T78">
        <v>36</v>
      </c>
    </row>
    <row r="79" spans="1:20">
      <c r="A79" t="s">
        <v>36</v>
      </c>
      <c r="B79">
        <f ca="1">OFFSET($O$5,0+$T79,0)</f>
        <v>92</v>
      </c>
      <c r="C79">
        <f ca="1">OFFSET($O$6,0+$T79,0)</f>
        <v>8.8000000000000007</v>
      </c>
      <c r="D79">
        <f ca="1">OFFSET($O$7,0+$T79,0)</f>
        <v>32.4</v>
      </c>
      <c r="E79">
        <f ca="1">OFFSET($O$8,0+$T79,0)</f>
        <v>7.1</v>
      </c>
      <c r="F79">
        <f ca="1">OFFSET($O$9,0+$T79,0)</f>
        <v>43.6</v>
      </c>
      <c r="T79">
        <v>42</v>
      </c>
    </row>
    <row r="80" spans="1:20">
      <c r="A80" t="s">
        <v>37</v>
      </c>
      <c r="B80">
        <f t="shared" ref="B80:B81" ca="1" si="0">OFFSET($O$5,0+$T80,0)</f>
        <v>78.400000000000006</v>
      </c>
      <c r="C80">
        <f t="shared" ref="C80:C81" ca="1" si="1">OFFSET($O$6,0+$T80,0)</f>
        <v>8.3000000000000007</v>
      </c>
      <c r="D80">
        <f t="shared" ref="D80:D81" ca="1" si="2">OFFSET($O$7,0+$T80,0)</f>
        <v>32.200000000000003</v>
      </c>
      <c r="E80">
        <f t="shared" ref="E80:E81" ca="1" si="3">OFFSET($O$8,0+$T80,0)</f>
        <v>4.2</v>
      </c>
      <c r="F80">
        <f t="shared" ref="F80:F81" ca="1" si="4">OFFSET($O$9,0+$T80,0)</f>
        <v>33.799999999999997</v>
      </c>
      <c r="T80">
        <v>48</v>
      </c>
    </row>
    <row r="81" spans="1:20">
      <c r="A81" t="s">
        <v>38</v>
      </c>
      <c r="B81">
        <f t="shared" ca="1" si="0"/>
        <v>77.400000000000006</v>
      </c>
      <c r="C81">
        <f t="shared" ca="1" si="1"/>
        <v>7.7</v>
      </c>
      <c r="D81">
        <f t="shared" ca="1" si="2"/>
        <v>32.200000000000003</v>
      </c>
      <c r="E81">
        <f t="shared" ca="1" si="3"/>
        <v>4</v>
      </c>
      <c r="F81">
        <f t="shared" ca="1" si="4"/>
        <v>33.4</v>
      </c>
      <c r="T81">
        <v>54</v>
      </c>
    </row>
    <row r="84" spans="1:20">
      <c r="B84" t="s">
        <v>1</v>
      </c>
      <c r="C84" t="s">
        <v>2</v>
      </c>
      <c r="D84" t="s">
        <v>3</v>
      </c>
      <c r="E84" t="s">
        <v>4</v>
      </c>
      <c r="F84" t="s">
        <v>5</v>
      </c>
      <c r="G84" t="s">
        <v>6</v>
      </c>
      <c r="H84" t="s">
        <v>7</v>
      </c>
      <c r="I84" t="s">
        <v>8</v>
      </c>
      <c r="J84" t="s">
        <v>9</v>
      </c>
      <c r="K84" t="s">
        <v>10</v>
      </c>
      <c r="L84" t="s">
        <v>11</v>
      </c>
      <c r="M84" t="s">
        <v>12</v>
      </c>
      <c r="N84" t="s">
        <v>13</v>
      </c>
    </row>
    <row r="85" spans="1:20">
      <c r="A85" t="s">
        <v>44</v>
      </c>
      <c r="B85">
        <f ca="1">OFFSET(B$5,0+$T72,0)</f>
        <v>449.2</v>
      </c>
      <c r="C85">
        <f ca="1">OFFSET(C$5,0+$T72,0)</f>
        <v>298</v>
      </c>
      <c r="D85">
        <f ca="1">OFFSET(D$5,0+$T72,0)</f>
        <v>208.2</v>
      </c>
      <c r="E85">
        <f ca="1">OFFSET(E$5,0+$T72,0)</f>
        <v>287.2</v>
      </c>
      <c r="F85">
        <f ca="1">OFFSET(F$5,0+$T72,0)</f>
        <v>166</v>
      </c>
      <c r="G85">
        <f ca="1">OFFSET(G$5,0+$T72,0)</f>
        <v>239.3</v>
      </c>
      <c r="H85">
        <f ca="1">OFFSET(H$5,0+$T72,0)</f>
        <v>94.9</v>
      </c>
      <c r="I85">
        <f ca="1">OFFSET(I$5,0+$T72,0)</f>
        <v>316.3</v>
      </c>
      <c r="J85">
        <f ca="1">OFFSET(J$5,0+$T72,0)</f>
        <v>186.4</v>
      </c>
      <c r="K85">
        <f ca="1">OFFSET(K$5,0+$T72,0)</f>
        <v>159.4</v>
      </c>
      <c r="L85">
        <f ca="1">OFFSET(L$5,0+$T72,0)</f>
        <v>255</v>
      </c>
      <c r="M85">
        <f ca="1">OFFSET(M$5,0+$T72,0)</f>
        <v>26.2</v>
      </c>
      <c r="N85">
        <f ca="1">OFFSET(N$5,0+$T72,0)</f>
        <v>238.5</v>
      </c>
    </row>
    <row r="86" spans="1:20">
      <c r="A86" t="s">
        <v>45</v>
      </c>
      <c r="B86">
        <f ca="1">OFFSET(B$5,0+$T73,0)</f>
        <v>254.2</v>
      </c>
      <c r="C86">
        <f ca="1">OFFSET(C$5,0+$T73,0)</f>
        <v>239.6</v>
      </c>
      <c r="D86">
        <f ca="1">OFFSET(D$5,0+$T73,0)</f>
        <v>182.2</v>
      </c>
      <c r="E86">
        <f ca="1">OFFSET(E$5,0+$T73,0)</f>
        <v>163</v>
      </c>
      <c r="F86">
        <f ca="1">OFFSET(F$5,0+$T73,0)</f>
        <v>211.9</v>
      </c>
      <c r="G86">
        <f ca="1">OFFSET(G$5,0+$T73,0)</f>
        <v>349.5</v>
      </c>
      <c r="H86">
        <f ca="1">OFFSET(H$5,0+$T73,0)</f>
        <v>99.4</v>
      </c>
      <c r="I86">
        <f ca="1">OFFSET(I$5,0+$T73,0)</f>
        <v>268.89999999999998</v>
      </c>
      <c r="J86">
        <f ca="1">OFFSET(J$5,0+$T73,0)</f>
        <v>190.7</v>
      </c>
      <c r="K86">
        <f ca="1">OFFSET(K$5,0+$T73,0)</f>
        <v>128.19999999999999</v>
      </c>
      <c r="L86">
        <f ca="1">OFFSET(L$5,0+$T73,0)</f>
        <v>227.3</v>
      </c>
      <c r="M86">
        <f ca="1">OFFSET(M$5,0+$T73,0)</f>
        <v>26.2</v>
      </c>
      <c r="N86">
        <f ca="1">OFFSET(N$5,0+$T73,0)</f>
        <v>225.8</v>
      </c>
    </row>
    <row r="87" spans="1:20">
      <c r="A87" t="s">
        <v>33</v>
      </c>
      <c r="B87">
        <f ca="1">OFFSET(B$5,0+$T74,0)</f>
        <v>254.2</v>
      </c>
      <c r="C87">
        <f ca="1">OFFSET(C$5,0+$T74,0)</f>
        <v>235.6</v>
      </c>
      <c r="D87">
        <f ca="1">OFFSET(D$5,0+$T74,0)</f>
        <v>182.2</v>
      </c>
      <c r="E87">
        <f ca="1">OFFSET(E$5,0+$T74,0)</f>
        <v>163</v>
      </c>
      <c r="F87">
        <f ca="1">OFFSET(F$5,0+$T74,0)</f>
        <v>211.9</v>
      </c>
      <c r="G87">
        <f ca="1">OFFSET(G$5,0+$T74,0)</f>
        <v>349.5</v>
      </c>
      <c r="H87">
        <f ca="1">OFFSET(H$5,0+$T74,0)</f>
        <v>99.4</v>
      </c>
      <c r="I87">
        <f ca="1">OFFSET(I$5,0+$T74,0)</f>
        <v>268.89999999999998</v>
      </c>
      <c r="J87">
        <f ca="1">OFFSET(J$5,0+$T74,0)</f>
        <v>190.7</v>
      </c>
      <c r="K87">
        <f ca="1">OFFSET(K$5,0+$T74,0)</f>
        <v>123.1</v>
      </c>
      <c r="L87">
        <f ca="1">OFFSET(L$5,0+$T74,0)</f>
        <v>225.8</v>
      </c>
      <c r="M87">
        <f ca="1">OFFSET(M$5,0+$T74,0)</f>
        <v>27.3</v>
      </c>
      <c r="N87">
        <f ca="1">OFFSET(N$5,0+$T74,0)</f>
        <v>226.8</v>
      </c>
    </row>
    <row r="88" spans="1:20">
      <c r="A88" t="s">
        <v>34</v>
      </c>
      <c r="B88">
        <f ca="1">OFFSET(B$5,0+$T75,0)</f>
        <v>186.4</v>
      </c>
      <c r="C88">
        <f ca="1">OFFSET(C$5,0+$T75,0)</f>
        <v>182.6</v>
      </c>
      <c r="D88">
        <f ca="1">OFFSET(D$5,0+$T75,0)</f>
        <v>137</v>
      </c>
      <c r="E88">
        <f ca="1">OFFSET(E$5,0+$T75,0)</f>
        <v>124.7</v>
      </c>
      <c r="F88">
        <f ca="1">OFFSET(F$5,0+$T75,0)</f>
        <v>162.5</v>
      </c>
      <c r="G88">
        <f ca="1">OFFSET(G$5,0+$T75,0)</f>
        <v>287</v>
      </c>
      <c r="H88">
        <f ca="1">OFFSET(H$5,0+$T75,0)</f>
        <v>67.2</v>
      </c>
      <c r="I88">
        <f ca="1">OFFSET(I$5,0+$T75,0)</f>
        <v>191.1</v>
      </c>
      <c r="J88">
        <f ca="1">OFFSET(J$5,0+$T75,0)</f>
        <v>156.80000000000001</v>
      </c>
      <c r="K88">
        <f ca="1">OFFSET(K$5,0+$T75,0)</f>
        <v>98.4</v>
      </c>
      <c r="L88">
        <f ca="1">OFFSET(L$5,0+$T75,0)</f>
        <v>197.6</v>
      </c>
      <c r="M88">
        <f ca="1">OFFSET(M$5,0+$T75,0)</f>
        <v>13.6</v>
      </c>
      <c r="N88">
        <f ca="1">OFFSET(N$5,0+$T75,0)</f>
        <v>176.9</v>
      </c>
    </row>
    <row r="89" spans="1:20">
      <c r="A89" t="s">
        <v>35</v>
      </c>
      <c r="B89">
        <f ca="1">OFFSET(B$5,0+$T76,0)</f>
        <v>161</v>
      </c>
      <c r="C89">
        <f ca="1">OFFSET(C$5,0+$T76,0)</f>
        <v>153.69999999999999</v>
      </c>
      <c r="D89">
        <f ca="1">OFFSET(D$5,0+$T76,0)</f>
        <v>112.3</v>
      </c>
      <c r="E89">
        <f ca="1">OFFSET(E$5,0+$T76,0)</f>
        <v>65.3</v>
      </c>
      <c r="F89">
        <f ca="1">OFFSET(F$5,0+$T76,0)</f>
        <v>77.099999999999994</v>
      </c>
      <c r="G89">
        <f ca="1">OFFSET(G$5,0+$T76,0)</f>
        <v>175.8</v>
      </c>
      <c r="H89">
        <f ca="1">OFFSET(H$5,0+$T76,0)</f>
        <v>46.3</v>
      </c>
      <c r="I89">
        <f ca="1">OFFSET(I$5,0+$T76,0)</f>
        <v>160.5</v>
      </c>
      <c r="J89">
        <f ca="1">OFFSET(J$5,0+$T76,0)</f>
        <v>117.1</v>
      </c>
      <c r="K89">
        <f ca="1">OFFSET(K$5,0+$T76,0)</f>
        <v>69.7</v>
      </c>
      <c r="L89">
        <f ca="1">OFFSET(L$5,0+$T76,0)</f>
        <v>170.7</v>
      </c>
      <c r="M89">
        <f ca="1">OFFSET(M$5,0+$T76,0)</f>
        <v>-2.7</v>
      </c>
      <c r="N89">
        <f ca="1">OFFSET(N$5,0+$T76,0)</f>
        <v>138.30000000000001</v>
      </c>
    </row>
    <row r="90" spans="1:20">
      <c r="A90" t="s">
        <v>36</v>
      </c>
      <c r="B90">
        <f ca="1">OFFSET(B$5,0+$T77,0)</f>
        <v>144.1</v>
      </c>
      <c r="C90">
        <f ca="1">OFFSET(C$5,0+$T77,0)</f>
        <v>116.1</v>
      </c>
      <c r="D90">
        <f ca="1">OFFSET(D$5,0+$T77,0)</f>
        <v>105.5</v>
      </c>
      <c r="E90">
        <f ca="1">OFFSET(E$5,0+$T77,0)</f>
        <v>59.1</v>
      </c>
      <c r="F90">
        <f ca="1">OFFSET(F$5,0+$T77,0)</f>
        <v>58.4</v>
      </c>
      <c r="G90">
        <f ca="1">OFFSET(G$5,0+$T77,0)</f>
        <v>157.1</v>
      </c>
      <c r="H90">
        <f ca="1">OFFSET(H$5,0+$T77,0)</f>
        <v>32.799999999999997</v>
      </c>
      <c r="I90">
        <f ca="1">OFFSET(I$5,0+$T77,0)</f>
        <v>155.30000000000001</v>
      </c>
      <c r="J90">
        <f ca="1">OFFSET(J$5,0+$T77,0)</f>
        <v>98.6</v>
      </c>
      <c r="K90">
        <f ca="1">OFFSET(K$5,0+$T77,0)</f>
        <v>58.4</v>
      </c>
      <c r="L90">
        <f ca="1">OFFSET(L$5,0+$T77,0)</f>
        <v>142.30000000000001</v>
      </c>
      <c r="M90">
        <f ca="1">OFFSET(M$5,0+$T77,0)</f>
        <v>-10.8</v>
      </c>
      <c r="N90">
        <f ca="1">OFFSET(N$5,0+$T77,0)</f>
        <v>117.7</v>
      </c>
    </row>
    <row r="91" spans="1:20">
      <c r="A91" t="s">
        <v>37</v>
      </c>
      <c r="B91">
        <f ca="1">OFFSET(B$5,0+$T78,0)</f>
        <v>145.80000000000001</v>
      </c>
      <c r="C91">
        <f ca="1">OFFSET(C$5,0+$T78,0)</f>
        <v>126.2</v>
      </c>
      <c r="D91">
        <f ca="1">OFFSET(D$5,0+$T78,0)</f>
        <v>127.4</v>
      </c>
      <c r="E91">
        <f ca="1">OFFSET(E$5,0+$T78,0)</f>
        <v>65</v>
      </c>
      <c r="F91">
        <f ca="1">OFFSET(F$5,0+$T78,0)</f>
        <v>57.2</v>
      </c>
      <c r="G91">
        <f ca="1">OFFSET(G$5,0+$T78,0)</f>
        <v>154.5</v>
      </c>
      <c r="H91">
        <f ca="1">OFFSET(H$5,0+$T78,0)</f>
        <v>28.6</v>
      </c>
      <c r="I91">
        <f ca="1">OFFSET(I$5,0+$T78,0)</f>
        <v>138.9</v>
      </c>
      <c r="J91">
        <f ca="1">OFFSET(J$5,0+$T78,0)</f>
        <v>101.1</v>
      </c>
      <c r="K91">
        <f ca="1">OFFSET(K$5,0+$T78,0)</f>
        <v>59.2</v>
      </c>
      <c r="L91">
        <f ca="1">OFFSET(L$5,0+$T78,0)</f>
        <v>133.69999999999999</v>
      </c>
      <c r="M91">
        <f ca="1">OFFSET(M$5,0+$T78,0)</f>
        <v>-13.3</v>
      </c>
      <c r="N91">
        <f ca="1">OFFSET(N$5,0+$T78,0)</f>
        <v>106.3</v>
      </c>
    </row>
    <row r="92" spans="1:20">
      <c r="A92" t="s">
        <v>38</v>
      </c>
      <c r="B92">
        <f ca="1">OFFSET(B$5,0+$T79,0)</f>
        <v>145.80000000000001</v>
      </c>
      <c r="C92">
        <f ca="1">OFFSET(C$5,0+$T79,0)</f>
        <v>122.8</v>
      </c>
      <c r="D92">
        <f ca="1">OFFSET(D$5,0+$T79,0)</f>
        <v>120.5</v>
      </c>
      <c r="E92">
        <f ca="1">OFFSET(E$5,0+$T79,0)</f>
        <v>66.7</v>
      </c>
      <c r="F92">
        <f ca="1">OFFSET(F$5,0+$T79,0)</f>
        <v>60</v>
      </c>
      <c r="G92">
        <f ca="1">OFFSET(G$5,0+$T79,0)</f>
        <v>138.5</v>
      </c>
      <c r="H92">
        <f ca="1">OFFSET(H$5,0+$T79,0)</f>
        <v>24</v>
      </c>
      <c r="I92">
        <f ca="1">OFFSET(I$5,0+$T79,0)</f>
        <v>136.30000000000001</v>
      </c>
      <c r="J92">
        <f ca="1">OFFSET(J$5,0+$T79,0)</f>
        <v>99.3</v>
      </c>
      <c r="K92">
        <f ca="1">OFFSET(K$5,0+$T79,0)</f>
        <v>57.7</v>
      </c>
      <c r="L92">
        <f ca="1">OFFSET(L$5,0+$T79,0)</f>
        <v>133.69999999999999</v>
      </c>
      <c r="M92">
        <f ca="1">OFFSET(M$5,0+$T79,0)</f>
        <v>-15</v>
      </c>
      <c r="N92">
        <f ca="1">OFFSET(N$5,0+$T79,0)</f>
        <v>106.1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7"/>
  <sheetViews>
    <sheetView topLeftCell="A24" workbookViewId="0">
      <selection activeCell="G57" sqref="A48:G57"/>
    </sheetView>
  </sheetViews>
  <sheetFormatPr baseColWidth="10" defaultRowHeight="15" x14ac:dyDescent="0"/>
  <cols>
    <col min="1" max="1" width="27.1640625" customWidth="1"/>
    <col min="2" max="2" width="10.83203125" customWidth="1"/>
  </cols>
  <sheetData>
    <row r="1" spans="1:21">
      <c r="A1" t="s">
        <v>0</v>
      </c>
      <c r="B1" t="s">
        <v>1</v>
      </c>
      <c r="C1" t="s">
        <v>2</v>
      </c>
      <c r="D1" t="s">
        <v>3</v>
      </c>
      <c r="E1" t="s">
        <v>4</v>
      </c>
      <c r="F1" t="s">
        <v>5</v>
      </c>
      <c r="G1" t="s">
        <v>6</v>
      </c>
      <c r="H1" t="s">
        <v>7</v>
      </c>
      <c r="I1" t="s">
        <v>8</v>
      </c>
      <c r="J1" t="s">
        <v>9</v>
      </c>
      <c r="K1" t="s">
        <v>125</v>
      </c>
      <c r="L1" t="s">
        <v>11</v>
      </c>
      <c r="M1" t="s">
        <v>12</v>
      </c>
      <c r="N1" t="s">
        <v>13</v>
      </c>
    </row>
    <row r="2" spans="1:21" s="1" customFormat="1">
      <c r="A2" s="1" t="s">
        <v>57</v>
      </c>
    </row>
    <row r="3" spans="1:21">
      <c r="A3" t="s">
        <v>58</v>
      </c>
      <c r="B3">
        <v>418</v>
      </c>
      <c r="C3">
        <v>1012</v>
      </c>
      <c r="D3">
        <v>412</v>
      </c>
      <c r="E3">
        <v>3792</v>
      </c>
      <c r="F3">
        <v>29502</v>
      </c>
      <c r="G3">
        <v>4090</v>
      </c>
      <c r="H3">
        <v>2576</v>
      </c>
      <c r="I3">
        <v>1402</v>
      </c>
      <c r="J3">
        <v>1628</v>
      </c>
      <c r="K3">
        <v>13982</v>
      </c>
      <c r="L3">
        <v>12784</v>
      </c>
      <c r="M3">
        <v>2454</v>
      </c>
      <c r="N3">
        <v>17248</v>
      </c>
    </row>
    <row r="4" spans="1:21" s="1" customFormat="1">
      <c r="A4" s="1" t="s">
        <v>56</v>
      </c>
    </row>
    <row r="5" spans="1:21">
      <c r="A5" t="s">
        <v>21</v>
      </c>
      <c r="B5">
        <v>418</v>
      </c>
      <c r="C5">
        <v>1000</v>
      </c>
      <c r="D5">
        <v>412</v>
      </c>
      <c r="E5">
        <v>3792</v>
      </c>
      <c r="F5">
        <v>29502</v>
      </c>
      <c r="G5">
        <v>4090</v>
      </c>
      <c r="H5">
        <v>2576</v>
      </c>
      <c r="I5">
        <v>1402</v>
      </c>
      <c r="J5">
        <v>1628</v>
      </c>
      <c r="K5">
        <v>13670</v>
      </c>
      <c r="L5">
        <v>12724</v>
      </c>
      <c r="M5">
        <v>2474</v>
      </c>
      <c r="N5">
        <v>17300</v>
      </c>
    </row>
    <row r="6" spans="1:21">
      <c r="A6" t="s">
        <v>22</v>
      </c>
      <c r="B6">
        <v>338</v>
      </c>
      <c r="C6">
        <v>842</v>
      </c>
      <c r="D6">
        <v>346</v>
      </c>
      <c r="E6">
        <v>3240</v>
      </c>
      <c r="F6">
        <v>24824</v>
      </c>
      <c r="G6">
        <v>3522</v>
      </c>
      <c r="H6">
        <v>2160</v>
      </c>
      <c r="I6">
        <v>1106</v>
      </c>
      <c r="J6">
        <v>1438</v>
      </c>
      <c r="K6">
        <v>12158</v>
      </c>
      <c r="L6">
        <v>11626</v>
      </c>
      <c r="M6">
        <v>2208</v>
      </c>
      <c r="N6">
        <v>14660</v>
      </c>
    </row>
    <row r="7" spans="1:21">
      <c r="A7" t="s">
        <v>23</v>
      </c>
      <c r="B7">
        <v>308</v>
      </c>
      <c r="C7">
        <v>756</v>
      </c>
      <c r="D7">
        <v>310</v>
      </c>
      <c r="E7">
        <v>2384</v>
      </c>
      <c r="F7">
        <v>16754</v>
      </c>
      <c r="G7">
        <v>2510</v>
      </c>
      <c r="H7">
        <v>1890</v>
      </c>
      <c r="I7">
        <v>990</v>
      </c>
      <c r="J7">
        <v>1216</v>
      </c>
      <c r="K7">
        <v>10402</v>
      </c>
      <c r="L7">
        <v>10572</v>
      </c>
      <c r="M7">
        <v>1892</v>
      </c>
      <c r="N7">
        <v>12616</v>
      </c>
    </row>
    <row r="8" spans="1:21">
      <c r="A8" t="s">
        <v>24</v>
      </c>
      <c r="B8">
        <v>288</v>
      </c>
      <c r="C8">
        <v>644</v>
      </c>
      <c r="D8">
        <v>300</v>
      </c>
      <c r="E8">
        <v>2294</v>
      </c>
      <c r="F8">
        <v>14978</v>
      </c>
      <c r="G8">
        <v>2340</v>
      </c>
      <c r="H8">
        <v>1716</v>
      </c>
      <c r="I8">
        <v>970</v>
      </c>
      <c r="J8">
        <v>1112</v>
      </c>
      <c r="K8">
        <v>9704</v>
      </c>
      <c r="L8">
        <v>9466</v>
      </c>
      <c r="M8">
        <v>1734</v>
      </c>
      <c r="N8">
        <v>11524</v>
      </c>
      <c r="T8" s="10" t="s">
        <v>124</v>
      </c>
      <c r="U8" s="10"/>
    </row>
    <row r="9" spans="1:21">
      <c r="A9" t="s">
        <v>25</v>
      </c>
      <c r="B9">
        <v>290</v>
      </c>
      <c r="C9">
        <v>674</v>
      </c>
      <c r="D9">
        <v>332</v>
      </c>
      <c r="E9">
        <v>2380</v>
      </c>
      <c r="F9">
        <v>14872</v>
      </c>
      <c r="G9">
        <v>2316</v>
      </c>
      <c r="H9">
        <v>1662</v>
      </c>
      <c r="I9">
        <v>908</v>
      </c>
      <c r="J9">
        <v>1126</v>
      </c>
      <c r="K9">
        <v>9756</v>
      </c>
      <c r="L9">
        <v>9128</v>
      </c>
      <c r="M9">
        <v>1686</v>
      </c>
      <c r="N9">
        <v>10920</v>
      </c>
    </row>
    <row r="10" spans="1:21">
      <c r="A10" t="s">
        <v>26</v>
      </c>
      <c r="B10">
        <v>290</v>
      </c>
      <c r="C10">
        <v>664</v>
      </c>
      <c r="D10">
        <v>322</v>
      </c>
      <c r="E10">
        <v>2404</v>
      </c>
      <c r="F10">
        <v>15136</v>
      </c>
      <c r="G10">
        <v>2170</v>
      </c>
      <c r="H10">
        <v>1602</v>
      </c>
      <c r="I10">
        <v>898</v>
      </c>
      <c r="J10">
        <v>1116</v>
      </c>
      <c r="K10">
        <v>9662</v>
      </c>
      <c r="L10">
        <v>9128</v>
      </c>
      <c r="M10">
        <v>1652</v>
      </c>
      <c r="N10">
        <v>10912</v>
      </c>
    </row>
    <row r="11" spans="1:21">
      <c r="A11" t="s">
        <v>27</v>
      </c>
      <c r="B11">
        <v>258</v>
      </c>
      <c r="C11">
        <v>596</v>
      </c>
      <c r="D11">
        <v>310</v>
      </c>
      <c r="E11">
        <v>2236</v>
      </c>
      <c r="F11">
        <v>14654</v>
      </c>
      <c r="G11">
        <v>2018</v>
      </c>
      <c r="H11">
        <v>1452</v>
      </c>
      <c r="I11">
        <v>800</v>
      </c>
      <c r="J11">
        <v>1056</v>
      </c>
      <c r="K11">
        <v>9200</v>
      </c>
      <c r="L11">
        <v>8478</v>
      </c>
      <c r="M11">
        <v>1610</v>
      </c>
      <c r="N11">
        <v>10346</v>
      </c>
    </row>
    <row r="12" spans="1:21">
      <c r="A12" t="s">
        <v>28</v>
      </c>
      <c r="B12">
        <v>258</v>
      </c>
      <c r="C12">
        <v>596</v>
      </c>
      <c r="D12">
        <v>310</v>
      </c>
      <c r="E12">
        <v>2236</v>
      </c>
      <c r="F12">
        <v>14654</v>
      </c>
      <c r="G12">
        <v>2018</v>
      </c>
      <c r="H12">
        <v>1324</v>
      </c>
      <c r="I12">
        <v>800</v>
      </c>
      <c r="J12">
        <v>1056</v>
      </c>
      <c r="K12">
        <v>8990</v>
      </c>
      <c r="L12">
        <v>8478</v>
      </c>
      <c r="M12">
        <v>1610</v>
      </c>
      <c r="N12">
        <v>10346</v>
      </c>
    </row>
    <row r="13" spans="1:21" s="5" customFormat="1">
      <c r="A13" s="5" t="s">
        <v>61</v>
      </c>
    </row>
    <row r="14" spans="1:21">
      <c r="A14" t="s">
        <v>59</v>
      </c>
      <c r="B14">
        <f t="shared" ref="B14:N14" si="0">B3-B5</f>
        <v>0</v>
      </c>
      <c r="C14">
        <f t="shared" si="0"/>
        <v>12</v>
      </c>
      <c r="D14">
        <f t="shared" si="0"/>
        <v>0</v>
      </c>
      <c r="E14">
        <f t="shared" si="0"/>
        <v>0</v>
      </c>
      <c r="F14">
        <f t="shared" si="0"/>
        <v>0</v>
      </c>
      <c r="G14">
        <f t="shared" si="0"/>
        <v>0</v>
      </c>
      <c r="H14">
        <f t="shared" si="0"/>
        <v>0</v>
      </c>
      <c r="I14">
        <f t="shared" si="0"/>
        <v>0</v>
      </c>
      <c r="J14">
        <f t="shared" si="0"/>
        <v>0</v>
      </c>
      <c r="K14">
        <f t="shared" si="0"/>
        <v>312</v>
      </c>
      <c r="L14">
        <f t="shared" si="0"/>
        <v>60</v>
      </c>
      <c r="M14">
        <f t="shared" si="0"/>
        <v>-20</v>
      </c>
      <c r="N14">
        <f t="shared" si="0"/>
        <v>-52</v>
      </c>
    </row>
    <row r="15" spans="1:21" s="5" customFormat="1">
      <c r="A15" s="5" t="s">
        <v>60</v>
      </c>
    </row>
    <row r="16" spans="1:21">
      <c r="A16" t="s">
        <v>47</v>
      </c>
      <c r="B16">
        <f t="shared" ref="B16:N16" si="1">B5+B$14</f>
        <v>418</v>
      </c>
      <c r="C16">
        <f t="shared" si="1"/>
        <v>1012</v>
      </c>
      <c r="D16">
        <f t="shared" si="1"/>
        <v>412</v>
      </c>
      <c r="E16">
        <f t="shared" si="1"/>
        <v>3792</v>
      </c>
      <c r="F16">
        <f t="shared" si="1"/>
        <v>29502</v>
      </c>
      <c r="G16">
        <f t="shared" si="1"/>
        <v>4090</v>
      </c>
      <c r="H16">
        <f t="shared" si="1"/>
        <v>2576</v>
      </c>
      <c r="I16">
        <f t="shared" si="1"/>
        <v>1402</v>
      </c>
      <c r="J16">
        <f t="shared" si="1"/>
        <v>1628</v>
      </c>
      <c r="K16">
        <f t="shared" si="1"/>
        <v>13982</v>
      </c>
      <c r="L16">
        <f t="shared" si="1"/>
        <v>12784</v>
      </c>
      <c r="M16">
        <f t="shared" si="1"/>
        <v>2454</v>
      </c>
      <c r="N16">
        <f t="shared" si="1"/>
        <v>17248</v>
      </c>
    </row>
    <row r="17" spans="1:16">
      <c r="A17" t="s">
        <v>48</v>
      </c>
      <c r="B17">
        <f t="shared" ref="B17:N17" si="2">B6+B$14</f>
        <v>338</v>
      </c>
      <c r="C17">
        <f t="shared" si="2"/>
        <v>854</v>
      </c>
      <c r="D17">
        <f t="shared" si="2"/>
        <v>346</v>
      </c>
      <c r="E17">
        <f t="shared" si="2"/>
        <v>3240</v>
      </c>
      <c r="F17">
        <f t="shared" si="2"/>
        <v>24824</v>
      </c>
      <c r="G17">
        <f t="shared" si="2"/>
        <v>3522</v>
      </c>
      <c r="H17">
        <f t="shared" si="2"/>
        <v>2160</v>
      </c>
      <c r="I17">
        <f t="shared" si="2"/>
        <v>1106</v>
      </c>
      <c r="J17">
        <f t="shared" si="2"/>
        <v>1438</v>
      </c>
      <c r="K17">
        <f t="shared" si="2"/>
        <v>12470</v>
      </c>
      <c r="L17">
        <f t="shared" si="2"/>
        <v>11686</v>
      </c>
      <c r="M17">
        <f t="shared" si="2"/>
        <v>2188</v>
      </c>
      <c r="N17">
        <f t="shared" si="2"/>
        <v>14608</v>
      </c>
    </row>
    <row r="18" spans="1:16">
      <c r="A18" t="s">
        <v>49</v>
      </c>
      <c r="B18">
        <f t="shared" ref="B18:N18" si="3">B7+B$14</f>
        <v>308</v>
      </c>
      <c r="C18">
        <f t="shared" si="3"/>
        <v>768</v>
      </c>
      <c r="D18">
        <f t="shared" si="3"/>
        <v>310</v>
      </c>
      <c r="E18">
        <f t="shared" si="3"/>
        <v>2384</v>
      </c>
      <c r="F18">
        <f t="shared" si="3"/>
        <v>16754</v>
      </c>
      <c r="G18">
        <f t="shared" si="3"/>
        <v>2510</v>
      </c>
      <c r="H18">
        <f t="shared" si="3"/>
        <v>1890</v>
      </c>
      <c r="I18">
        <f t="shared" si="3"/>
        <v>990</v>
      </c>
      <c r="J18">
        <f t="shared" si="3"/>
        <v>1216</v>
      </c>
      <c r="K18">
        <f t="shared" si="3"/>
        <v>10714</v>
      </c>
      <c r="L18">
        <f t="shared" si="3"/>
        <v>10632</v>
      </c>
      <c r="M18">
        <f t="shared" si="3"/>
        <v>1872</v>
      </c>
      <c r="N18">
        <f t="shared" si="3"/>
        <v>12564</v>
      </c>
    </row>
    <row r="19" spans="1:16">
      <c r="A19" t="s">
        <v>50</v>
      </c>
      <c r="B19">
        <f t="shared" ref="B19:N19" si="4">B8+B$14</f>
        <v>288</v>
      </c>
      <c r="C19">
        <f t="shared" si="4"/>
        <v>656</v>
      </c>
      <c r="D19">
        <f t="shared" si="4"/>
        <v>300</v>
      </c>
      <c r="E19">
        <f t="shared" si="4"/>
        <v>2294</v>
      </c>
      <c r="F19">
        <f t="shared" si="4"/>
        <v>14978</v>
      </c>
      <c r="G19">
        <f t="shared" si="4"/>
        <v>2340</v>
      </c>
      <c r="H19">
        <f t="shared" si="4"/>
        <v>1716</v>
      </c>
      <c r="I19">
        <f t="shared" si="4"/>
        <v>970</v>
      </c>
      <c r="J19">
        <f t="shared" si="4"/>
        <v>1112</v>
      </c>
      <c r="K19">
        <f t="shared" si="4"/>
        <v>10016</v>
      </c>
      <c r="L19">
        <f t="shared" si="4"/>
        <v>9526</v>
      </c>
      <c r="M19">
        <f t="shared" si="4"/>
        <v>1714</v>
      </c>
      <c r="N19">
        <f t="shared" si="4"/>
        <v>11472</v>
      </c>
    </row>
    <row r="20" spans="1:16">
      <c r="A20" t="s">
        <v>51</v>
      </c>
      <c r="B20">
        <f t="shared" ref="B20:N20" si="5">B9+B$14</f>
        <v>290</v>
      </c>
      <c r="C20">
        <f t="shared" si="5"/>
        <v>686</v>
      </c>
      <c r="D20">
        <f t="shared" si="5"/>
        <v>332</v>
      </c>
      <c r="E20">
        <f t="shared" si="5"/>
        <v>2380</v>
      </c>
      <c r="F20">
        <f t="shared" si="5"/>
        <v>14872</v>
      </c>
      <c r="G20">
        <f t="shared" si="5"/>
        <v>2316</v>
      </c>
      <c r="H20">
        <f t="shared" si="5"/>
        <v>1662</v>
      </c>
      <c r="I20">
        <f t="shared" si="5"/>
        <v>908</v>
      </c>
      <c r="J20">
        <f t="shared" si="5"/>
        <v>1126</v>
      </c>
      <c r="K20">
        <f t="shared" si="5"/>
        <v>10068</v>
      </c>
      <c r="L20">
        <f t="shared" si="5"/>
        <v>9188</v>
      </c>
      <c r="M20">
        <f t="shared" si="5"/>
        <v>1666</v>
      </c>
      <c r="N20">
        <f t="shared" si="5"/>
        <v>10868</v>
      </c>
    </row>
    <row r="21" spans="1:16">
      <c r="A21" t="s">
        <v>52</v>
      </c>
      <c r="B21">
        <f t="shared" ref="B21:N21" si="6">B10+B$14</f>
        <v>290</v>
      </c>
      <c r="C21">
        <f t="shared" si="6"/>
        <v>676</v>
      </c>
      <c r="D21">
        <f t="shared" si="6"/>
        <v>322</v>
      </c>
      <c r="E21">
        <f t="shared" si="6"/>
        <v>2404</v>
      </c>
      <c r="F21">
        <f t="shared" si="6"/>
        <v>15136</v>
      </c>
      <c r="G21">
        <f t="shared" si="6"/>
        <v>2170</v>
      </c>
      <c r="H21">
        <f t="shared" si="6"/>
        <v>1602</v>
      </c>
      <c r="I21">
        <f t="shared" si="6"/>
        <v>898</v>
      </c>
      <c r="J21">
        <f t="shared" si="6"/>
        <v>1116</v>
      </c>
      <c r="K21">
        <f t="shared" si="6"/>
        <v>9974</v>
      </c>
      <c r="L21">
        <f t="shared" si="6"/>
        <v>9188</v>
      </c>
      <c r="M21">
        <f t="shared" si="6"/>
        <v>1632</v>
      </c>
      <c r="N21">
        <f t="shared" si="6"/>
        <v>10860</v>
      </c>
    </row>
    <row r="22" spans="1:16">
      <c r="A22" t="s">
        <v>53</v>
      </c>
      <c r="B22">
        <f t="shared" ref="B22:N22" si="7">B11+B$14</f>
        <v>258</v>
      </c>
      <c r="C22">
        <f t="shared" si="7"/>
        <v>608</v>
      </c>
      <c r="D22">
        <f t="shared" si="7"/>
        <v>310</v>
      </c>
      <c r="E22">
        <f t="shared" si="7"/>
        <v>2236</v>
      </c>
      <c r="F22">
        <f t="shared" si="7"/>
        <v>14654</v>
      </c>
      <c r="G22">
        <f t="shared" si="7"/>
        <v>2018</v>
      </c>
      <c r="H22">
        <f t="shared" si="7"/>
        <v>1452</v>
      </c>
      <c r="I22">
        <f t="shared" si="7"/>
        <v>800</v>
      </c>
      <c r="J22">
        <f t="shared" si="7"/>
        <v>1056</v>
      </c>
      <c r="K22">
        <f t="shared" si="7"/>
        <v>9512</v>
      </c>
      <c r="L22">
        <f t="shared" si="7"/>
        <v>8538</v>
      </c>
      <c r="M22">
        <f t="shared" si="7"/>
        <v>1590</v>
      </c>
      <c r="N22">
        <f t="shared" si="7"/>
        <v>10294</v>
      </c>
    </row>
    <row r="23" spans="1:16">
      <c r="A23" t="s">
        <v>54</v>
      </c>
      <c r="B23">
        <f t="shared" ref="B23:N23" si="8">B12+B$14</f>
        <v>258</v>
      </c>
      <c r="C23">
        <f t="shared" si="8"/>
        <v>608</v>
      </c>
      <c r="D23">
        <f t="shared" si="8"/>
        <v>310</v>
      </c>
      <c r="E23">
        <f t="shared" si="8"/>
        <v>2236</v>
      </c>
      <c r="F23">
        <f t="shared" si="8"/>
        <v>14654</v>
      </c>
      <c r="G23">
        <f t="shared" si="8"/>
        <v>2018</v>
      </c>
      <c r="H23">
        <f t="shared" si="8"/>
        <v>1324</v>
      </c>
      <c r="I23">
        <f t="shared" si="8"/>
        <v>800</v>
      </c>
      <c r="J23">
        <f t="shared" si="8"/>
        <v>1056</v>
      </c>
      <c r="K23">
        <f t="shared" si="8"/>
        <v>9302</v>
      </c>
      <c r="L23">
        <f t="shared" si="8"/>
        <v>8538</v>
      </c>
      <c r="M23">
        <f t="shared" si="8"/>
        <v>1590</v>
      </c>
      <c r="N23">
        <f t="shared" si="8"/>
        <v>10294</v>
      </c>
    </row>
    <row r="24" spans="1:16">
      <c r="A24" t="s">
        <v>55</v>
      </c>
      <c r="B24">
        <f>B12</f>
        <v>258</v>
      </c>
      <c r="C24">
        <f t="shared" ref="C24:N24" si="9">C12</f>
        <v>596</v>
      </c>
      <c r="D24">
        <f t="shared" si="9"/>
        <v>310</v>
      </c>
      <c r="E24">
        <f t="shared" si="9"/>
        <v>2236</v>
      </c>
      <c r="F24">
        <f t="shared" si="9"/>
        <v>14654</v>
      </c>
      <c r="G24">
        <f t="shared" si="9"/>
        <v>2018</v>
      </c>
      <c r="H24">
        <f t="shared" si="9"/>
        <v>1324</v>
      </c>
      <c r="I24">
        <f t="shared" si="9"/>
        <v>800</v>
      </c>
      <c r="J24">
        <f t="shared" si="9"/>
        <v>1056</v>
      </c>
      <c r="K24">
        <f t="shared" si="9"/>
        <v>8990</v>
      </c>
      <c r="L24">
        <f t="shared" si="9"/>
        <v>8478</v>
      </c>
      <c r="M24">
        <f t="shared" si="9"/>
        <v>1610</v>
      </c>
      <c r="N24">
        <f t="shared" si="9"/>
        <v>10346</v>
      </c>
    </row>
    <row r="25" spans="1:16" s="5" customFormat="1">
      <c r="A25" s="5" t="s">
        <v>62</v>
      </c>
    </row>
    <row r="26" spans="1:16">
      <c r="A26" t="s">
        <v>47</v>
      </c>
      <c r="B26" s="6">
        <f t="shared" ref="B26:N26" si="10">(B16-B$16)/B$16</f>
        <v>0</v>
      </c>
      <c r="C26" s="6">
        <f t="shared" si="10"/>
        <v>0</v>
      </c>
      <c r="D26" s="6">
        <f t="shared" si="10"/>
        <v>0</v>
      </c>
      <c r="E26" s="6">
        <f t="shared" si="10"/>
        <v>0</v>
      </c>
      <c r="F26" s="6">
        <f t="shared" si="10"/>
        <v>0</v>
      </c>
      <c r="G26" s="6">
        <f t="shared" si="10"/>
        <v>0</v>
      </c>
      <c r="H26" s="6">
        <f t="shared" si="10"/>
        <v>0</v>
      </c>
      <c r="I26" s="6">
        <f t="shared" si="10"/>
        <v>0</v>
      </c>
      <c r="J26" s="6">
        <f t="shared" si="10"/>
        <v>0</v>
      </c>
      <c r="K26" s="6">
        <f t="shared" si="10"/>
        <v>0</v>
      </c>
      <c r="L26" s="6">
        <f t="shared" si="10"/>
        <v>0</v>
      </c>
      <c r="M26" s="6">
        <f t="shared" si="10"/>
        <v>0</v>
      </c>
      <c r="N26" s="6">
        <f t="shared" si="10"/>
        <v>0</v>
      </c>
      <c r="O26" s="6"/>
      <c r="P26" s="6">
        <f>AVERAGE(B26:N26)</f>
        <v>0</v>
      </c>
    </row>
    <row r="27" spans="1:16">
      <c r="A27" t="s">
        <v>48</v>
      </c>
      <c r="B27" s="6">
        <f t="shared" ref="B27:N27" si="11">(B17-B$16)/B$16</f>
        <v>-0.19138755980861244</v>
      </c>
      <c r="C27" s="6">
        <f t="shared" si="11"/>
        <v>-0.15612648221343872</v>
      </c>
      <c r="D27" s="6">
        <f t="shared" si="11"/>
        <v>-0.16019417475728157</v>
      </c>
      <c r="E27" s="6">
        <f t="shared" si="11"/>
        <v>-0.14556962025316456</v>
      </c>
      <c r="F27" s="6">
        <f t="shared" si="11"/>
        <v>-0.15856552098162838</v>
      </c>
      <c r="G27" s="6">
        <f t="shared" si="11"/>
        <v>-0.13887530562347189</v>
      </c>
      <c r="H27" s="6">
        <f t="shared" si="11"/>
        <v>-0.16149068322981366</v>
      </c>
      <c r="I27" s="6">
        <f t="shared" si="11"/>
        <v>-0.21112696148359486</v>
      </c>
      <c r="J27" s="6">
        <f t="shared" si="11"/>
        <v>-0.1167076167076167</v>
      </c>
      <c r="K27" s="6">
        <f t="shared" si="11"/>
        <v>-0.10813903590330425</v>
      </c>
      <c r="L27" s="6">
        <f t="shared" si="11"/>
        <v>-8.5888610763454318E-2</v>
      </c>
      <c r="M27" s="6">
        <f t="shared" si="11"/>
        <v>-0.10839445802770986</v>
      </c>
      <c r="N27" s="6">
        <f t="shared" si="11"/>
        <v>-0.15306122448979592</v>
      </c>
      <c r="O27" s="6"/>
      <c r="P27" s="6">
        <f t="shared" ref="P27:P34" si="12">AVERAGE(B27:N27)</f>
        <v>-0.1458097887879144</v>
      </c>
    </row>
    <row r="28" spans="1:16">
      <c r="A28" t="s">
        <v>49</v>
      </c>
      <c r="B28" s="6">
        <f t="shared" ref="B28:N28" si="13">(B18-B$16)/B$16</f>
        <v>-0.26315789473684209</v>
      </c>
      <c r="C28" s="6">
        <f t="shared" si="13"/>
        <v>-0.24110671936758893</v>
      </c>
      <c r="D28" s="6">
        <f t="shared" si="13"/>
        <v>-0.24757281553398058</v>
      </c>
      <c r="E28" s="6">
        <f t="shared" si="13"/>
        <v>-0.37130801687763715</v>
      </c>
      <c r="F28" s="6">
        <f t="shared" si="13"/>
        <v>-0.43210629787810995</v>
      </c>
      <c r="G28" s="6">
        <f t="shared" si="13"/>
        <v>-0.38630806845965771</v>
      </c>
      <c r="H28" s="6">
        <f t="shared" si="13"/>
        <v>-0.26630434782608697</v>
      </c>
      <c r="I28" s="6">
        <f t="shared" si="13"/>
        <v>-0.29386590584878747</v>
      </c>
      <c r="J28" s="6">
        <f t="shared" si="13"/>
        <v>-0.25307125307125306</v>
      </c>
      <c r="K28" s="6">
        <f t="shared" si="13"/>
        <v>-0.23372908024603062</v>
      </c>
      <c r="L28" s="6">
        <f t="shared" si="13"/>
        <v>-0.16833541927409262</v>
      </c>
      <c r="M28" s="6">
        <f t="shared" si="13"/>
        <v>-0.23716381418092911</v>
      </c>
      <c r="N28" s="6">
        <f t="shared" si="13"/>
        <v>-0.27156771799628943</v>
      </c>
      <c r="O28" s="6"/>
      <c r="P28" s="6">
        <f t="shared" si="12"/>
        <v>-0.28196902702286814</v>
      </c>
    </row>
    <row r="29" spans="1:16">
      <c r="A29" t="s">
        <v>50</v>
      </c>
      <c r="B29" s="6">
        <f t="shared" ref="B29:N29" si="14">(B19-B$16)/B$16</f>
        <v>-0.31100478468899523</v>
      </c>
      <c r="C29" s="6">
        <f t="shared" si="14"/>
        <v>-0.35177865612648224</v>
      </c>
      <c r="D29" s="6">
        <f t="shared" si="14"/>
        <v>-0.27184466019417475</v>
      </c>
      <c r="E29" s="6">
        <f t="shared" si="14"/>
        <v>-0.39504219409282698</v>
      </c>
      <c r="F29" s="6">
        <f t="shared" si="14"/>
        <v>-0.49230560639956611</v>
      </c>
      <c r="G29" s="6">
        <f t="shared" si="14"/>
        <v>-0.42787286063569679</v>
      </c>
      <c r="H29" s="6">
        <f t="shared" si="14"/>
        <v>-0.33385093167701863</v>
      </c>
      <c r="I29" s="6">
        <f t="shared" si="14"/>
        <v>-0.30813124108416545</v>
      </c>
      <c r="J29" s="6">
        <f t="shared" si="14"/>
        <v>-0.31695331695331697</v>
      </c>
      <c r="K29" s="6">
        <f t="shared" si="14"/>
        <v>-0.28365040766700045</v>
      </c>
      <c r="L29" s="6">
        <f t="shared" si="14"/>
        <v>-0.25484981226533165</v>
      </c>
      <c r="M29" s="6">
        <f t="shared" si="14"/>
        <v>-0.30154849225753871</v>
      </c>
      <c r="N29" s="6">
        <f t="shared" si="14"/>
        <v>-0.33487940630797774</v>
      </c>
      <c r="O29" s="6"/>
      <c r="P29" s="6">
        <f t="shared" si="12"/>
        <v>-0.33720864387308402</v>
      </c>
    </row>
    <row r="30" spans="1:16">
      <c r="A30" t="s">
        <v>51</v>
      </c>
      <c r="B30" s="6">
        <f t="shared" ref="B30:N30" si="15">(B20-B$16)/B$16</f>
        <v>-0.30622009569377989</v>
      </c>
      <c r="C30" s="6">
        <f t="shared" si="15"/>
        <v>-0.32213438735177868</v>
      </c>
      <c r="D30" s="6">
        <f t="shared" si="15"/>
        <v>-0.1941747572815534</v>
      </c>
      <c r="E30" s="6">
        <f t="shared" si="15"/>
        <v>-0.37236286919831224</v>
      </c>
      <c r="F30" s="6">
        <f t="shared" si="15"/>
        <v>-0.49589858314690527</v>
      </c>
      <c r="G30" s="6">
        <f t="shared" si="15"/>
        <v>-0.43374083129584351</v>
      </c>
      <c r="H30" s="6">
        <f t="shared" si="15"/>
        <v>-0.35481366459627328</v>
      </c>
      <c r="I30" s="6">
        <f t="shared" si="15"/>
        <v>-0.35235378031383735</v>
      </c>
      <c r="J30" s="6">
        <f t="shared" si="15"/>
        <v>-0.30835380835380838</v>
      </c>
      <c r="K30" s="6">
        <f t="shared" si="15"/>
        <v>-0.27993134029466454</v>
      </c>
      <c r="L30" s="6">
        <f t="shared" si="15"/>
        <v>-0.28128911138923657</v>
      </c>
      <c r="M30" s="6">
        <f t="shared" si="15"/>
        <v>-0.32110839445802769</v>
      </c>
      <c r="N30" s="6">
        <f t="shared" si="15"/>
        <v>-0.36989795918367346</v>
      </c>
      <c r="O30" s="6"/>
      <c r="P30" s="6">
        <f t="shared" si="12"/>
        <v>-0.33786766019674569</v>
      </c>
    </row>
    <row r="31" spans="1:16">
      <c r="A31" t="s">
        <v>52</v>
      </c>
      <c r="B31" s="6">
        <f t="shared" ref="B31:N31" si="16">(B21-B$16)/B$16</f>
        <v>-0.30622009569377989</v>
      </c>
      <c r="C31" s="6">
        <f t="shared" si="16"/>
        <v>-0.33201581027667987</v>
      </c>
      <c r="D31" s="6">
        <f t="shared" si="16"/>
        <v>-0.21844660194174756</v>
      </c>
      <c r="E31" s="6">
        <f t="shared" si="16"/>
        <v>-0.36603375527426163</v>
      </c>
      <c r="F31" s="6">
        <f t="shared" si="16"/>
        <v>-0.48695003728560776</v>
      </c>
      <c r="G31" s="6">
        <f t="shared" si="16"/>
        <v>-0.46943765281173594</v>
      </c>
      <c r="H31" s="6">
        <f t="shared" si="16"/>
        <v>-0.37810559006211181</v>
      </c>
      <c r="I31" s="6">
        <f t="shared" si="16"/>
        <v>-0.3594864479315264</v>
      </c>
      <c r="J31" s="6">
        <f t="shared" si="16"/>
        <v>-0.31449631449631449</v>
      </c>
      <c r="K31" s="6">
        <f t="shared" si="16"/>
        <v>-0.28665426977542557</v>
      </c>
      <c r="L31" s="6">
        <f t="shared" si="16"/>
        <v>-0.28128911138923657</v>
      </c>
      <c r="M31" s="6">
        <f t="shared" si="16"/>
        <v>-0.33496332518337407</v>
      </c>
      <c r="N31" s="6">
        <f t="shared" si="16"/>
        <v>-0.37036178107606677</v>
      </c>
      <c r="O31" s="6"/>
      <c r="P31" s="6">
        <f t="shared" si="12"/>
        <v>-0.34649698409214369</v>
      </c>
    </row>
    <row r="32" spans="1:16">
      <c r="A32" t="s">
        <v>53</v>
      </c>
      <c r="B32" s="6">
        <f t="shared" ref="B32:N32" si="17">(B22-B$16)/B$16</f>
        <v>-0.38277511961722488</v>
      </c>
      <c r="C32" s="6">
        <f t="shared" si="17"/>
        <v>-0.39920948616600793</v>
      </c>
      <c r="D32" s="6">
        <f t="shared" si="17"/>
        <v>-0.24757281553398058</v>
      </c>
      <c r="E32" s="6">
        <f t="shared" si="17"/>
        <v>-0.41033755274261602</v>
      </c>
      <c r="F32" s="6">
        <f t="shared" si="17"/>
        <v>-0.50328791268388584</v>
      </c>
      <c r="G32" s="6">
        <f t="shared" si="17"/>
        <v>-0.50660146699266506</v>
      </c>
      <c r="H32" s="6">
        <f t="shared" si="17"/>
        <v>-0.43633540372670809</v>
      </c>
      <c r="I32" s="6">
        <f t="shared" si="17"/>
        <v>-0.42938659058487877</v>
      </c>
      <c r="J32" s="6">
        <f t="shared" si="17"/>
        <v>-0.35135135135135137</v>
      </c>
      <c r="K32" s="6">
        <f t="shared" si="17"/>
        <v>-0.31969675296810185</v>
      </c>
      <c r="L32" s="6">
        <f t="shared" si="17"/>
        <v>-0.33213391739674591</v>
      </c>
      <c r="M32" s="6">
        <f t="shared" si="17"/>
        <v>-0.35207823960880197</v>
      </c>
      <c r="N32" s="6">
        <f t="shared" si="17"/>
        <v>-0.40317717996289426</v>
      </c>
      <c r="O32" s="6"/>
      <c r="P32" s="6">
        <f t="shared" si="12"/>
        <v>-0.39030336841045093</v>
      </c>
    </row>
    <row r="33" spans="1:16">
      <c r="A33" t="s">
        <v>54</v>
      </c>
      <c r="B33" s="6">
        <f t="shared" ref="B33:N33" si="18">(B23-B$16)/B$16</f>
        <v>-0.38277511961722488</v>
      </c>
      <c r="C33" s="6">
        <f t="shared" si="18"/>
        <v>-0.39920948616600793</v>
      </c>
      <c r="D33" s="6">
        <f t="shared" si="18"/>
        <v>-0.24757281553398058</v>
      </c>
      <c r="E33" s="6">
        <f t="shared" si="18"/>
        <v>-0.41033755274261602</v>
      </c>
      <c r="F33" s="6">
        <f t="shared" si="18"/>
        <v>-0.50328791268388584</v>
      </c>
      <c r="G33" s="6">
        <f t="shared" si="18"/>
        <v>-0.50660146699266506</v>
      </c>
      <c r="H33" s="6">
        <f t="shared" si="18"/>
        <v>-0.4860248447204969</v>
      </c>
      <c r="I33" s="6">
        <f t="shared" si="18"/>
        <v>-0.42938659058487877</v>
      </c>
      <c r="J33" s="6">
        <f t="shared" si="18"/>
        <v>-0.35135135135135137</v>
      </c>
      <c r="K33" s="6">
        <f t="shared" si="18"/>
        <v>-0.33471606351022742</v>
      </c>
      <c r="L33" s="6">
        <f t="shared" si="18"/>
        <v>-0.33213391739674591</v>
      </c>
      <c r="M33" s="6">
        <f t="shared" si="18"/>
        <v>-0.35207823960880197</v>
      </c>
      <c r="N33" s="6">
        <f t="shared" si="18"/>
        <v>-0.40317717996289426</v>
      </c>
      <c r="O33" s="6"/>
      <c r="P33" s="6">
        <f t="shared" si="12"/>
        <v>-0.39528096468244434</v>
      </c>
    </row>
    <row r="34" spans="1:16">
      <c r="A34" t="s">
        <v>55</v>
      </c>
      <c r="B34" s="6">
        <f t="shared" ref="B34:N34" si="19">(B24-B$16)/B$16</f>
        <v>-0.38277511961722488</v>
      </c>
      <c r="C34" s="6">
        <f t="shared" si="19"/>
        <v>-0.41106719367588934</v>
      </c>
      <c r="D34" s="6">
        <f t="shared" si="19"/>
        <v>-0.24757281553398058</v>
      </c>
      <c r="E34" s="6">
        <f t="shared" si="19"/>
        <v>-0.41033755274261602</v>
      </c>
      <c r="F34" s="6">
        <f t="shared" si="19"/>
        <v>-0.50328791268388584</v>
      </c>
      <c r="G34" s="6">
        <f t="shared" si="19"/>
        <v>-0.50660146699266506</v>
      </c>
      <c r="H34" s="6">
        <f t="shared" si="19"/>
        <v>-0.4860248447204969</v>
      </c>
      <c r="I34" s="6">
        <f t="shared" si="19"/>
        <v>-0.42938659058487877</v>
      </c>
      <c r="J34" s="6">
        <f t="shared" si="19"/>
        <v>-0.35135135135135137</v>
      </c>
      <c r="K34" s="6">
        <f t="shared" si="19"/>
        <v>-0.35703046774424257</v>
      </c>
      <c r="L34" s="6">
        <f t="shared" si="19"/>
        <v>-0.33682728410513141</v>
      </c>
      <c r="M34" s="6">
        <f t="shared" si="19"/>
        <v>-0.34392828035859818</v>
      </c>
      <c r="N34" s="6">
        <f t="shared" si="19"/>
        <v>-0.40016233766233766</v>
      </c>
      <c r="O34" s="6"/>
      <c r="P34" s="6">
        <f t="shared" si="12"/>
        <v>-0.39741178598256155</v>
      </c>
    </row>
    <row r="35" spans="1:16" s="1" customFormat="1">
      <c r="A35" s="1" t="s">
        <v>63</v>
      </c>
    </row>
    <row r="36" spans="1:16">
      <c r="B36" t="s">
        <v>64</v>
      </c>
    </row>
    <row r="37" spans="1:16">
      <c r="A37" t="s">
        <v>46</v>
      </c>
      <c r="B37">
        <v>8984</v>
      </c>
      <c r="C37" t="s">
        <v>65</v>
      </c>
      <c r="G37" t="s">
        <v>122</v>
      </c>
    </row>
    <row r="38" spans="1:16">
      <c r="A38" t="s">
        <v>47</v>
      </c>
      <c r="B38">
        <v>15847</v>
      </c>
      <c r="G38" t="s">
        <v>123</v>
      </c>
    </row>
    <row r="39" spans="1:16">
      <c r="A39" t="s">
        <v>48</v>
      </c>
      <c r="B39">
        <v>16123</v>
      </c>
    </row>
    <row r="40" spans="1:16">
      <c r="A40" t="s">
        <v>49</v>
      </c>
      <c r="B40">
        <v>16945</v>
      </c>
    </row>
    <row r="41" spans="1:16">
      <c r="A41" t="s">
        <v>50</v>
      </c>
      <c r="B41">
        <v>18213</v>
      </c>
    </row>
    <row r="42" spans="1:16">
      <c r="A42" t="s">
        <v>51</v>
      </c>
      <c r="B42">
        <v>21495</v>
      </c>
    </row>
    <row r="43" spans="1:16">
      <c r="A43" t="s">
        <v>52</v>
      </c>
      <c r="B43">
        <v>21939</v>
      </c>
    </row>
    <row r="44" spans="1:16">
      <c r="A44" t="s">
        <v>53</v>
      </c>
      <c r="B44">
        <v>21919</v>
      </c>
    </row>
    <row r="45" spans="1:16">
      <c r="A45" t="s">
        <v>54</v>
      </c>
      <c r="B45">
        <v>21985</v>
      </c>
    </row>
    <row r="46" spans="1:16">
      <c r="A46" t="s">
        <v>55</v>
      </c>
      <c r="B46">
        <v>22533</v>
      </c>
    </row>
    <row r="47" spans="1:16" s="3" customFormat="1">
      <c r="A47" s="3" t="s">
        <v>29</v>
      </c>
    </row>
    <row r="48" spans="1:16">
      <c r="B48" t="s">
        <v>66</v>
      </c>
      <c r="C48" t="s">
        <v>67</v>
      </c>
      <c r="E48" t="s">
        <v>68</v>
      </c>
      <c r="F48" t="s">
        <v>69</v>
      </c>
      <c r="G48" t="s">
        <v>119</v>
      </c>
    </row>
    <row r="49" spans="1:7">
      <c r="A49" t="s">
        <v>47</v>
      </c>
      <c r="B49">
        <f t="shared" ref="B49:B57" si="20">B38-B$37</f>
        <v>6863</v>
      </c>
      <c r="G49">
        <f>'mem usage'!C52</f>
        <v>25</v>
      </c>
    </row>
    <row r="50" spans="1:7">
      <c r="A50" t="s">
        <v>48</v>
      </c>
      <c r="B50">
        <f t="shared" si="20"/>
        <v>7139</v>
      </c>
      <c r="C50">
        <f>B50-B$49</f>
        <v>276</v>
      </c>
      <c r="D50">
        <f>B50-B49</f>
        <v>276</v>
      </c>
      <c r="E50" s="6">
        <f>P27</f>
        <v>-0.1458097887879144</v>
      </c>
      <c r="F50" s="7">
        <f>-C50/E50/1000</f>
        <v>1.8928770303717535</v>
      </c>
      <c r="G50" s="5">
        <f>'mem usage'!C52</f>
        <v>25</v>
      </c>
    </row>
    <row r="51" spans="1:7">
      <c r="A51" t="s">
        <v>49</v>
      </c>
      <c r="B51">
        <f t="shared" si="20"/>
        <v>7961</v>
      </c>
      <c r="C51">
        <f t="shared" ref="C51:C57" si="21">B51-B$49</f>
        <v>1098</v>
      </c>
      <c r="D51">
        <f t="shared" ref="D51:D57" si="22">B51-B50</f>
        <v>822</v>
      </c>
      <c r="E51" s="6">
        <f t="shared" ref="E51:E57" si="23">P28</f>
        <v>-0.28196902702286814</v>
      </c>
      <c r="F51" s="7">
        <f t="shared" ref="F51:F57" si="24">-C51/E51/1000</f>
        <v>3.8940447168722203</v>
      </c>
      <c r="G51" s="5">
        <f>'mem usage'!D52</f>
        <v>36</v>
      </c>
    </row>
    <row r="52" spans="1:7">
      <c r="A52" t="s">
        <v>50</v>
      </c>
      <c r="B52">
        <f t="shared" si="20"/>
        <v>9229</v>
      </c>
      <c r="C52">
        <f t="shared" si="21"/>
        <v>2366</v>
      </c>
      <c r="D52">
        <f t="shared" si="22"/>
        <v>1268</v>
      </c>
      <c r="E52" s="6">
        <f t="shared" si="23"/>
        <v>-0.33720864387308402</v>
      </c>
      <c r="F52" s="7">
        <f t="shared" si="24"/>
        <v>7.0164274937462663</v>
      </c>
      <c r="G52" s="5">
        <f>'mem usage'!E52</f>
        <v>80</v>
      </c>
    </row>
    <row r="53" spans="1:7">
      <c r="A53" t="s">
        <v>51</v>
      </c>
      <c r="B53">
        <f t="shared" si="20"/>
        <v>12511</v>
      </c>
      <c r="C53">
        <f t="shared" si="21"/>
        <v>5648</v>
      </c>
      <c r="D53">
        <f t="shared" si="22"/>
        <v>3282</v>
      </c>
      <c r="E53" s="6">
        <f t="shared" si="23"/>
        <v>-0.33786766019674569</v>
      </c>
      <c r="F53" s="7">
        <f t="shared" si="24"/>
        <v>16.716604355418568</v>
      </c>
      <c r="G53" s="5">
        <f>'mem usage'!F$52</f>
        <v>87</v>
      </c>
    </row>
    <row r="54" spans="1:7">
      <c r="A54" t="s">
        <v>52</v>
      </c>
      <c r="B54">
        <f t="shared" si="20"/>
        <v>12955</v>
      </c>
      <c r="C54">
        <f t="shared" si="21"/>
        <v>6092</v>
      </c>
      <c r="D54">
        <f t="shared" si="22"/>
        <v>444</v>
      </c>
      <c r="E54" s="6">
        <f t="shared" si="23"/>
        <v>-0.34649698409214369</v>
      </c>
      <c r="F54" s="7">
        <f t="shared" si="24"/>
        <v>17.581682611066995</v>
      </c>
      <c r="G54" s="5">
        <f>'mem usage'!F$52</f>
        <v>87</v>
      </c>
    </row>
    <row r="55" spans="1:7">
      <c r="A55" t="s">
        <v>53</v>
      </c>
      <c r="B55">
        <f t="shared" si="20"/>
        <v>12935</v>
      </c>
      <c r="C55">
        <f t="shared" si="21"/>
        <v>6072</v>
      </c>
      <c r="D55">
        <f t="shared" si="22"/>
        <v>-20</v>
      </c>
      <c r="E55" s="6">
        <f t="shared" si="23"/>
        <v>-0.39030336841045093</v>
      </c>
      <c r="F55" s="7">
        <f t="shared" si="24"/>
        <v>15.557129380483751</v>
      </c>
      <c r="G55" s="5">
        <f>'mem usage'!F$52</f>
        <v>87</v>
      </c>
    </row>
    <row r="56" spans="1:7">
      <c r="A56" t="s">
        <v>54</v>
      </c>
      <c r="B56">
        <f t="shared" si="20"/>
        <v>13001</v>
      </c>
      <c r="C56">
        <f t="shared" si="21"/>
        <v>6138</v>
      </c>
      <c r="D56">
        <f t="shared" si="22"/>
        <v>66</v>
      </c>
      <c r="E56" s="6">
        <f t="shared" si="23"/>
        <v>-0.39528096468244434</v>
      </c>
      <c r="F56" s="7">
        <f t="shared" si="24"/>
        <v>15.528195254560428</v>
      </c>
      <c r="G56" s="5">
        <f>'mem usage'!F$52</f>
        <v>87</v>
      </c>
    </row>
    <row r="57" spans="1:7">
      <c r="A57" t="s">
        <v>55</v>
      </c>
      <c r="B57">
        <f t="shared" si="20"/>
        <v>13549</v>
      </c>
      <c r="C57">
        <f t="shared" si="21"/>
        <v>6686</v>
      </c>
      <c r="D57">
        <f t="shared" si="22"/>
        <v>548</v>
      </c>
      <c r="E57" s="6">
        <f t="shared" si="23"/>
        <v>-0.39741178598256155</v>
      </c>
      <c r="F57" s="7">
        <f t="shared" si="24"/>
        <v>16.823859371632683</v>
      </c>
      <c r="G57" s="5">
        <f>'mem usage'!F$52</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2"/>
  <sheetViews>
    <sheetView workbookViewId="0">
      <selection activeCell="C53" sqref="C53"/>
    </sheetView>
  </sheetViews>
  <sheetFormatPr baseColWidth="10" defaultRowHeight="15" x14ac:dyDescent="0"/>
  <sheetData>
    <row r="1" spans="3:11">
      <c r="C1" t="s">
        <v>120</v>
      </c>
    </row>
    <row r="2" spans="3:11" ht="16">
      <c r="C2" t="s">
        <v>111</v>
      </c>
      <c r="D2" t="s">
        <v>112</v>
      </c>
      <c r="E2" t="s">
        <v>113</v>
      </c>
      <c r="F2" t="s">
        <v>114</v>
      </c>
      <c r="G2" t="s">
        <v>115</v>
      </c>
      <c r="K2" s="8"/>
    </row>
    <row r="3" spans="3:11" ht="16">
      <c r="C3">
        <v>2</v>
      </c>
      <c r="K3" s="8" t="s">
        <v>118</v>
      </c>
    </row>
    <row r="4" spans="3:11" ht="16">
      <c r="K4" s="9" t="s">
        <v>70</v>
      </c>
    </row>
    <row r="5" spans="3:11" ht="16">
      <c r="C5">
        <v>2</v>
      </c>
      <c r="K5" s="8" t="s">
        <v>71</v>
      </c>
    </row>
    <row r="6" spans="3:11" ht="16">
      <c r="G6" t="s">
        <v>116</v>
      </c>
      <c r="K6" s="8" t="s">
        <v>72</v>
      </c>
    </row>
    <row r="7" spans="3:11" ht="16">
      <c r="G7" t="s">
        <v>116</v>
      </c>
      <c r="K7" s="8" t="s">
        <v>73</v>
      </c>
    </row>
    <row r="8" spans="3:11" ht="16">
      <c r="C8">
        <v>2</v>
      </c>
      <c r="K8" s="8" t="s">
        <v>74</v>
      </c>
    </row>
    <row r="9" spans="3:11" ht="16">
      <c r="C9">
        <v>2</v>
      </c>
      <c r="K9" s="8" t="s">
        <v>75</v>
      </c>
    </row>
    <row r="10" spans="3:11" ht="16">
      <c r="C10">
        <v>4</v>
      </c>
      <c r="K10" s="8" t="s">
        <v>76</v>
      </c>
    </row>
    <row r="11" spans="3:11" ht="16">
      <c r="C11">
        <v>2</v>
      </c>
      <c r="K11" s="8" t="s">
        <v>77</v>
      </c>
    </row>
    <row r="12" spans="3:11" ht="16">
      <c r="C12">
        <v>2</v>
      </c>
      <c r="K12" s="8" t="s">
        <v>78</v>
      </c>
    </row>
    <row r="13" spans="3:11" ht="16">
      <c r="C13">
        <v>2</v>
      </c>
      <c r="K13" s="8" t="s">
        <v>79</v>
      </c>
    </row>
    <row r="14" spans="3:11" ht="16">
      <c r="C14">
        <v>2</v>
      </c>
      <c r="K14" s="8" t="s">
        <v>80</v>
      </c>
    </row>
    <row r="15" spans="3:11" ht="16">
      <c r="C15">
        <v>1</v>
      </c>
      <c r="K15" s="8" t="s">
        <v>81</v>
      </c>
    </row>
    <row r="16" spans="3:11" ht="16">
      <c r="C16">
        <v>2</v>
      </c>
      <c r="K16" s="8" t="s">
        <v>82</v>
      </c>
    </row>
    <row r="17" spans="4:11" ht="16">
      <c r="G17" t="s">
        <v>116</v>
      </c>
      <c r="K17" s="8" t="s">
        <v>83</v>
      </c>
    </row>
    <row r="18" spans="4:11" ht="16">
      <c r="K18" s="8"/>
    </row>
    <row r="19" spans="4:11" ht="16">
      <c r="K19" s="8" t="s">
        <v>84</v>
      </c>
    </row>
    <row r="20" spans="4:11" ht="16">
      <c r="D20">
        <v>11</v>
      </c>
      <c r="K20" s="8" t="s">
        <v>85</v>
      </c>
    </row>
    <row r="21" spans="4:11" ht="16">
      <c r="K21" s="8" t="s">
        <v>86</v>
      </c>
    </row>
    <row r="22" spans="4:11" ht="16">
      <c r="K22" s="8" t="s">
        <v>87</v>
      </c>
    </row>
    <row r="23" spans="4:11" ht="16">
      <c r="G23" t="s">
        <v>116</v>
      </c>
      <c r="K23" s="8" t="s">
        <v>88</v>
      </c>
    </row>
    <row r="24" spans="4:11" ht="16">
      <c r="G24" t="s">
        <v>116</v>
      </c>
      <c r="K24" s="8" t="s">
        <v>89</v>
      </c>
    </row>
    <row r="25" spans="4:11" ht="16">
      <c r="E25">
        <v>11</v>
      </c>
      <c r="K25" s="8" t="s">
        <v>85</v>
      </c>
    </row>
    <row r="26" spans="4:11" ht="16">
      <c r="E26">
        <v>22</v>
      </c>
      <c r="K26" s="8" t="s">
        <v>90</v>
      </c>
    </row>
    <row r="27" spans="4:11" ht="16">
      <c r="E27">
        <v>22</v>
      </c>
      <c r="K27" s="8" t="s">
        <v>91</v>
      </c>
    </row>
    <row r="28" spans="4:11" ht="16">
      <c r="K28" s="8" t="s">
        <v>92</v>
      </c>
    </row>
    <row r="29" spans="4:11" ht="16">
      <c r="K29" s="8" t="s">
        <v>93</v>
      </c>
    </row>
    <row r="30" spans="4:11" ht="16">
      <c r="G30" t="s">
        <v>116</v>
      </c>
      <c r="K30" s="8" t="s">
        <v>88</v>
      </c>
    </row>
    <row r="31" spans="4:11" ht="16">
      <c r="G31" t="s">
        <v>116</v>
      </c>
      <c r="K31" s="8" t="s">
        <v>89</v>
      </c>
    </row>
    <row r="32" spans="4:11" ht="16">
      <c r="G32" t="s">
        <v>116</v>
      </c>
      <c r="K32" s="8" t="s">
        <v>94</v>
      </c>
    </row>
    <row r="33" spans="3:11" ht="16">
      <c r="G33" t="s">
        <v>116</v>
      </c>
      <c r="K33" s="8" t="s">
        <v>95</v>
      </c>
    </row>
    <row r="34" spans="3:11" ht="16">
      <c r="E34">
        <v>2</v>
      </c>
      <c r="K34" s="8" t="s">
        <v>96</v>
      </c>
    </row>
    <row r="35" spans="3:11" ht="16">
      <c r="E35">
        <v>2</v>
      </c>
      <c r="K35" s="8" t="s">
        <v>97</v>
      </c>
    </row>
    <row r="36" spans="3:11" ht="16">
      <c r="E36">
        <v>11</v>
      </c>
      <c r="K36" s="8" t="s">
        <v>85</v>
      </c>
    </row>
    <row r="37" spans="3:11" ht="16">
      <c r="E37">
        <v>22</v>
      </c>
      <c r="K37" s="8" t="s">
        <v>90</v>
      </c>
    </row>
    <row r="38" spans="3:11" ht="16">
      <c r="E38">
        <v>22</v>
      </c>
      <c r="K38" s="8" t="s">
        <v>91</v>
      </c>
    </row>
    <row r="39" spans="3:11" ht="16">
      <c r="E39">
        <v>2</v>
      </c>
      <c r="K39" s="8" t="s">
        <v>98</v>
      </c>
    </row>
    <row r="40" spans="3:11" ht="16">
      <c r="E40">
        <v>1</v>
      </c>
      <c r="K40" s="8" t="s">
        <v>99</v>
      </c>
    </row>
    <row r="41" spans="3:11" ht="16">
      <c r="K41" s="8" t="s">
        <v>100</v>
      </c>
    </row>
    <row r="42" spans="3:11" ht="16">
      <c r="K42" s="8" t="s">
        <v>101</v>
      </c>
    </row>
    <row r="43" spans="3:11" ht="16">
      <c r="G43" t="s">
        <v>116</v>
      </c>
      <c r="K43" s="8" t="s">
        <v>102</v>
      </c>
    </row>
    <row r="44" spans="3:11" ht="16">
      <c r="G44" t="s">
        <v>116</v>
      </c>
      <c r="K44" s="8" t="s">
        <v>103</v>
      </c>
    </row>
    <row r="45" spans="3:11" ht="16">
      <c r="G45" t="s">
        <v>116</v>
      </c>
      <c r="K45" s="8" t="s">
        <v>104</v>
      </c>
    </row>
    <row r="46" spans="3:11" ht="16">
      <c r="G46" t="s">
        <v>116</v>
      </c>
      <c r="K46" s="8" t="s">
        <v>105</v>
      </c>
    </row>
    <row r="47" spans="3:11" ht="16">
      <c r="C47">
        <v>1</v>
      </c>
      <c r="K47" s="8" t="s">
        <v>106</v>
      </c>
    </row>
    <row r="48" spans="3:11" ht="16">
      <c r="C48">
        <v>1</v>
      </c>
      <c r="K48" s="8" t="s">
        <v>107</v>
      </c>
    </row>
    <row r="49" spans="2:11" ht="16">
      <c r="G49" t="s">
        <v>116</v>
      </c>
      <c r="K49" s="8" t="s">
        <v>108</v>
      </c>
    </row>
    <row r="50" spans="2:11" ht="16">
      <c r="K50" s="8" t="s">
        <v>109</v>
      </c>
    </row>
    <row r="51" spans="2:11" ht="16">
      <c r="B51" t="s">
        <v>117</v>
      </c>
      <c r="C51" t="s">
        <v>111</v>
      </c>
      <c r="D51" t="s">
        <v>112</v>
      </c>
      <c r="E51" t="s">
        <v>113</v>
      </c>
      <c r="F51" t="s">
        <v>114</v>
      </c>
      <c r="K51" s="8" t="s">
        <v>110</v>
      </c>
    </row>
    <row r="52" spans="2:11">
      <c r="C52">
        <f>SUM(C2:C50)</f>
        <v>25</v>
      </c>
      <c r="D52">
        <f>$C$52+SUM(D20)</f>
        <v>36</v>
      </c>
      <c r="E52">
        <f>$C$52+SUM(E25:E27)</f>
        <v>80</v>
      </c>
      <c r="F52">
        <f>C52+SUM(E34:E40)</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63"/>
  <sheetViews>
    <sheetView workbookViewId="0">
      <selection activeCell="A2" sqref="A2:O63"/>
    </sheetView>
  </sheetViews>
  <sheetFormatPr baseColWidth="10" defaultRowHeight="15" x14ac:dyDescent="0"/>
  <cols>
    <col min="1" max="1" width="46.5" customWidth="1"/>
  </cols>
  <sheetData>
    <row r="2" spans="1:15">
      <c r="A2" t="s">
        <v>40</v>
      </c>
      <c r="B2" t="s">
        <v>41</v>
      </c>
      <c r="C2" t="s">
        <v>41</v>
      </c>
      <c r="D2" t="s">
        <v>41</v>
      </c>
      <c r="E2" t="s">
        <v>41</v>
      </c>
      <c r="F2" t="s">
        <v>41</v>
      </c>
      <c r="G2" t="s">
        <v>41</v>
      </c>
      <c r="H2" t="s">
        <v>41</v>
      </c>
      <c r="I2" t="s">
        <v>41</v>
      </c>
      <c r="J2" t="s">
        <v>41</v>
      </c>
      <c r="K2" t="s">
        <v>41</v>
      </c>
      <c r="L2" t="s">
        <v>41</v>
      </c>
      <c r="M2" t="s">
        <v>41</v>
      </c>
      <c r="N2" t="s">
        <v>41</v>
      </c>
    </row>
    <row r="3" spans="1:15">
      <c r="A3" t="s">
        <v>0</v>
      </c>
      <c r="B3" t="s">
        <v>1</v>
      </c>
      <c r="C3" t="s">
        <v>2</v>
      </c>
      <c r="D3" t="s">
        <v>3</v>
      </c>
      <c r="E3" t="s">
        <v>4</v>
      </c>
      <c r="F3" t="s">
        <v>5</v>
      </c>
      <c r="G3" t="s">
        <v>6</v>
      </c>
      <c r="H3" t="s">
        <v>7</v>
      </c>
      <c r="I3" t="s">
        <v>8</v>
      </c>
      <c r="J3" t="s">
        <v>9</v>
      </c>
      <c r="K3" t="s">
        <v>125</v>
      </c>
      <c r="L3" t="s">
        <v>11</v>
      </c>
      <c r="M3" t="s">
        <v>12</v>
      </c>
      <c r="N3" t="s">
        <v>13</v>
      </c>
    </row>
    <row r="4" spans="1:15">
      <c r="A4" t="s">
        <v>127</v>
      </c>
    </row>
    <row r="5" spans="1:15">
      <c r="A5" t="s">
        <v>14</v>
      </c>
      <c r="B5">
        <v>449.2</v>
      </c>
      <c r="C5">
        <v>298</v>
      </c>
      <c r="D5">
        <v>208.2</v>
      </c>
      <c r="E5">
        <v>287.2</v>
      </c>
      <c r="F5">
        <v>166</v>
      </c>
      <c r="G5">
        <v>239.3</v>
      </c>
      <c r="H5">
        <v>94.9</v>
      </c>
      <c r="I5">
        <v>316.3</v>
      </c>
      <c r="J5">
        <v>186.4</v>
      </c>
      <c r="K5">
        <v>159.4</v>
      </c>
      <c r="L5">
        <v>255</v>
      </c>
      <c r="M5">
        <v>26.2</v>
      </c>
      <c r="N5">
        <v>238.5</v>
      </c>
      <c r="O5">
        <v>225</v>
      </c>
    </row>
    <row r="6" spans="1:15">
      <c r="A6" t="s">
        <v>15</v>
      </c>
      <c r="B6">
        <v>159.30000000000001</v>
      </c>
      <c r="C6">
        <v>99.3</v>
      </c>
      <c r="D6">
        <v>71.2</v>
      </c>
      <c r="E6">
        <v>140.6</v>
      </c>
      <c r="F6">
        <v>110.7</v>
      </c>
      <c r="G6">
        <v>108.6</v>
      </c>
      <c r="H6">
        <v>47.7</v>
      </c>
      <c r="I6">
        <v>92.6</v>
      </c>
      <c r="J6">
        <v>60.7</v>
      </c>
      <c r="K6">
        <v>69.599999999999994</v>
      </c>
      <c r="L6">
        <v>78.099999999999994</v>
      </c>
      <c r="M6">
        <v>31.7</v>
      </c>
      <c r="N6">
        <v>93.9</v>
      </c>
      <c r="O6">
        <v>89.5</v>
      </c>
    </row>
    <row r="7" spans="1:15">
      <c r="A7" t="s">
        <v>16</v>
      </c>
      <c r="B7">
        <v>128.80000000000001</v>
      </c>
      <c r="C7">
        <v>65.8</v>
      </c>
      <c r="D7">
        <v>76.7</v>
      </c>
      <c r="E7">
        <v>68.900000000000006</v>
      </c>
      <c r="F7">
        <v>40.799999999999997</v>
      </c>
      <c r="G7">
        <v>56.5</v>
      </c>
      <c r="H7">
        <v>20.3</v>
      </c>
      <c r="I7">
        <v>103.2</v>
      </c>
      <c r="J7">
        <v>71.400000000000006</v>
      </c>
      <c r="K7">
        <v>51.6</v>
      </c>
      <c r="L7">
        <v>75.900000000000006</v>
      </c>
      <c r="M7">
        <v>22.6</v>
      </c>
      <c r="N7">
        <v>56.4</v>
      </c>
      <c r="O7">
        <v>64.5</v>
      </c>
    </row>
    <row r="8" spans="1:15">
      <c r="A8" t="s">
        <v>17</v>
      </c>
      <c r="B8">
        <v>1.7</v>
      </c>
      <c r="C8">
        <v>17.399999999999999</v>
      </c>
      <c r="D8">
        <v>9.6</v>
      </c>
      <c r="E8">
        <v>10.1</v>
      </c>
      <c r="F8">
        <v>-3.6</v>
      </c>
      <c r="G8">
        <v>0</v>
      </c>
      <c r="H8">
        <v>2.5</v>
      </c>
      <c r="I8">
        <v>14.7</v>
      </c>
      <c r="J8">
        <v>5.7</v>
      </c>
      <c r="K8">
        <v>-3.1</v>
      </c>
      <c r="L8">
        <v>24.1</v>
      </c>
      <c r="M8">
        <v>-14.3</v>
      </c>
      <c r="N8">
        <v>15.1</v>
      </c>
      <c r="O8">
        <v>6.1</v>
      </c>
    </row>
    <row r="9" spans="1:15">
      <c r="A9" t="s">
        <v>19</v>
      </c>
      <c r="B9">
        <v>159.30000000000001</v>
      </c>
      <c r="C9">
        <v>115.4</v>
      </c>
      <c r="D9">
        <v>50.7</v>
      </c>
      <c r="E9">
        <v>67.599999999999994</v>
      </c>
      <c r="F9">
        <v>18</v>
      </c>
      <c r="G9">
        <v>74.3</v>
      </c>
      <c r="H9">
        <v>24.5</v>
      </c>
      <c r="I9">
        <v>105.8</v>
      </c>
      <c r="J9">
        <v>48.6</v>
      </c>
      <c r="K9">
        <v>41.2</v>
      </c>
      <c r="L9">
        <v>76.900000000000006</v>
      </c>
      <c r="M9">
        <v>-13.8</v>
      </c>
      <c r="N9">
        <v>73.099999999999994</v>
      </c>
      <c r="O9">
        <v>64.7</v>
      </c>
    </row>
    <row r="10" spans="1:15">
      <c r="A10" t="s">
        <v>128</v>
      </c>
    </row>
    <row r="11" spans="1:15">
      <c r="A11" t="s">
        <v>14</v>
      </c>
      <c r="B11">
        <v>254.2</v>
      </c>
      <c r="C11">
        <v>239.6</v>
      </c>
      <c r="D11">
        <v>182.2</v>
      </c>
      <c r="E11">
        <v>163</v>
      </c>
      <c r="F11">
        <v>211.9</v>
      </c>
      <c r="G11">
        <v>349.5</v>
      </c>
      <c r="H11">
        <v>99.4</v>
      </c>
      <c r="I11">
        <v>268.89999999999998</v>
      </c>
      <c r="J11">
        <v>190.7</v>
      </c>
      <c r="K11">
        <v>128.19999999999999</v>
      </c>
      <c r="L11">
        <v>227.3</v>
      </c>
      <c r="M11">
        <v>26.2</v>
      </c>
      <c r="N11">
        <v>225.8</v>
      </c>
      <c r="O11">
        <v>197.5</v>
      </c>
    </row>
    <row r="12" spans="1:15">
      <c r="A12" t="s">
        <v>15</v>
      </c>
      <c r="B12">
        <v>71.2</v>
      </c>
      <c r="C12">
        <v>80.5</v>
      </c>
      <c r="D12">
        <v>60.3</v>
      </c>
      <c r="E12">
        <v>103.7</v>
      </c>
      <c r="F12">
        <v>133.30000000000001</v>
      </c>
      <c r="G12">
        <v>165.3</v>
      </c>
      <c r="H12">
        <v>52.6</v>
      </c>
      <c r="I12">
        <v>86.3</v>
      </c>
      <c r="J12">
        <v>63.6</v>
      </c>
      <c r="K12">
        <v>55.2</v>
      </c>
      <c r="L12">
        <v>72.8</v>
      </c>
      <c r="M12">
        <v>31.7</v>
      </c>
      <c r="N12">
        <v>83.3</v>
      </c>
      <c r="O12">
        <v>81.5</v>
      </c>
    </row>
    <row r="13" spans="1:15">
      <c r="A13" t="s">
        <v>16</v>
      </c>
      <c r="B13">
        <v>88.1</v>
      </c>
      <c r="C13">
        <v>73.8</v>
      </c>
      <c r="D13">
        <v>74</v>
      </c>
      <c r="E13">
        <v>28.4</v>
      </c>
      <c r="F13">
        <v>56.7</v>
      </c>
      <c r="G13">
        <v>67.900000000000006</v>
      </c>
      <c r="H13">
        <v>19.7</v>
      </c>
      <c r="I13">
        <v>101.1</v>
      </c>
      <c r="J13">
        <v>72.900000000000006</v>
      </c>
      <c r="K13">
        <v>45.8</v>
      </c>
      <c r="L13">
        <v>68.2</v>
      </c>
      <c r="M13">
        <v>22.6</v>
      </c>
      <c r="N13">
        <v>60.1</v>
      </c>
      <c r="O13">
        <v>59.9</v>
      </c>
    </row>
    <row r="14" spans="1:15">
      <c r="A14" t="s">
        <v>17</v>
      </c>
      <c r="B14">
        <v>10.199999999999999</v>
      </c>
      <c r="C14">
        <v>9.4</v>
      </c>
      <c r="D14">
        <v>4.0999999999999996</v>
      </c>
      <c r="E14">
        <v>2.6</v>
      </c>
      <c r="F14">
        <v>-1</v>
      </c>
      <c r="G14">
        <v>2.2000000000000002</v>
      </c>
      <c r="H14">
        <v>4.3</v>
      </c>
      <c r="I14">
        <v>4.7</v>
      </c>
      <c r="J14">
        <v>5.7</v>
      </c>
      <c r="K14">
        <v>-3.4</v>
      </c>
      <c r="L14">
        <v>19.600000000000001</v>
      </c>
      <c r="M14">
        <v>-14.3</v>
      </c>
      <c r="N14">
        <v>16.2</v>
      </c>
      <c r="O14">
        <v>4.5999999999999996</v>
      </c>
    </row>
    <row r="15" spans="1:15">
      <c r="A15" t="s">
        <v>19</v>
      </c>
      <c r="B15">
        <v>84.7</v>
      </c>
      <c r="C15">
        <v>75.8</v>
      </c>
      <c r="D15">
        <v>43.8</v>
      </c>
      <c r="E15">
        <v>28.2</v>
      </c>
      <c r="F15">
        <v>22.9</v>
      </c>
      <c r="G15">
        <v>114.1</v>
      </c>
      <c r="H15">
        <v>22.8</v>
      </c>
      <c r="I15">
        <v>76.8</v>
      </c>
      <c r="J15">
        <v>48.6</v>
      </c>
      <c r="K15">
        <v>30.5</v>
      </c>
      <c r="L15">
        <v>66.7</v>
      </c>
      <c r="M15">
        <v>-13.8</v>
      </c>
      <c r="N15">
        <v>66.2</v>
      </c>
      <c r="O15">
        <v>51.3</v>
      </c>
    </row>
    <row r="16" spans="1:15">
      <c r="A16" t="s">
        <v>21</v>
      </c>
    </row>
    <row r="17" spans="1:15">
      <c r="A17" t="s">
        <v>14</v>
      </c>
      <c r="B17">
        <v>254.2</v>
      </c>
      <c r="C17">
        <v>235.6</v>
      </c>
      <c r="D17">
        <v>182.2</v>
      </c>
      <c r="E17">
        <v>163</v>
      </c>
      <c r="F17">
        <v>211.9</v>
      </c>
      <c r="G17">
        <v>349.5</v>
      </c>
      <c r="H17">
        <v>99.4</v>
      </c>
      <c r="I17">
        <v>268.89999999999998</v>
      </c>
      <c r="J17">
        <v>190.7</v>
      </c>
      <c r="K17">
        <v>123.1</v>
      </c>
      <c r="L17">
        <v>225.8</v>
      </c>
      <c r="M17">
        <v>27.3</v>
      </c>
      <c r="N17">
        <v>226.8</v>
      </c>
      <c r="O17">
        <v>196.8</v>
      </c>
    </row>
    <row r="18" spans="1:15">
      <c r="A18" t="s">
        <v>15</v>
      </c>
      <c r="B18">
        <v>71.2</v>
      </c>
      <c r="C18">
        <v>85.9</v>
      </c>
      <c r="D18">
        <v>60.3</v>
      </c>
      <c r="E18">
        <v>103.7</v>
      </c>
      <c r="F18">
        <v>133.30000000000001</v>
      </c>
      <c r="G18">
        <v>165.3</v>
      </c>
      <c r="H18">
        <v>52.6</v>
      </c>
      <c r="I18">
        <v>86.3</v>
      </c>
      <c r="J18">
        <v>63.6</v>
      </c>
      <c r="K18">
        <v>56.5</v>
      </c>
      <c r="L18">
        <v>74.599999999999994</v>
      </c>
      <c r="M18">
        <v>35</v>
      </c>
      <c r="N18">
        <v>84.5</v>
      </c>
      <c r="O18">
        <v>82.5</v>
      </c>
    </row>
    <row r="19" spans="1:15">
      <c r="A19" t="s">
        <v>16</v>
      </c>
      <c r="B19">
        <v>88.1</v>
      </c>
      <c r="C19">
        <v>79.2</v>
      </c>
      <c r="D19">
        <v>74</v>
      </c>
      <c r="E19">
        <v>28.4</v>
      </c>
      <c r="F19">
        <v>56.7</v>
      </c>
      <c r="G19">
        <v>67.900000000000006</v>
      </c>
      <c r="H19">
        <v>19.7</v>
      </c>
      <c r="I19">
        <v>101.1</v>
      </c>
      <c r="J19">
        <v>72.900000000000006</v>
      </c>
      <c r="K19">
        <v>47.7</v>
      </c>
      <c r="L19">
        <v>69.900000000000006</v>
      </c>
      <c r="M19">
        <v>23.5</v>
      </c>
      <c r="N19">
        <v>60.1</v>
      </c>
      <c r="O19">
        <v>60.7</v>
      </c>
    </row>
    <row r="20" spans="1:15">
      <c r="A20" t="s">
        <v>17</v>
      </c>
      <c r="B20">
        <v>10.199999999999999</v>
      </c>
      <c r="C20">
        <v>8.1</v>
      </c>
      <c r="D20">
        <v>4.0999999999999996</v>
      </c>
      <c r="E20">
        <v>2.6</v>
      </c>
      <c r="F20">
        <v>-1</v>
      </c>
      <c r="G20">
        <v>2.2000000000000002</v>
      </c>
      <c r="H20">
        <v>4.3</v>
      </c>
      <c r="I20">
        <v>4.7</v>
      </c>
      <c r="J20">
        <v>5.7</v>
      </c>
      <c r="K20">
        <v>-3.8</v>
      </c>
      <c r="L20">
        <v>19</v>
      </c>
      <c r="M20">
        <v>-14.5</v>
      </c>
      <c r="N20">
        <v>16.3</v>
      </c>
      <c r="O20">
        <v>4.5</v>
      </c>
    </row>
    <row r="21" spans="1:15">
      <c r="A21" t="s">
        <v>19</v>
      </c>
      <c r="B21">
        <v>84.7</v>
      </c>
      <c r="C21">
        <v>62.4</v>
      </c>
      <c r="D21">
        <v>43.8</v>
      </c>
      <c r="E21">
        <v>28.2</v>
      </c>
      <c r="F21">
        <v>22.9</v>
      </c>
      <c r="G21">
        <v>114.1</v>
      </c>
      <c r="H21">
        <v>22.8</v>
      </c>
      <c r="I21">
        <v>76.8</v>
      </c>
      <c r="J21">
        <v>48.6</v>
      </c>
      <c r="K21">
        <v>22.7</v>
      </c>
      <c r="L21">
        <v>62.2</v>
      </c>
      <c r="M21">
        <v>-16.7</v>
      </c>
      <c r="N21">
        <v>65.900000000000006</v>
      </c>
      <c r="O21">
        <v>49.1</v>
      </c>
    </row>
    <row r="22" spans="1:15">
      <c r="A22" t="s">
        <v>22</v>
      </c>
    </row>
    <row r="23" spans="1:15">
      <c r="A23" t="s">
        <v>14</v>
      </c>
      <c r="B23">
        <v>186.4</v>
      </c>
      <c r="C23">
        <v>182.6</v>
      </c>
      <c r="D23">
        <v>137</v>
      </c>
      <c r="E23">
        <v>124.7</v>
      </c>
      <c r="F23">
        <v>162.5</v>
      </c>
      <c r="G23">
        <v>287</v>
      </c>
      <c r="H23">
        <v>67.2</v>
      </c>
      <c r="I23">
        <v>191.1</v>
      </c>
      <c r="J23">
        <v>156.80000000000001</v>
      </c>
      <c r="K23">
        <v>98.4</v>
      </c>
      <c r="L23">
        <v>197.6</v>
      </c>
      <c r="M23">
        <v>13.6</v>
      </c>
      <c r="N23">
        <v>176.9</v>
      </c>
      <c r="O23">
        <v>152.4</v>
      </c>
    </row>
    <row r="24" spans="1:15">
      <c r="A24" t="s">
        <v>15</v>
      </c>
      <c r="B24">
        <v>-16.899999999999999</v>
      </c>
      <c r="C24">
        <v>16.100000000000001</v>
      </c>
      <c r="D24">
        <v>0</v>
      </c>
      <c r="E24">
        <v>57.1</v>
      </c>
      <c r="F24">
        <v>70.8</v>
      </c>
      <c r="G24">
        <v>88.4</v>
      </c>
      <c r="H24">
        <v>10.5</v>
      </c>
      <c r="I24">
        <v>-12.6</v>
      </c>
      <c r="J24">
        <v>20.7</v>
      </c>
      <c r="K24">
        <v>25.1</v>
      </c>
      <c r="L24">
        <v>37.6</v>
      </c>
      <c r="M24">
        <v>17.7</v>
      </c>
      <c r="N24">
        <v>19.399999999999999</v>
      </c>
      <c r="O24">
        <v>25.7</v>
      </c>
    </row>
    <row r="25" spans="1:15">
      <c r="A25" t="s">
        <v>16</v>
      </c>
      <c r="B25">
        <v>88.1</v>
      </c>
      <c r="C25">
        <v>79.2</v>
      </c>
      <c r="D25">
        <v>74</v>
      </c>
      <c r="E25">
        <v>28.4</v>
      </c>
      <c r="F25">
        <v>56.7</v>
      </c>
      <c r="G25">
        <v>67.900000000000006</v>
      </c>
      <c r="H25">
        <v>19.7</v>
      </c>
      <c r="I25">
        <v>101.1</v>
      </c>
      <c r="J25">
        <v>72.900000000000006</v>
      </c>
      <c r="K25">
        <v>47.7</v>
      </c>
      <c r="L25">
        <v>69.900000000000006</v>
      </c>
      <c r="M25">
        <v>23.5</v>
      </c>
      <c r="N25">
        <v>60.1</v>
      </c>
      <c r="O25">
        <v>60.7</v>
      </c>
    </row>
    <row r="26" spans="1:15">
      <c r="A26" t="s">
        <v>17</v>
      </c>
      <c r="B26">
        <v>30.5</v>
      </c>
      <c r="C26">
        <v>25.5</v>
      </c>
      <c r="D26">
        <v>19.2</v>
      </c>
      <c r="E26">
        <v>11</v>
      </c>
      <c r="F26">
        <v>12</v>
      </c>
      <c r="G26">
        <v>16.7</v>
      </c>
      <c r="H26">
        <v>14.2</v>
      </c>
      <c r="I26">
        <v>27.4</v>
      </c>
      <c r="J26">
        <v>14.6</v>
      </c>
      <c r="K26">
        <v>3.1</v>
      </c>
      <c r="L26">
        <v>27.9</v>
      </c>
      <c r="M26">
        <v>-10.9</v>
      </c>
      <c r="N26">
        <v>31.9</v>
      </c>
      <c r="O26">
        <v>17.2</v>
      </c>
    </row>
    <row r="27" spans="1:15">
      <c r="A27" t="s">
        <v>19</v>
      </c>
      <c r="B27">
        <v>84.7</v>
      </c>
      <c r="C27">
        <v>61.7</v>
      </c>
      <c r="D27">
        <v>43.8</v>
      </c>
      <c r="E27">
        <v>28.2</v>
      </c>
      <c r="F27">
        <v>22.9</v>
      </c>
      <c r="G27">
        <v>114.1</v>
      </c>
      <c r="H27">
        <v>22.8</v>
      </c>
      <c r="I27">
        <v>75.3</v>
      </c>
      <c r="J27">
        <v>48.6</v>
      </c>
      <c r="K27">
        <v>22.6</v>
      </c>
      <c r="L27">
        <v>62.2</v>
      </c>
      <c r="M27">
        <v>-16.7</v>
      </c>
      <c r="N27">
        <v>65.5</v>
      </c>
      <c r="O27">
        <v>48.9</v>
      </c>
    </row>
    <row r="28" spans="1:15">
      <c r="A28" t="s">
        <v>23</v>
      </c>
    </row>
    <row r="29" spans="1:15">
      <c r="A29" t="s">
        <v>14</v>
      </c>
      <c r="B29">
        <v>161</v>
      </c>
      <c r="C29">
        <v>153.69999999999999</v>
      </c>
      <c r="D29">
        <v>112.3</v>
      </c>
      <c r="E29">
        <v>65.3</v>
      </c>
      <c r="F29">
        <v>77.099999999999994</v>
      </c>
      <c r="G29">
        <v>175.8</v>
      </c>
      <c r="H29">
        <v>46.3</v>
      </c>
      <c r="I29">
        <v>160.5</v>
      </c>
      <c r="J29">
        <v>117.1</v>
      </c>
      <c r="K29">
        <v>69.7</v>
      </c>
      <c r="L29">
        <v>170.7</v>
      </c>
      <c r="M29">
        <v>-2.7</v>
      </c>
      <c r="N29">
        <v>138.30000000000001</v>
      </c>
      <c r="O29">
        <v>111.2</v>
      </c>
    </row>
    <row r="30" spans="1:15">
      <c r="A30" t="s">
        <v>15</v>
      </c>
      <c r="B30">
        <v>-16.899999999999999</v>
      </c>
      <c r="C30">
        <v>8.1</v>
      </c>
      <c r="D30">
        <v>-5.5</v>
      </c>
      <c r="E30">
        <v>5.5</v>
      </c>
      <c r="F30">
        <v>-0.3</v>
      </c>
      <c r="G30">
        <v>-2.6</v>
      </c>
      <c r="H30">
        <v>1.9</v>
      </c>
      <c r="I30">
        <v>-16.8</v>
      </c>
      <c r="J30">
        <v>-7.9</v>
      </c>
      <c r="K30">
        <v>1.9</v>
      </c>
      <c r="L30">
        <v>17.3</v>
      </c>
      <c r="M30">
        <v>3.5</v>
      </c>
      <c r="N30">
        <v>-6.7</v>
      </c>
      <c r="O30">
        <v>-1.4</v>
      </c>
    </row>
    <row r="31" spans="1:15">
      <c r="A31" t="s">
        <v>16</v>
      </c>
      <c r="B31">
        <v>88.1</v>
      </c>
      <c r="C31">
        <v>79.2</v>
      </c>
      <c r="D31">
        <v>74</v>
      </c>
      <c r="E31">
        <v>28.4</v>
      </c>
      <c r="F31">
        <v>56.7</v>
      </c>
      <c r="G31">
        <v>67.900000000000006</v>
      </c>
      <c r="H31">
        <v>19.7</v>
      </c>
      <c r="I31">
        <v>101.1</v>
      </c>
      <c r="J31">
        <v>72.900000000000006</v>
      </c>
      <c r="K31">
        <v>47.7</v>
      </c>
      <c r="L31">
        <v>69.900000000000006</v>
      </c>
      <c r="M31">
        <v>23.5</v>
      </c>
      <c r="N31">
        <v>60.1</v>
      </c>
      <c r="O31">
        <v>60.7</v>
      </c>
    </row>
    <row r="32" spans="1:15">
      <c r="A32" t="s">
        <v>17</v>
      </c>
      <c r="B32">
        <v>5.0999999999999996</v>
      </c>
      <c r="C32">
        <v>4.7</v>
      </c>
      <c r="D32">
        <v>0</v>
      </c>
      <c r="E32">
        <v>3.2</v>
      </c>
      <c r="F32">
        <v>-2.2000000000000002</v>
      </c>
      <c r="G32">
        <v>-3.5</v>
      </c>
      <c r="H32">
        <v>2</v>
      </c>
      <c r="I32">
        <v>1.1000000000000001</v>
      </c>
      <c r="J32">
        <v>3.6</v>
      </c>
      <c r="K32">
        <v>-2</v>
      </c>
      <c r="L32">
        <v>21.3</v>
      </c>
      <c r="M32">
        <v>-12.9</v>
      </c>
      <c r="N32">
        <v>19.7</v>
      </c>
      <c r="O32">
        <v>3.1</v>
      </c>
    </row>
    <row r="33" spans="1:15">
      <c r="A33" t="s">
        <v>19</v>
      </c>
      <c r="B33">
        <v>84.7</v>
      </c>
      <c r="C33">
        <v>61.7</v>
      </c>
      <c r="D33">
        <v>43.8</v>
      </c>
      <c r="E33">
        <v>28.2</v>
      </c>
      <c r="F33">
        <v>22.9</v>
      </c>
      <c r="G33">
        <v>114.1</v>
      </c>
      <c r="H33">
        <v>22.8</v>
      </c>
      <c r="I33">
        <v>75.3</v>
      </c>
      <c r="J33">
        <v>48.6</v>
      </c>
      <c r="K33">
        <v>22.2</v>
      </c>
      <c r="L33">
        <v>62.1</v>
      </c>
      <c r="M33">
        <v>-16.8</v>
      </c>
      <c r="N33">
        <v>65.2</v>
      </c>
      <c r="O33">
        <v>48.8</v>
      </c>
    </row>
    <row r="34" spans="1:15">
      <c r="A34" t="s">
        <v>24</v>
      </c>
    </row>
    <row r="35" spans="1:15">
      <c r="A35" t="s">
        <v>14</v>
      </c>
      <c r="B35">
        <v>144.1</v>
      </c>
      <c r="C35">
        <v>116.1</v>
      </c>
      <c r="D35">
        <v>105.5</v>
      </c>
      <c r="E35">
        <v>59.1</v>
      </c>
      <c r="F35">
        <v>58.4</v>
      </c>
      <c r="G35">
        <v>157.1</v>
      </c>
      <c r="H35">
        <v>32.799999999999997</v>
      </c>
      <c r="I35">
        <v>155.30000000000001</v>
      </c>
      <c r="J35">
        <v>98.6</v>
      </c>
      <c r="K35">
        <v>58.4</v>
      </c>
      <c r="L35">
        <v>142.30000000000001</v>
      </c>
      <c r="M35">
        <v>-10.8</v>
      </c>
      <c r="N35">
        <v>117.7</v>
      </c>
      <c r="O35">
        <v>95</v>
      </c>
    </row>
    <row r="36" spans="1:15">
      <c r="A36" t="s">
        <v>15</v>
      </c>
      <c r="B36">
        <v>3.4</v>
      </c>
      <c r="C36">
        <v>8.1</v>
      </c>
      <c r="D36">
        <v>0</v>
      </c>
      <c r="E36">
        <v>5.5</v>
      </c>
      <c r="F36">
        <v>-0.2</v>
      </c>
      <c r="G36">
        <v>-0.9</v>
      </c>
      <c r="H36">
        <v>1.9</v>
      </c>
      <c r="I36">
        <v>-4.2</v>
      </c>
      <c r="J36">
        <v>-7.9</v>
      </c>
      <c r="K36">
        <v>1.7</v>
      </c>
      <c r="L36">
        <v>14.2</v>
      </c>
      <c r="M36">
        <v>2.2999999999999998</v>
      </c>
      <c r="N36">
        <v>-6.1</v>
      </c>
      <c r="O36">
        <v>1.4</v>
      </c>
    </row>
    <row r="37" spans="1:15">
      <c r="A37" t="s">
        <v>16</v>
      </c>
      <c r="B37">
        <v>54.2</v>
      </c>
      <c r="C37">
        <v>47</v>
      </c>
      <c r="D37">
        <v>63</v>
      </c>
      <c r="E37">
        <v>22.9</v>
      </c>
      <c r="F37">
        <v>40.700000000000003</v>
      </c>
      <c r="G37">
        <v>49.5</v>
      </c>
      <c r="H37">
        <v>6.7</v>
      </c>
      <c r="I37">
        <v>83.2</v>
      </c>
      <c r="J37">
        <v>53.6</v>
      </c>
      <c r="K37">
        <v>37.1</v>
      </c>
      <c r="L37">
        <v>50.5</v>
      </c>
      <c r="M37">
        <v>16.7</v>
      </c>
      <c r="N37">
        <v>47</v>
      </c>
      <c r="O37">
        <v>44</v>
      </c>
    </row>
    <row r="38" spans="1:15">
      <c r="A38" t="s">
        <v>17</v>
      </c>
      <c r="B38">
        <v>5.0999999999999996</v>
      </c>
      <c r="C38">
        <v>4.7</v>
      </c>
      <c r="D38">
        <v>0</v>
      </c>
      <c r="E38">
        <v>2.8</v>
      </c>
      <c r="F38">
        <v>-3.8</v>
      </c>
      <c r="G38">
        <v>-4.5999999999999996</v>
      </c>
      <c r="H38">
        <v>1.9</v>
      </c>
      <c r="I38">
        <v>1.1000000000000001</v>
      </c>
      <c r="J38">
        <v>4.3</v>
      </c>
      <c r="K38">
        <v>-2</v>
      </c>
      <c r="L38">
        <v>19.8</v>
      </c>
      <c r="M38">
        <v>-13</v>
      </c>
      <c r="N38">
        <v>16.2</v>
      </c>
      <c r="O38">
        <v>2.5</v>
      </c>
    </row>
    <row r="39" spans="1:15">
      <c r="A39" t="s">
        <v>19</v>
      </c>
      <c r="B39">
        <v>81.400000000000006</v>
      </c>
      <c r="C39">
        <v>56.4</v>
      </c>
      <c r="D39">
        <v>42.5</v>
      </c>
      <c r="E39">
        <v>27.9</v>
      </c>
      <c r="F39">
        <v>21.7</v>
      </c>
      <c r="G39">
        <v>113.2</v>
      </c>
      <c r="H39">
        <v>22.4</v>
      </c>
      <c r="I39">
        <v>75.3</v>
      </c>
      <c r="J39">
        <v>48.6</v>
      </c>
      <c r="K39">
        <v>21.5</v>
      </c>
      <c r="L39">
        <v>57.9</v>
      </c>
      <c r="M39">
        <v>-16.8</v>
      </c>
      <c r="N39">
        <v>60.6</v>
      </c>
      <c r="O39">
        <v>47.1</v>
      </c>
    </row>
    <row r="40" spans="1:15">
      <c r="A40" t="s">
        <v>25</v>
      </c>
    </row>
    <row r="41" spans="1:15">
      <c r="A41" t="s">
        <v>14</v>
      </c>
      <c r="B41">
        <v>145.80000000000001</v>
      </c>
      <c r="C41">
        <v>126.2</v>
      </c>
      <c r="D41">
        <v>127.4</v>
      </c>
      <c r="E41">
        <v>65</v>
      </c>
      <c r="F41">
        <v>57.2</v>
      </c>
      <c r="G41">
        <v>154.5</v>
      </c>
      <c r="H41">
        <v>28.6</v>
      </c>
      <c r="I41">
        <v>138.9</v>
      </c>
      <c r="J41">
        <v>101.1</v>
      </c>
      <c r="K41">
        <v>59.2</v>
      </c>
      <c r="L41">
        <v>133.69999999999999</v>
      </c>
      <c r="M41">
        <v>-13.3</v>
      </c>
      <c r="N41">
        <v>106.3</v>
      </c>
      <c r="O41">
        <v>94.7</v>
      </c>
    </row>
    <row r="42" spans="1:15">
      <c r="A42" t="s">
        <v>15</v>
      </c>
      <c r="B42">
        <v>23.7</v>
      </c>
      <c r="C42">
        <v>16.100000000000001</v>
      </c>
      <c r="D42">
        <v>27.4</v>
      </c>
      <c r="E42">
        <v>16.600000000000001</v>
      </c>
      <c r="F42">
        <v>0</v>
      </c>
      <c r="G42">
        <v>9.6999999999999993</v>
      </c>
      <c r="H42">
        <v>4.3</v>
      </c>
      <c r="I42">
        <v>-2.1</v>
      </c>
      <c r="J42">
        <v>-2.1</v>
      </c>
      <c r="K42">
        <v>5.7</v>
      </c>
      <c r="L42">
        <v>16.5</v>
      </c>
      <c r="M42">
        <v>5.0999999999999996</v>
      </c>
      <c r="N42">
        <v>-4.8</v>
      </c>
      <c r="O42">
        <v>8.9</v>
      </c>
    </row>
    <row r="43" spans="1:15">
      <c r="A43" t="s">
        <v>16</v>
      </c>
      <c r="B43">
        <v>33.9</v>
      </c>
      <c r="C43">
        <v>41.6</v>
      </c>
      <c r="D43">
        <v>49.3</v>
      </c>
      <c r="E43">
        <v>15.4</v>
      </c>
      <c r="F43">
        <v>37.299999999999997</v>
      </c>
      <c r="G43">
        <v>27.9</v>
      </c>
      <c r="H43">
        <v>-2.2999999999999998</v>
      </c>
      <c r="I43">
        <v>58.9</v>
      </c>
      <c r="J43">
        <v>45</v>
      </c>
      <c r="K43">
        <v>30.5</v>
      </c>
      <c r="L43">
        <v>40.9</v>
      </c>
      <c r="M43">
        <v>8</v>
      </c>
      <c r="N43">
        <v>37.9</v>
      </c>
      <c r="O43">
        <v>32.6</v>
      </c>
    </row>
    <row r="44" spans="1:15">
      <c r="A44" t="s">
        <v>17</v>
      </c>
      <c r="B44">
        <v>8.5</v>
      </c>
      <c r="C44">
        <v>12.1</v>
      </c>
      <c r="D44">
        <v>8.1999999999999993</v>
      </c>
      <c r="E44">
        <v>5.0999999999999996</v>
      </c>
      <c r="F44">
        <v>-3</v>
      </c>
      <c r="G44">
        <v>2.9</v>
      </c>
      <c r="H44">
        <v>4.3</v>
      </c>
      <c r="I44">
        <v>6.8</v>
      </c>
      <c r="J44">
        <v>9.6</v>
      </c>
      <c r="K44">
        <v>1.4</v>
      </c>
      <c r="L44">
        <v>19.2</v>
      </c>
      <c r="M44">
        <v>-9.6999999999999993</v>
      </c>
      <c r="N44">
        <v>15.3</v>
      </c>
      <c r="O44">
        <v>6.2</v>
      </c>
    </row>
    <row r="45" spans="1:15">
      <c r="A45" t="s">
        <v>19</v>
      </c>
      <c r="B45">
        <v>79.7</v>
      </c>
      <c r="C45">
        <v>56.4</v>
      </c>
      <c r="D45">
        <v>42.5</v>
      </c>
      <c r="E45">
        <v>27.9</v>
      </c>
      <c r="F45">
        <v>22.9</v>
      </c>
      <c r="G45">
        <v>114.1</v>
      </c>
      <c r="H45">
        <v>22.3</v>
      </c>
      <c r="I45">
        <v>75.3</v>
      </c>
      <c r="J45">
        <v>48.6</v>
      </c>
      <c r="K45">
        <v>21.6</v>
      </c>
      <c r="L45">
        <v>57.1</v>
      </c>
      <c r="M45">
        <v>-16.8</v>
      </c>
      <c r="N45">
        <v>57.9</v>
      </c>
      <c r="O45">
        <v>46.9</v>
      </c>
    </row>
    <row r="46" spans="1:15">
      <c r="A46" t="s">
        <v>26</v>
      </c>
    </row>
    <row r="47" spans="1:15">
      <c r="A47" t="s">
        <v>14</v>
      </c>
      <c r="B47">
        <v>145.80000000000001</v>
      </c>
      <c r="C47">
        <v>122.8</v>
      </c>
      <c r="D47">
        <v>120.5</v>
      </c>
      <c r="E47">
        <v>66.7</v>
      </c>
      <c r="F47">
        <v>60</v>
      </c>
      <c r="G47">
        <v>138.5</v>
      </c>
      <c r="H47">
        <v>24</v>
      </c>
      <c r="I47">
        <v>136.30000000000001</v>
      </c>
      <c r="J47">
        <v>99.3</v>
      </c>
      <c r="K47">
        <v>57.7</v>
      </c>
      <c r="L47">
        <v>133.69999999999999</v>
      </c>
      <c r="M47">
        <v>-15</v>
      </c>
      <c r="N47">
        <v>106.1</v>
      </c>
      <c r="O47">
        <v>92</v>
      </c>
    </row>
    <row r="48" spans="1:15">
      <c r="A48" t="s">
        <v>15</v>
      </c>
      <c r="B48">
        <v>23.7</v>
      </c>
      <c r="C48">
        <v>16.100000000000001</v>
      </c>
      <c r="D48">
        <v>27.4</v>
      </c>
      <c r="E48">
        <v>15.5</v>
      </c>
      <c r="F48">
        <v>0</v>
      </c>
      <c r="G48">
        <v>9.6999999999999993</v>
      </c>
      <c r="H48">
        <v>4.3</v>
      </c>
      <c r="I48">
        <v>-2.1</v>
      </c>
      <c r="J48">
        <v>-2.1</v>
      </c>
      <c r="K48">
        <v>5.7</v>
      </c>
      <c r="L48">
        <v>16.5</v>
      </c>
      <c r="M48">
        <v>5.0999999999999996</v>
      </c>
      <c r="N48">
        <v>-4.9000000000000004</v>
      </c>
      <c r="O48">
        <v>8.8000000000000007</v>
      </c>
    </row>
    <row r="49" spans="1:15">
      <c r="A49" t="s">
        <v>16</v>
      </c>
      <c r="B49">
        <v>33.9</v>
      </c>
      <c r="C49">
        <v>41.6</v>
      </c>
      <c r="D49">
        <v>49.3</v>
      </c>
      <c r="E49">
        <v>15.4</v>
      </c>
      <c r="F49">
        <v>37.4</v>
      </c>
      <c r="G49">
        <v>25.3</v>
      </c>
      <c r="H49">
        <v>-2.2999999999999998</v>
      </c>
      <c r="I49">
        <v>58.9</v>
      </c>
      <c r="J49">
        <v>45</v>
      </c>
      <c r="K49">
        <v>30.4</v>
      </c>
      <c r="L49">
        <v>40.9</v>
      </c>
      <c r="M49">
        <v>8</v>
      </c>
      <c r="N49">
        <v>37.9</v>
      </c>
      <c r="O49">
        <v>32.4</v>
      </c>
    </row>
    <row r="50" spans="1:15">
      <c r="A50" t="s">
        <v>17</v>
      </c>
      <c r="B50">
        <v>8.5</v>
      </c>
      <c r="C50">
        <v>12.1</v>
      </c>
      <c r="D50">
        <v>8.1999999999999993</v>
      </c>
      <c r="E50">
        <v>4.9000000000000004</v>
      </c>
      <c r="F50">
        <v>-1.9</v>
      </c>
      <c r="G50">
        <v>13.2</v>
      </c>
      <c r="H50">
        <v>4.3</v>
      </c>
      <c r="I50">
        <v>6.8</v>
      </c>
      <c r="J50">
        <v>9.6</v>
      </c>
      <c r="K50">
        <v>1.8</v>
      </c>
      <c r="L50">
        <v>19.2</v>
      </c>
      <c r="M50">
        <v>-9.8000000000000007</v>
      </c>
      <c r="N50">
        <v>15.3</v>
      </c>
      <c r="O50">
        <v>7.1</v>
      </c>
    </row>
    <row r="51" spans="1:15">
      <c r="A51" t="s">
        <v>19</v>
      </c>
      <c r="B51">
        <v>79.7</v>
      </c>
      <c r="C51">
        <v>53</v>
      </c>
      <c r="D51">
        <v>35.6</v>
      </c>
      <c r="E51">
        <v>30.9</v>
      </c>
      <c r="F51">
        <v>24.5</v>
      </c>
      <c r="G51">
        <v>90.3</v>
      </c>
      <c r="H51">
        <v>17.600000000000001</v>
      </c>
      <c r="I51">
        <v>72.599999999999994</v>
      </c>
      <c r="J51">
        <v>46.8</v>
      </c>
      <c r="K51">
        <v>19.7</v>
      </c>
      <c r="L51">
        <v>57.1</v>
      </c>
      <c r="M51">
        <v>-18.399999999999999</v>
      </c>
      <c r="N51">
        <v>57.9</v>
      </c>
      <c r="O51">
        <v>43.6</v>
      </c>
    </row>
    <row r="52" spans="1:15">
      <c r="A52" t="s">
        <v>27</v>
      </c>
    </row>
    <row r="53" spans="1:15">
      <c r="A53" t="s">
        <v>14</v>
      </c>
      <c r="B53">
        <v>118.6</v>
      </c>
      <c r="C53">
        <v>100</v>
      </c>
      <c r="D53">
        <v>112.3</v>
      </c>
      <c r="E53">
        <v>55.1</v>
      </c>
      <c r="F53">
        <v>54.9</v>
      </c>
      <c r="G53">
        <v>121.8</v>
      </c>
      <c r="H53">
        <v>12.4</v>
      </c>
      <c r="I53">
        <v>110.5</v>
      </c>
      <c r="J53">
        <v>88.6</v>
      </c>
      <c r="K53">
        <v>50.1</v>
      </c>
      <c r="L53">
        <v>117.1</v>
      </c>
      <c r="M53">
        <v>-17.2</v>
      </c>
      <c r="N53">
        <v>95.4</v>
      </c>
      <c r="O53">
        <v>78.400000000000006</v>
      </c>
    </row>
    <row r="54" spans="1:15">
      <c r="A54" t="s">
        <v>15</v>
      </c>
      <c r="B54">
        <v>23.7</v>
      </c>
      <c r="C54">
        <v>16.100000000000001</v>
      </c>
      <c r="D54">
        <v>27.4</v>
      </c>
      <c r="E54">
        <v>13.3</v>
      </c>
      <c r="F54">
        <v>0</v>
      </c>
      <c r="G54">
        <v>6.2</v>
      </c>
      <c r="H54">
        <v>6.8</v>
      </c>
      <c r="I54">
        <v>-2.1</v>
      </c>
      <c r="J54">
        <v>-5</v>
      </c>
      <c r="K54">
        <v>3.8</v>
      </c>
      <c r="L54">
        <v>16.3</v>
      </c>
      <c r="M54">
        <v>3.9</v>
      </c>
      <c r="N54">
        <v>-3.1</v>
      </c>
      <c r="O54">
        <v>8.3000000000000007</v>
      </c>
    </row>
    <row r="55" spans="1:15">
      <c r="A55" t="s">
        <v>16</v>
      </c>
      <c r="B55">
        <v>33.9</v>
      </c>
      <c r="C55">
        <v>41.6</v>
      </c>
      <c r="D55">
        <v>49.3</v>
      </c>
      <c r="E55">
        <v>14.8</v>
      </c>
      <c r="F55">
        <v>37.200000000000003</v>
      </c>
      <c r="G55">
        <v>25.3</v>
      </c>
      <c r="H55">
        <v>-2.6</v>
      </c>
      <c r="I55">
        <v>57.9</v>
      </c>
      <c r="J55">
        <v>45</v>
      </c>
      <c r="K55">
        <v>30.1</v>
      </c>
      <c r="L55">
        <v>40.9</v>
      </c>
      <c r="M55">
        <v>8</v>
      </c>
      <c r="N55">
        <v>37.6</v>
      </c>
      <c r="O55">
        <v>32.200000000000003</v>
      </c>
    </row>
    <row r="56" spans="1:15">
      <c r="A56" t="s">
        <v>17</v>
      </c>
      <c r="B56">
        <v>1.7</v>
      </c>
      <c r="C56">
        <v>6.7</v>
      </c>
      <c r="D56">
        <v>6.8</v>
      </c>
      <c r="E56">
        <v>2.5</v>
      </c>
      <c r="F56">
        <v>-2.4</v>
      </c>
      <c r="G56">
        <v>11.9</v>
      </c>
      <c r="H56">
        <v>0.5</v>
      </c>
      <c r="I56">
        <v>1.1000000000000001</v>
      </c>
      <c r="J56">
        <v>7.1</v>
      </c>
      <c r="K56">
        <v>0.1</v>
      </c>
      <c r="L56">
        <v>15.4</v>
      </c>
      <c r="M56">
        <v>-10.7</v>
      </c>
      <c r="N56">
        <v>13.3</v>
      </c>
      <c r="O56">
        <v>4.2</v>
      </c>
    </row>
    <row r="57" spans="1:15">
      <c r="A57" t="s">
        <v>19</v>
      </c>
      <c r="B57">
        <v>59.3</v>
      </c>
      <c r="C57">
        <v>35.6</v>
      </c>
      <c r="D57">
        <v>28.8</v>
      </c>
      <c r="E57">
        <v>24.4</v>
      </c>
      <c r="F57">
        <v>20.100000000000001</v>
      </c>
      <c r="G57">
        <v>78.5</v>
      </c>
      <c r="H57">
        <v>7.7</v>
      </c>
      <c r="I57">
        <v>53.7</v>
      </c>
      <c r="J57">
        <v>41.4</v>
      </c>
      <c r="K57">
        <v>16.100000000000001</v>
      </c>
      <c r="L57">
        <v>44.5</v>
      </c>
      <c r="M57">
        <v>-18.399999999999999</v>
      </c>
      <c r="N57">
        <v>47.6</v>
      </c>
      <c r="O57">
        <v>33.799999999999997</v>
      </c>
    </row>
    <row r="58" spans="1:15">
      <c r="A58" t="s">
        <v>28</v>
      </c>
    </row>
    <row r="59" spans="1:15">
      <c r="A59" t="s">
        <v>14</v>
      </c>
      <c r="B59">
        <v>118.6</v>
      </c>
      <c r="C59">
        <v>100</v>
      </c>
      <c r="D59">
        <v>112.3</v>
      </c>
      <c r="E59">
        <v>55.1</v>
      </c>
      <c r="F59">
        <v>54.9</v>
      </c>
      <c r="G59">
        <v>121.8</v>
      </c>
      <c r="H59">
        <v>2.5</v>
      </c>
      <c r="I59">
        <v>110.5</v>
      </c>
      <c r="J59">
        <v>88.6</v>
      </c>
      <c r="K59">
        <v>46.7</v>
      </c>
      <c r="L59">
        <v>117.1</v>
      </c>
      <c r="M59">
        <v>-17.2</v>
      </c>
      <c r="N59">
        <v>95.4</v>
      </c>
      <c r="O59">
        <v>77.400000000000006</v>
      </c>
    </row>
    <row r="60" spans="1:15">
      <c r="A60" t="s">
        <v>15</v>
      </c>
      <c r="B60">
        <v>23.7</v>
      </c>
      <c r="C60">
        <v>16.100000000000001</v>
      </c>
      <c r="D60">
        <v>27.4</v>
      </c>
      <c r="E60">
        <v>13.3</v>
      </c>
      <c r="F60">
        <v>0</v>
      </c>
      <c r="G60">
        <v>6.2</v>
      </c>
      <c r="H60">
        <v>1.9</v>
      </c>
      <c r="I60">
        <v>-2.1</v>
      </c>
      <c r="J60">
        <v>-5</v>
      </c>
      <c r="K60">
        <v>1.7</v>
      </c>
      <c r="L60">
        <v>16.3</v>
      </c>
      <c r="M60">
        <v>3.9</v>
      </c>
      <c r="N60">
        <v>-3.1</v>
      </c>
      <c r="O60">
        <v>7.7</v>
      </c>
    </row>
    <row r="61" spans="1:15">
      <c r="A61" t="s">
        <v>16</v>
      </c>
      <c r="B61">
        <v>33.9</v>
      </c>
      <c r="C61">
        <v>41.6</v>
      </c>
      <c r="D61">
        <v>49.3</v>
      </c>
      <c r="E61">
        <v>14.8</v>
      </c>
      <c r="F61">
        <v>37.200000000000003</v>
      </c>
      <c r="G61">
        <v>25.3</v>
      </c>
      <c r="H61">
        <v>-2.6</v>
      </c>
      <c r="I61">
        <v>57.9</v>
      </c>
      <c r="J61">
        <v>45</v>
      </c>
      <c r="K61">
        <v>30.1</v>
      </c>
      <c r="L61">
        <v>40.9</v>
      </c>
      <c r="M61">
        <v>8</v>
      </c>
      <c r="N61">
        <v>37.6</v>
      </c>
      <c r="O61">
        <v>32.200000000000003</v>
      </c>
    </row>
    <row r="62" spans="1:15">
      <c r="A62" t="s">
        <v>17</v>
      </c>
      <c r="B62">
        <v>1.7</v>
      </c>
      <c r="C62">
        <v>6.7</v>
      </c>
      <c r="D62">
        <v>6.8</v>
      </c>
      <c r="E62">
        <v>2.5</v>
      </c>
      <c r="F62">
        <v>-2.4</v>
      </c>
      <c r="G62">
        <v>11.9</v>
      </c>
      <c r="H62">
        <v>-0.8</v>
      </c>
      <c r="I62">
        <v>1.1000000000000001</v>
      </c>
      <c r="J62">
        <v>7.1</v>
      </c>
      <c r="K62">
        <v>-0.2</v>
      </c>
      <c r="L62">
        <v>15.4</v>
      </c>
      <c r="M62">
        <v>-10.7</v>
      </c>
      <c r="N62">
        <v>13.3</v>
      </c>
      <c r="O62">
        <v>4</v>
      </c>
    </row>
    <row r="63" spans="1:15">
      <c r="A63" t="s">
        <v>19</v>
      </c>
      <c r="B63">
        <v>59.3</v>
      </c>
      <c r="C63">
        <v>35.6</v>
      </c>
      <c r="D63">
        <v>28.8</v>
      </c>
      <c r="E63">
        <v>24.4</v>
      </c>
      <c r="F63">
        <v>20.100000000000001</v>
      </c>
      <c r="G63">
        <v>78.5</v>
      </c>
      <c r="H63">
        <v>4</v>
      </c>
      <c r="I63">
        <v>53.7</v>
      </c>
      <c r="J63">
        <v>41.4</v>
      </c>
      <c r="K63">
        <v>15.1</v>
      </c>
      <c r="L63">
        <v>44.5</v>
      </c>
      <c r="M63">
        <v>-18.399999999999999</v>
      </c>
      <c r="N63">
        <v>47.6</v>
      </c>
      <c r="O63">
        <v>33.4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main table</vt:lpstr>
      <vt:lpstr>graphs</vt:lpstr>
      <vt:lpstr>vm size break even table</vt:lpstr>
      <vt:lpstr>mem usage</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2018-02-12T08:20:47Z</dcterms:created>
  <dcterms:modified xsi:type="dcterms:W3CDTF">2018-04-09T12:35:51Z</dcterms:modified>
</cp:coreProperties>
</file>