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-20" windowWidth="33600" windowHeight="20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3" i="1" l="1"/>
  <c r="L43" i="1"/>
  <c r="M43" i="1"/>
  <c r="L42" i="1"/>
  <c r="M42" i="1"/>
  <c r="L41" i="1"/>
  <c r="M41" i="1"/>
  <c r="L40" i="1"/>
  <c r="M40" i="1"/>
  <c r="L39" i="1"/>
  <c r="M39" i="1"/>
  <c r="L38" i="1"/>
  <c r="M38" i="1"/>
  <c r="L37" i="1"/>
  <c r="M37" i="1"/>
  <c r="L36" i="1"/>
  <c r="M36" i="1"/>
  <c r="L35" i="1"/>
  <c r="M35" i="1"/>
  <c r="L34" i="1"/>
  <c r="M34" i="1"/>
  <c r="M33" i="1"/>
  <c r="J43" i="1"/>
  <c r="K43" i="1"/>
  <c r="J42" i="1"/>
  <c r="K42" i="1"/>
  <c r="J41" i="1"/>
  <c r="K41" i="1"/>
  <c r="J40" i="1"/>
  <c r="K40" i="1"/>
  <c r="J39" i="1"/>
  <c r="K39" i="1"/>
  <c r="J38" i="1"/>
  <c r="K38" i="1"/>
  <c r="J37" i="1"/>
  <c r="K37" i="1"/>
  <c r="J36" i="1"/>
  <c r="K36" i="1"/>
  <c r="J35" i="1"/>
  <c r="K35" i="1"/>
  <c r="J34" i="1"/>
  <c r="K34" i="1"/>
  <c r="J33" i="1"/>
  <c r="K33" i="1"/>
  <c r="H43" i="1"/>
  <c r="I43" i="1"/>
  <c r="H42" i="1"/>
  <c r="I42" i="1"/>
  <c r="H41" i="1"/>
  <c r="I41" i="1"/>
  <c r="H40" i="1"/>
  <c r="I40" i="1"/>
  <c r="H39" i="1"/>
  <c r="I39" i="1"/>
  <c r="H38" i="1"/>
  <c r="I38" i="1"/>
  <c r="H37" i="1"/>
  <c r="I37" i="1"/>
  <c r="H36" i="1"/>
  <c r="I36" i="1"/>
  <c r="H35" i="1"/>
  <c r="I35" i="1"/>
  <c r="H34" i="1"/>
  <c r="I34" i="1"/>
  <c r="H33" i="1"/>
  <c r="I33" i="1"/>
  <c r="F24" i="1"/>
  <c r="F43" i="1"/>
  <c r="G43" i="1"/>
  <c r="F23" i="1"/>
  <c r="F42" i="1"/>
  <c r="G42" i="1"/>
  <c r="F22" i="1"/>
  <c r="F41" i="1"/>
  <c r="G41" i="1"/>
  <c r="F40" i="1"/>
  <c r="G40" i="1"/>
  <c r="F21" i="1"/>
  <c r="F39" i="1"/>
  <c r="G39" i="1"/>
  <c r="F20" i="1"/>
  <c r="F38" i="1"/>
  <c r="G38" i="1"/>
  <c r="F19" i="1"/>
  <c r="F37" i="1"/>
  <c r="G37" i="1"/>
  <c r="F18" i="1"/>
  <c r="F36" i="1"/>
  <c r="G36" i="1"/>
  <c r="F17" i="1"/>
  <c r="F35" i="1"/>
  <c r="G35" i="1"/>
  <c r="F34" i="1"/>
  <c r="G34" i="1"/>
  <c r="F16" i="1"/>
  <c r="F33" i="1"/>
  <c r="G33" i="1"/>
  <c r="L32" i="1"/>
  <c r="J32" i="1"/>
  <c r="H32" i="1"/>
  <c r="F32" i="1"/>
  <c r="F15" i="1"/>
</calcChain>
</file>

<file path=xl/sharedStrings.xml><?xml version="1.0" encoding="utf-8"?>
<sst xmlns="http://schemas.openxmlformats.org/spreadsheetml/2006/main" count="77" uniqueCount="49">
  <si>
    <t xml:space="preserve">coremk_or0    </t>
  </si>
  <si>
    <t xml:space="preserve"> original, directly translated version</t>
  </si>
  <si>
    <t xml:space="preserve">coremk_or1    </t>
  </si>
  <si>
    <t xml:space="preserve"> manually inline small methods</t>
  </si>
  <si>
    <t xml:space="preserve">coremk_or2    </t>
  </si>
  <si>
    <t xml:space="preserve"> use short array index variables</t>
  </si>
  <si>
    <t xml:space="preserve">coremk_or3    </t>
  </si>
  <si>
    <t xml:space="preserve"> avoid recalculating expressions in a loop</t>
  </si>
  <si>
    <t xml:space="preserve">coremk_or4    </t>
  </si>
  <si>
    <t xml:space="preserve"> reduce array and object access</t>
  </si>
  <si>
    <t xml:space="preserve">coremk_or5    </t>
  </si>
  <si>
    <t xml:space="preserve">coremk        </t>
  </si>
  <si>
    <t xml:space="preserve"> default CoreMark implementation</t>
  </si>
  <si>
    <t xml:space="preserve">coremk_ch1    </t>
  </si>
  <si>
    <t xml:space="preserve"> avoid creating objects</t>
  </si>
  <si>
    <t xml:space="preserve">coremk_ch2    </t>
  </si>
  <si>
    <t xml:space="preserve"> avoid creating objects + avoid virtual calls</t>
  </si>
  <si>
    <t xml:space="preserve"> reduce branch cost in crcu8: result is now the same as coremk, except for small rewrite to avoid stack values at BRTARGET</t>
  </si>
  <si>
    <t>list</t>
  </si>
  <si>
    <t>matrix</t>
  </si>
  <si>
    <t>state</t>
  </si>
  <si>
    <t>total</t>
  </si>
  <si>
    <t>native C</t>
  </si>
  <si>
    <t>coremk_or0    without AOT or LW optimisations</t>
  </si>
  <si>
    <t>(this version does have GET/PUTFIELD_A_FIXED turned on</t>
  </si>
  <si>
    <t>core_bench_list</t>
  </si>
  <si>
    <t>core_bench_matrix</t>
  </si>
  <si>
    <t>core_bench_state</t>
  </si>
  <si>
    <t>rtcbenchmark_measure_native_performance</t>
  </si>
  <si>
    <t>get the ---total--- cycles from these functions/methods</t>
  </si>
  <si>
    <t>core_bench_list includes the cost of core_bench_matrix and core_bench_state. Calculate by substracting those from the total for core_bench_list.</t>
  </si>
  <si>
    <t>rtcbenchmark_measure_java_performance</t>
  </si>
  <si>
    <t>RAW DATA</t>
  </si>
  <si>
    <t>TABLE FOR THESIS</t>
  </si>
  <si>
    <t>time</t>
  </si>
  <si>
    <t>vs nat. C</t>
  </si>
  <si>
    <t>using optimised source</t>
  </si>
  <si>
    <t>after 'unfair' optimisations</t>
  </si>
  <si>
    <t>baseline</t>
  </si>
  <si>
    <t>optimised, using original source</t>
  </si>
  <si>
    <t>manually inline small methods</t>
  </si>
  <si>
    <t>use short array index variables</t>
  </si>
  <si>
    <t>avoid recalculating expressions in a loop</t>
  </si>
  <si>
    <t>reduce array and object access</t>
  </si>
  <si>
    <t>reduce branch cost in crcu8</t>
  </si>
  <si>
    <t>(unfair) avoid creating objects</t>
  </si>
  <si>
    <t>(unfair) avoid virtual calls</t>
  </si>
  <si>
    <t>x</t>
  </si>
  <si>
    <t>UPDATED 20180326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</si>
</sst>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3" borderId="0" xfId="0" applyFill="1"/>
    <xf numFmtId="0" fontId="0" fillId="0" borderId="0" xfId="0" applyFill="1"/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workbookViewId="0">
      <selection activeCell="M15" sqref="M15:M25"/>
    </sheetView>
  </sheetViews>
  <sheetFormatPr baseColWidth="10" defaultRowHeight="15" x14ac:dyDescent="0"/>
  <cols>
    <col min="4" max="4" width="41" customWidth="1"/>
  </cols>
  <sheetData>
    <row r="1" spans="1:16">
      <c r="A1" t="s">
        <v>0</v>
      </c>
      <c r="B1" t="s">
        <v>1</v>
      </c>
    </row>
    <row r="2" spans="1:16">
      <c r="A2" t="s">
        <v>2</v>
      </c>
      <c r="B2" t="s">
        <v>3</v>
      </c>
    </row>
    <row r="3" spans="1:16">
      <c r="A3" t="s">
        <v>4</v>
      </c>
      <c r="B3" t="s">
        <v>5</v>
      </c>
    </row>
    <row r="4" spans="1:16">
      <c r="A4" t="s">
        <v>6</v>
      </c>
      <c r="B4" t="s">
        <v>7</v>
      </c>
    </row>
    <row r="5" spans="1:16">
      <c r="A5" t="s">
        <v>8</v>
      </c>
      <c r="B5" t="s">
        <v>9</v>
      </c>
    </row>
    <row r="6" spans="1:16">
      <c r="A6" t="s">
        <v>10</v>
      </c>
      <c r="B6" t="s">
        <v>17</v>
      </c>
    </row>
    <row r="7" spans="1:16">
      <c r="A7" t="s">
        <v>11</v>
      </c>
      <c r="B7" t="s">
        <v>12</v>
      </c>
    </row>
    <row r="8" spans="1:16">
      <c r="A8" t="s">
        <v>13</v>
      </c>
      <c r="B8" t="s">
        <v>14</v>
      </c>
    </row>
    <row r="9" spans="1:16">
      <c r="A9" t="s">
        <v>15</v>
      </c>
      <c r="B9" t="s">
        <v>16</v>
      </c>
    </row>
    <row r="11" spans="1:16">
      <c r="E11" t="s">
        <v>30</v>
      </c>
    </row>
    <row r="12" spans="1:16">
      <c r="L12" t="s">
        <v>28</v>
      </c>
    </row>
    <row r="13" spans="1:16">
      <c r="E13" t="s">
        <v>25</v>
      </c>
      <c r="H13" t="s">
        <v>26</v>
      </c>
      <c r="J13" t="s">
        <v>27</v>
      </c>
      <c r="L13" t="s">
        <v>31</v>
      </c>
      <c r="P13" t="s">
        <v>29</v>
      </c>
    </row>
    <row r="14" spans="1:16">
      <c r="A14" t="s">
        <v>32</v>
      </c>
      <c r="F14" t="s">
        <v>18</v>
      </c>
      <c r="H14" t="s">
        <v>19</v>
      </c>
      <c r="J14" t="s">
        <v>20</v>
      </c>
      <c r="L14" t="s">
        <v>21</v>
      </c>
    </row>
    <row r="15" spans="1:16">
      <c r="C15" t="s">
        <v>47</v>
      </c>
      <c r="D15" t="s">
        <v>22</v>
      </c>
      <c r="E15">
        <v>85.1</v>
      </c>
      <c r="F15">
        <f>E15-H15-J15</f>
        <v>17.899999999999991</v>
      </c>
      <c r="H15">
        <v>49.2</v>
      </c>
      <c r="J15">
        <v>18</v>
      </c>
      <c r="L15">
        <v>85.1</v>
      </c>
      <c r="M15" s="5"/>
    </row>
    <row r="16" spans="1:16">
      <c r="D16" t="s">
        <v>23</v>
      </c>
      <c r="E16">
        <v>773.8</v>
      </c>
      <c r="F16">
        <f t="shared" ref="F16:F24" si="0">E16-H16-J16</f>
        <v>124.29999999999995</v>
      </c>
      <c r="H16">
        <v>360.5</v>
      </c>
      <c r="J16">
        <v>289</v>
      </c>
      <c r="L16">
        <v>774.4</v>
      </c>
      <c r="M16" s="5"/>
      <c r="P16" t="s">
        <v>24</v>
      </c>
    </row>
    <row r="17" spans="1:13">
      <c r="D17" t="s">
        <v>0</v>
      </c>
      <c r="E17">
        <v>363.2</v>
      </c>
      <c r="F17">
        <f t="shared" si="0"/>
        <v>55.899999999999977</v>
      </c>
      <c r="H17">
        <v>231.4</v>
      </c>
      <c r="J17">
        <v>75.900000000000006</v>
      </c>
      <c r="L17">
        <v>363.4</v>
      </c>
      <c r="M17" s="5"/>
    </row>
    <row r="18" spans="1:13">
      <c r="D18" t="s">
        <v>2</v>
      </c>
      <c r="E18">
        <v>307.7</v>
      </c>
      <c r="F18">
        <f t="shared" si="0"/>
        <v>55.099999999999994</v>
      </c>
      <c r="H18">
        <v>194.1</v>
      </c>
      <c r="J18">
        <v>58.5</v>
      </c>
      <c r="L18">
        <v>307.89999999999998</v>
      </c>
      <c r="M18" s="5"/>
    </row>
    <row r="19" spans="1:13">
      <c r="D19" t="s">
        <v>4</v>
      </c>
      <c r="E19">
        <v>203</v>
      </c>
      <c r="F19">
        <f t="shared" si="0"/>
        <v>55</v>
      </c>
      <c r="H19">
        <v>89.5</v>
      </c>
      <c r="J19">
        <v>58.5</v>
      </c>
      <c r="L19">
        <v>203.2</v>
      </c>
      <c r="M19" s="5"/>
    </row>
    <row r="20" spans="1:13">
      <c r="D20" t="s">
        <v>6</v>
      </c>
      <c r="E20">
        <v>195.5</v>
      </c>
      <c r="F20">
        <f t="shared" si="0"/>
        <v>55.099999999999994</v>
      </c>
      <c r="H20">
        <v>81.900000000000006</v>
      </c>
      <c r="J20">
        <v>58.5</v>
      </c>
      <c r="L20">
        <v>195.7</v>
      </c>
      <c r="M20" s="5"/>
    </row>
    <row r="21" spans="1:13">
      <c r="D21" t="s">
        <v>8</v>
      </c>
      <c r="E21">
        <v>175</v>
      </c>
      <c r="F21">
        <f t="shared" si="0"/>
        <v>54.999999999999993</v>
      </c>
      <c r="H21">
        <v>63.9</v>
      </c>
      <c r="J21">
        <v>56.1</v>
      </c>
      <c r="L21">
        <v>175.2</v>
      </c>
      <c r="M21" s="5"/>
    </row>
    <row r="22" spans="1:13">
      <c r="D22" t="s">
        <v>10</v>
      </c>
      <c r="E22">
        <v>167.7</v>
      </c>
      <c r="F22">
        <f t="shared" si="0"/>
        <v>51.399999999999984</v>
      </c>
      <c r="H22">
        <v>63.4</v>
      </c>
      <c r="J22">
        <v>52.9</v>
      </c>
      <c r="L22">
        <v>167.9</v>
      </c>
      <c r="M22" s="5"/>
    </row>
    <row r="23" spans="1:13">
      <c r="D23" t="s">
        <v>13</v>
      </c>
      <c r="E23">
        <v>157.9</v>
      </c>
      <c r="F23">
        <f t="shared" si="0"/>
        <v>52.2</v>
      </c>
      <c r="H23">
        <v>63.4</v>
      </c>
      <c r="J23">
        <v>42.3</v>
      </c>
      <c r="L23">
        <v>158</v>
      </c>
      <c r="M23" s="5"/>
    </row>
    <row r="24" spans="1:13">
      <c r="D24" t="s">
        <v>15</v>
      </c>
      <c r="E24">
        <v>135.1</v>
      </c>
      <c r="F24">
        <f t="shared" si="0"/>
        <v>29.399999999999991</v>
      </c>
      <c r="H24">
        <v>63.4</v>
      </c>
      <c r="J24">
        <v>42.3</v>
      </c>
      <c r="L24">
        <v>135.30000000000001</v>
      </c>
      <c r="M24" s="5"/>
    </row>
    <row r="25" spans="1:13">
      <c r="M25" s="5"/>
    </row>
    <row r="30" spans="1:13" s="2" customFormat="1">
      <c r="A30" s="2" t="s">
        <v>33</v>
      </c>
      <c r="F30" s="2" t="s">
        <v>18</v>
      </c>
      <c r="H30" s="2" t="s">
        <v>19</v>
      </c>
      <c r="J30" s="2" t="s">
        <v>20</v>
      </c>
      <c r="L30" s="2" t="s">
        <v>21</v>
      </c>
    </row>
    <row r="31" spans="1:13">
      <c r="F31" t="s">
        <v>34</v>
      </c>
      <c r="G31" t="s">
        <v>35</v>
      </c>
      <c r="H31" t="s">
        <v>34</v>
      </c>
      <c r="I31" t="s">
        <v>35</v>
      </c>
      <c r="J31" t="s">
        <v>34</v>
      </c>
      <c r="K31" t="s">
        <v>35</v>
      </c>
      <c r="L31" t="s">
        <v>34</v>
      </c>
      <c r="M31" t="s">
        <v>35</v>
      </c>
    </row>
    <row r="32" spans="1:13">
      <c r="D32" t="s">
        <v>22</v>
      </c>
      <c r="F32" s="3">
        <f>F15</f>
        <v>17.899999999999991</v>
      </c>
      <c r="H32" s="3">
        <f>H15</f>
        <v>49.2</v>
      </c>
      <c r="J32" s="3">
        <f>J15</f>
        <v>18</v>
      </c>
      <c r="L32" s="3">
        <f>L15</f>
        <v>85.1</v>
      </c>
    </row>
    <row r="33" spans="1:13">
      <c r="B33" t="s">
        <v>23</v>
      </c>
      <c r="D33" t="s">
        <v>38</v>
      </c>
      <c r="F33" s="3">
        <f>F16</f>
        <v>124.29999999999995</v>
      </c>
      <c r="G33" s="1">
        <f>(F33-F$32)/F$32</f>
        <v>5.9441340782122909</v>
      </c>
      <c r="H33" s="3">
        <f>H16</f>
        <v>360.5</v>
      </c>
      <c r="I33" s="1">
        <f>(H33-H$32)/H$32</f>
        <v>6.3272357723577235</v>
      </c>
      <c r="J33" s="3">
        <f>J16</f>
        <v>289</v>
      </c>
      <c r="K33" s="1">
        <f>(J33-J$32)/J$32</f>
        <v>15.055555555555555</v>
      </c>
      <c r="L33" s="3">
        <f>L16</f>
        <v>774.4</v>
      </c>
      <c r="M33" s="1">
        <f>(L33-L$32)/L$32</f>
        <v>8.0998824911868397</v>
      </c>
    </row>
    <row r="34" spans="1:13">
      <c r="B34" t="s">
        <v>0</v>
      </c>
      <c r="D34" t="s">
        <v>39</v>
      </c>
      <c r="F34" s="3">
        <f>F17</f>
        <v>55.899999999999977</v>
      </c>
      <c r="G34" s="1">
        <f>(F34-F$32)/F$32</f>
        <v>2.1229050279329611</v>
      </c>
      <c r="H34" s="3">
        <f>H17</f>
        <v>231.4</v>
      </c>
      <c r="I34" s="1">
        <f>(H34-H$32)/H$32</f>
        <v>3.7032520325203246</v>
      </c>
      <c r="J34" s="3">
        <f>J17</f>
        <v>75.900000000000006</v>
      </c>
      <c r="K34" s="1">
        <f>(J34-J$32)/J$32</f>
        <v>3.2166666666666668</v>
      </c>
      <c r="L34" s="3">
        <f>L17</f>
        <v>363.4</v>
      </c>
      <c r="M34" s="1">
        <f>(L34-L$32)/L$32</f>
        <v>3.2702702702702702</v>
      </c>
    </row>
    <row r="35" spans="1:13">
      <c r="B35" t="s">
        <v>2</v>
      </c>
      <c r="D35" t="s">
        <v>40</v>
      </c>
      <c r="F35" s="3">
        <f>F18-F17</f>
        <v>-0.79999999999998295</v>
      </c>
      <c r="G35" s="1">
        <f>F35/F$32</f>
        <v>-4.4692737430166669E-2</v>
      </c>
      <c r="H35" s="3">
        <f>H18-H17</f>
        <v>-37.300000000000011</v>
      </c>
      <c r="I35" s="1">
        <f>H35/H$32</f>
        <v>-0.75813008130081316</v>
      </c>
      <c r="J35" s="3">
        <f>J18-J17</f>
        <v>-17.400000000000006</v>
      </c>
      <c r="K35" s="1">
        <f>J35/J$32</f>
        <v>-0.96666666666666701</v>
      </c>
      <c r="L35" s="3">
        <f>L18-L17</f>
        <v>-55.5</v>
      </c>
      <c r="M35" s="1">
        <f>L35/L$32</f>
        <v>-0.65217391304347827</v>
      </c>
    </row>
    <row r="36" spans="1:13">
      <c r="B36" t="s">
        <v>4</v>
      </c>
      <c r="D36" t="s">
        <v>41</v>
      </c>
      <c r="F36" s="3">
        <f t="shared" ref="F36:H39" si="1">F19-F18</f>
        <v>-9.9999999999994316E-2</v>
      </c>
      <c r="G36" s="1">
        <f>F36/F$32</f>
        <v>-5.586592178770635E-3</v>
      </c>
      <c r="H36" s="3">
        <f t="shared" si="1"/>
        <v>-104.6</v>
      </c>
      <c r="I36" s="1">
        <f>H36/H$32</f>
        <v>-2.1260162601626016</v>
      </c>
      <c r="J36" s="3">
        <f t="shared" ref="J36" si="2">J19-J18</f>
        <v>0</v>
      </c>
      <c r="K36" s="1">
        <f>J36/J$32</f>
        <v>0</v>
      </c>
      <c r="L36" s="3">
        <f t="shared" ref="L36" si="3">L19-L18</f>
        <v>-104.69999999999999</v>
      </c>
      <c r="M36" s="1">
        <f>L36/L$32</f>
        <v>-1.2303172737955346</v>
      </c>
    </row>
    <row r="37" spans="1:13">
      <c r="B37" t="s">
        <v>6</v>
      </c>
      <c r="D37" t="s">
        <v>42</v>
      </c>
      <c r="F37" s="3">
        <f t="shared" si="1"/>
        <v>9.9999999999994316E-2</v>
      </c>
      <c r="G37" s="1">
        <f>F37/F$32</f>
        <v>5.586592178770635E-3</v>
      </c>
      <c r="H37" s="3">
        <f t="shared" si="1"/>
        <v>-7.5999999999999943</v>
      </c>
      <c r="I37" s="1">
        <f>H37/H$32</f>
        <v>-0.15447154471544702</v>
      </c>
      <c r="J37" s="3">
        <f t="shared" ref="J37" si="4">J20-J19</f>
        <v>0</v>
      </c>
      <c r="K37" s="1">
        <f>J37/J$32</f>
        <v>0</v>
      </c>
      <c r="L37" s="3">
        <f t="shared" ref="L37" si="5">L20-L19</f>
        <v>-7.5</v>
      </c>
      <c r="M37" s="1">
        <f>L37/L$32</f>
        <v>-8.8131609870740313E-2</v>
      </c>
    </row>
    <row r="38" spans="1:13">
      <c r="B38" t="s">
        <v>8</v>
      </c>
      <c r="D38" t="s">
        <v>43</v>
      </c>
      <c r="F38" s="3">
        <f t="shared" si="1"/>
        <v>-0.10000000000000142</v>
      </c>
      <c r="G38" s="1">
        <f>F38/F$32</f>
        <v>-5.5865921787710314E-3</v>
      </c>
      <c r="H38" s="3">
        <f t="shared" si="1"/>
        <v>-18.000000000000007</v>
      </c>
      <c r="I38" s="1">
        <f>H38/H$32</f>
        <v>-0.36585365853658547</v>
      </c>
      <c r="J38" s="3">
        <f t="shared" ref="J38" si="6">J21-J20</f>
        <v>-2.3999999999999986</v>
      </c>
      <c r="K38" s="1">
        <f>J38/J$32</f>
        <v>-0.13333333333333325</v>
      </c>
      <c r="L38" s="3">
        <f t="shared" ref="L38" si="7">L21-L20</f>
        <v>-20.5</v>
      </c>
      <c r="M38" s="1">
        <f>L38/L$32</f>
        <v>-0.24089306698002352</v>
      </c>
    </row>
    <row r="39" spans="1:13">
      <c r="B39" t="s">
        <v>10</v>
      </c>
      <c r="D39" t="s">
        <v>44</v>
      </c>
      <c r="F39" s="3">
        <f t="shared" si="1"/>
        <v>-3.6000000000000085</v>
      </c>
      <c r="G39" s="1">
        <f>F39/F$32</f>
        <v>-0.20111731843575475</v>
      </c>
      <c r="H39" s="3">
        <f t="shared" si="1"/>
        <v>-0.5</v>
      </c>
      <c r="I39" s="1">
        <f>H39/H$32</f>
        <v>-1.016260162601626E-2</v>
      </c>
      <c r="J39" s="3">
        <f t="shared" ref="J39" si="8">J22-J21</f>
        <v>-3.2000000000000028</v>
      </c>
      <c r="K39" s="1">
        <f>J39/J$32</f>
        <v>-0.17777777777777792</v>
      </c>
      <c r="L39" s="3">
        <f t="shared" ref="L39" si="9">L22-L21</f>
        <v>-7.2999999999999829</v>
      </c>
      <c r="M39" s="1">
        <f>L39/L$32</f>
        <v>-8.5781433607520371E-2</v>
      </c>
    </row>
    <row r="40" spans="1:13">
      <c r="D40" t="s">
        <v>36</v>
      </c>
      <c r="F40" s="3">
        <f>F22</f>
        <v>51.399999999999984</v>
      </c>
      <c r="G40" s="1">
        <f>(F40-F$32)/F$32</f>
        <v>1.8715083798882686</v>
      </c>
      <c r="H40" s="3">
        <f>H22</f>
        <v>63.4</v>
      </c>
      <c r="I40" s="1">
        <f>(H40-H$32)/H$32</f>
        <v>0.28861788617886169</v>
      </c>
      <c r="J40" s="3">
        <f>J22</f>
        <v>52.9</v>
      </c>
      <c r="K40" s="1">
        <f>(J40-J$32)/J$32</f>
        <v>1.9388888888888889</v>
      </c>
      <c r="L40" s="3">
        <f>L22</f>
        <v>167.9</v>
      </c>
      <c r="M40" s="1">
        <f>(L40-L$32)/L$32</f>
        <v>0.97297297297297314</v>
      </c>
    </row>
    <row r="41" spans="1:13">
      <c r="B41" t="s">
        <v>13</v>
      </c>
      <c r="D41" t="s">
        <v>45</v>
      </c>
      <c r="F41" s="3">
        <f>F23-F22</f>
        <v>0.80000000000001847</v>
      </c>
      <c r="G41" s="1">
        <f>F41/F$32</f>
        <v>4.4692737430168654E-2</v>
      </c>
      <c r="H41" s="3">
        <f>H23-H22</f>
        <v>0</v>
      </c>
      <c r="I41" s="1">
        <f>H41/H$32</f>
        <v>0</v>
      </c>
      <c r="J41" s="3">
        <f>J23-J22</f>
        <v>-10.600000000000001</v>
      </c>
      <c r="K41" s="1">
        <f>J41/J$32</f>
        <v>-0.58888888888888902</v>
      </c>
      <c r="L41" s="3">
        <f>L23-L22</f>
        <v>-9.9000000000000057</v>
      </c>
      <c r="M41" s="1">
        <f>L41/L$32</f>
        <v>-0.11633372502937728</v>
      </c>
    </row>
    <row r="42" spans="1:13">
      <c r="B42" t="s">
        <v>15</v>
      </c>
      <c r="D42" t="s">
        <v>46</v>
      </c>
      <c r="F42" s="3">
        <f>F24-F23</f>
        <v>-22.800000000000011</v>
      </c>
      <c r="G42" s="1">
        <f>F42/F$32</f>
        <v>-1.2737430167597779</v>
      </c>
      <c r="H42" s="3">
        <f>H24-H23</f>
        <v>0</v>
      </c>
      <c r="I42" s="1">
        <f>H42/H$32</f>
        <v>0</v>
      </c>
      <c r="J42" s="3">
        <f>J24-J23</f>
        <v>0</v>
      </c>
      <c r="K42" s="1">
        <f>J42/J$32</f>
        <v>0</v>
      </c>
      <c r="L42" s="3">
        <f>L24-L23</f>
        <v>-22.699999999999989</v>
      </c>
      <c r="M42" s="1">
        <f>L42/L$32</f>
        <v>-0.26674500587544053</v>
      </c>
    </row>
    <row r="43" spans="1:13">
      <c r="D43" t="s">
        <v>37</v>
      </c>
      <c r="F43" s="3">
        <f>F24</f>
        <v>29.399999999999991</v>
      </c>
      <c r="G43" s="1">
        <f>(F43-F$32)/F$32</f>
        <v>0.64245810055865948</v>
      </c>
      <c r="H43" s="3">
        <f>H24</f>
        <v>63.4</v>
      </c>
      <c r="I43" s="1">
        <f>(H43-H$32)/H$32</f>
        <v>0.28861788617886169</v>
      </c>
      <c r="J43" s="3">
        <f>J24</f>
        <v>42.3</v>
      </c>
      <c r="K43" s="1">
        <f>(J43-J$32)/J$32</f>
        <v>1.3499999999999999</v>
      </c>
      <c r="L43" s="3">
        <f>L24</f>
        <v>135.30000000000001</v>
      </c>
      <c r="M43" s="1">
        <f>(L43-L$32)/L$32</f>
        <v>0.58989424206815533</v>
      </c>
    </row>
    <row r="44" spans="1:13">
      <c r="A44" s="4" t="s">
        <v>48</v>
      </c>
      <c r="B44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2018-02-12T06:23:13Z</dcterms:created>
  <dcterms:modified xsi:type="dcterms:W3CDTF">2018-03-26T09:11:42Z</dcterms:modified>
</cp:coreProperties>
</file>