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 activeTab="1"/>
  </bookViews>
  <sheets>
    <sheet name="Data for all bm" sheetId="2" r:id="rId1"/>
    <sheet name="Data for all bm (2)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3" l="1"/>
  <c r="D25" i="3"/>
  <c r="D24" i="3"/>
  <c r="D26" i="3"/>
  <c r="E25" i="3"/>
  <c r="E24" i="3"/>
  <c r="E26" i="3"/>
  <c r="F25" i="3"/>
  <c r="F24" i="3"/>
  <c r="F26" i="3"/>
  <c r="G25" i="3"/>
  <c r="G24" i="3"/>
  <c r="G26" i="3"/>
  <c r="H25" i="3"/>
  <c r="H24" i="3"/>
  <c r="H26" i="3"/>
  <c r="I25" i="3"/>
  <c r="I24" i="3"/>
  <c r="I26" i="3"/>
  <c r="J25" i="3"/>
  <c r="J24" i="3"/>
  <c r="J26" i="3"/>
  <c r="K24" i="3"/>
  <c r="K25" i="3"/>
  <c r="K26" i="3"/>
  <c r="L25" i="3"/>
  <c r="L24" i="3"/>
  <c r="L26" i="3"/>
  <c r="M25" i="3"/>
  <c r="M24" i="3"/>
  <c r="M26" i="3"/>
  <c r="N25" i="3"/>
  <c r="N24" i="3"/>
  <c r="N26" i="3"/>
  <c r="O25" i="3"/>
  <c r="O24" i="3"/>
  <c r="O26" i="3"/>
  <c r="C25" i="3"/>
  <c r="C24" i="3"/>
  <c r="C26" i="3"/>
  <c r="B25" i="3"/>
  <c r="B24" i="3"/>
  <c r="A2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O11" i="3"/>
  <c r="O29" i="3"/>
  <c r="N11" i="3"/>
  <c r="N29" i="3"/>
  <c r="M11" i="3"/>
  <c r="M29" i="3"/>
  <c r="L11" i="3"/>
  <c r="L29" i="3"/>
  <c r="K11" i="3"/>
  <c r="K29" i="3"/>
  <c r="J11" i="3"/>
  <c r="J29" i="3"/>
  <c r="I11" i="3"/>
  <c r="I29" i="3"/>
  <c r="H11" i="3"/>
  <c r="H29" i="3"/>
  <c r="G11" i="3"/>
  <c r="G29" i="3"/>
  <c r="F11" i="3"/>
  <c r="F29" i="3"/>
  <c r="E11" i="3"/>
  <c r="E29" i="3"/>
  <c r="D11" i="3"/>
  <c r="D29" i="3"/>
  <c r="C11" i="3"/>
  <c r="C29" i="3"/>
  <c r="B29" i="3"/>
  <c r="O28" i="3"/>
  <c r="N28" i="3"/>
  <c r="M28" i="3"/>
  <c r="K28" i="3"/>
  <c r="J28" i="3"/>
  <c r="I28" i="3"/>
  <c r="H28" i="3"/>
  <c r="G28" i="3"/>
  <c r="F28" i="3"/>
  <c r="E28" i="3"/>
  <c r="D28" i="3"/>
  <c r="C28" i="3"/>
  <c r="B28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D28" i="2"/>
  <c r="E28" i="2"/>
  <c r="F28" i="2"/>
  <c r="G28" i="2"/>
  <c r="H28" i="2"/>
  <c r="I28" i="2"/>
  <c r="J28" i="2"/>
  <c r="K28" i="2"/>
  <c r="L28" i="2"/>
  <c r="M28" i="2"/>
  <c r="N28" i="2"/>
  <c r="O28" i="2"/>
  <c r="C28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C27" i="2"/>
  <c r="C26" i="2"/>
  <c r="C25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C20" i="2"/>
  <c r="C21" i="2"/>
  <c r="C19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C22" i="2"/>
  <c r="C23" i="2"/>
  <c r="C24" i="2"/>
  <c r="B19" i="2"/>
  <c r="B20" i="2"/>
  <c r="B21" i="2"/>
  <c r="B22" i="2"/>
  <c r="B23" i="2"/>
  <c r="B24" i="2"/>
  <c r="B25" i="2"/>
  <c r="B26" i="2"/>
  <c r="B27" i="2"/>
  <c r="B2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8" i="2"/>
  <c r="A28" i="2"/>
  <c r="A19" i="2"/>
  <c r="A22" i="2"/>
  <c r="A25" i="2"/>
  <c r="A27" i="2"/>
  <c r="A18" i="2"/>
  <c r="D9" i="2"/>
  <c r="E9" i="2"/>
  <c r="F9" i="2"/>
  <c r="G9" i="2"/>
  <c r="H9" i="2"/>
  <c r="I9" i="2"/>
  <c r="J9" i="2"/>
  <c r="K9" i="2"/>
  <c r="L9" i="2"/>
  <c r="M9" i="2"/>
  <c r="N9" i="2"/>
  <c r="O9" i="2"/>
  <c r="C9" i="2"/>
</calcChain>
</file>

<file path=xl/sharedStrings.xml><?xml version="1.0" encoding="utf-8"?>
<sst xmlns="http://schemas.openxmlformats.org/spreadsheetml/2006/main" count="75" uniqueCount="39">
  <si>
    <t>Support for constant data</t>
  </si>
  <si>
    <t>Better lang. support for shorts and bytes</t>
  </si>
  <si>
    <t>Explicit and efficient inlining</t>
  </si>
  <si>
    <t>An optimising compiler</t>
  </si>
  <si>
    <t>Allocating objects on stack</t>
  </si>
  <si>
    <t>MoteTrack</t>
  </si>
  <si>
    <t>LEC</t>
  </si>
  <si>
    <t>CoreMark</t>
  </si>
  <si>
    <t>Outlier</t>
  </si>
  <si>
    <t>FFT16</t>
  </si>
  <si>
    <t>XXTEA</t>
  </si>
  <si>
    <t>B.sort</t>
  </si>
  <si>
    <t>H.sort</t>
  </si>
  <si>
    <t>Bin.Search</t>
  </si>
  <si>
    <t>MD5</t>
  </si>
  <si>
    <t>RC5</t>
  </si>
  <si>
    <t>HeatCalib</t>
  </si>
  <si>
    <t>HeatDetect</t>
  </si>
  <si>
    <t>Const array RAM overhead</t>
  </si>
  <si>
    <t>Casts per 100 LOC</t>
  </si>
  <si>
    <t>LOC</t>
  </si>
  <si>
    <t>Casts</t>
  </si>
  <si>
    <t>Size non-inlined version</t>
  </si>
  <si>
    <t>Slowdown w/o optimisations</t>
  </si>
  <si>
    <t>Slowdown heap allocation</t>
  </si>
  <si>
    <t>Const array flash overhead (AOT)</t>
  </si>
  <si>
    <t>20KB</t>
  </si>
  <si>
    <t>too big</t>
  </si>
  <si>
    <t>Slowdown non-inlined version</t>
  </si>
  <si>
    <t>(1.24 for state machine)</t>
  </si>
  <si>
    <t>TABLE FOR THESIS</t>
  </si>
  <si>
    <t>Issue</t>
  </si>
  <si>
    <t>Measure</t>
  </si>
  <si>
    <t>Size of constant data</t>
  </si>
  <si>
    <t>Support for nested data structures</t>
  </si>
  <si>
    <t>Size of main data structures in C</t>
  </si>
  <si>
    <t>Size of main data structures in Java</t>
  </si>
  <si>
    <t>Size increase</t>
  </si>
  <si>
    <t>UPDATED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</si>
</sst>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B7B7B7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164" fontId="0" fillId="0" borderId="0" xfId="0" applyNumberFormat="1"/>
    <xf numFmtId="9" fontId="0" fillId="0" borderId="0" xfId="0" applyNumberFormat="1"/>
    <xf numFmtId="3" fontId="0" fillId="3" borderId="0" xfId="0" applyNumberFormat="1" applyFill="1"/>
    <xf numFmtId="1" fontId="0" fillId="0" borderId="0" xfId="0" applyNumberFormat="1" applyFill="1"/>
    <xf numFmtId="9" fontId="0" fillId="3" borderId="0" xfId="0" applyNumberFormat="1" applyFill="1"/>
    <xf numFmtId="164" fontId="0" fillId="3" borderId="0" xfId="0" applyNumberFormat="1" applyFill="1"/>
    <xf numFmtId="3" fontId="0" fillId="0" borderId="0" xfId="0" applyNumberFormat="1" applyFill="1"/>
    <xf numFmtId="164" fontId="0" fillId="0" borderId="0" xfId="0" applyNumberFormat="1" applyFill="1"/>
    <xf numFmtId="0" fontId="0" fillId="4" borderId="0" xfId="0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6"/>
  <sheetViews>
    <sheetView workbookViewId="0">
      <selection activeCell="A7" sqref="A7"/>
    </sheetView>
  </sheetViews>
  <sheetFormatPr baseColWidth="10" defaultRowHeight="15" x14ac:dyDescent="0"/>
  <cols>
    <col min="1" max="1" width="38.33203125" customWidth="1"/>
    <col min="2" max="2" width="28.33203125" customWidth="1"/>
  </cols>
  <sheetData>
    <row r="3" spans="1:15">
      <c r="A3" t="s">
        <v>31</v>
      </c>
      <c r="B3" t="s">
        <v>32</v>
      </c>
      <c r="C3" t="s">
        <v>11</v>
      </c>
      <c r="D3" t="s">
        <v>12</v>
      </c>
      <c r="E3" t="s">
        <v>13</v>
      </c>
      <c r="F3" t="s">
        <v>10</v>
      </c>
      <c r="G3" t="s">
        <v>14</v>
      </c>
      <c r="H3" t="s">
        <v>15</v>
      </c>
      <c r="I3" t="s">
        <v>9</v>
      </c>
      <c r="J3" t="s">
        <v>8</v>
      </c>
      <c r="K3" t="s">
        <v>6</v>
      </c>
      <c r="L3" t="s">
        <v>7</v>
      </c>
      <c r="M3" t="s">
        <v>5</v>
      </c>
      <c r="N3" t="s">
        <v>16</v>
      </c>
      <c r="O3" t="s">
        <v>17</v>
      </c>
    </row>
    <row r="4" spans="1:15">
      <c r="A4" s="4" t="s">
        <v>0</v>
      </c>
      <c r="B4" s="4" t="s">
        <v>33</v>
      </c>
      <c r="C4">
        <v>0</v>
      </c>
      <c r="D4">
        <v>0</v>
      </c>
      <c r="E4">
        <v>0</v>
      </c>
      <c r="F4">
        <v>0</v>
      </c>
      <c r="G4">
        <v>0</v>
      </c>
      <c r="H4">
        <v>200</v>
      </c>
      <c r="I4">
        <v>2048</v>
      </c>
      <c r="J4">
        <v>0</v>
      </c>
      <c r="K4">
        <v>51</v>
      </c>
      <c r="L4">
        <v>0</v>
      </c>
      <c r="M4" t="s">
        <v>26</v>
      </c>
      <c r="N4">
        <v>0</v>
      </c>
      <c r="O4">
        <v>0</v>
      </c>
    </row>
    <row r="5" spans="1:15">
      <c r="A5" s="4"/>
      <c r="B5" s="4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208</v>
      </c>
      <c r="I5" s="5">
        <v>2056</v>
      </c>
      <c r="J5">
        <v>0</v>
      </c>
      <c r="K5">
        <v>67</v>
      </c>
      <c r="L5">
        <v>0</v>
      </c>
      <c r="M5" s="5" t="s">
        <v>27</v>
      </c>
      <c r="N5">
        <v>0</v>
      </c>
      <c r="O5">
        <v>0</v>
      </c>
    </row>
    <row r="6" spans="1:15">
      <c r="A6" s="4"/>
      <c r="B6" s="4" t="s">
        <v>25</v>
      </c>
      <c r="C6">
        <v>0</v>
      </c>
      <c r="D6">
        <v>0</v>
      </c>
      <c r="E6">
        <v>0</v>
      </c>
      <c r="F6">
        <v>0</v>
      </c>
      <c r="G6">
        <v>0</v>
      </c>
      <c r="H6">
        <v>1998</v>
      </c>
      <c r="I6" s="10">
        <v>26714</v>
      </c>
      <c r="J6">
        <v>0</v>
      </c>
      <c r="K6">
        <v>930</v>
      </c>
      <c r="L6">
        <v>0</v>
      </c>
      <c r="M6" s="5" t="s">
        <v>27</v>
      </c>
      <c r="N6">
        <v>0</v>
      </c>
      <c r="O6">
        <v>0</v>
      </c>
    </row>
    <row r="7" spans="1:15">
      <c r="A7" s="4" t="s">
        <v>1</v>
      </c>
      <c r="B7" s="4" t="s">
        <v>21</v>
      </c>
      <c r="C7">
        <v>1</v>
      </c>
      <c r="D7">
        <v>6</v>
      </c>
      <c r="E7">
        <v>5</v>
      </c>
      <c r="F7">
        <v>8</v>
      </c>
      <c r="G7">
        <v>8</v>
      </c>
      <c r="H7">
        <v>8</v>
      </c>
      <c r="I7">
        <v>16</v>
      </c>
      <c r="J7">
        <v>3</v>
      </c>
      <c r="K7">
        <v>8</v>
      </c>
      <c r="L7">
        <v>41</v>
      </c>
      <c r="M7">
        <v>33</v>
      </c>
      <c r="N7">
        <v>4</v>
      </c>
      <c r="O7">
        <v>70</v>
      </c>
    </row>
    <row r="8" spans="1:15">
      <c r="A8" s="4"/>
      <c r="B8" s="4" t="s">
        <v>20</v>
      </c>
      <c r="C8">
        <v>11</v>
      </c>
      <c r="D8">
        <v>24</v>
      </c>
      <c r="E8">
        <v>16</v>
      </c>
      <c r="F8">
        <v>38</v>
      </c>
      <c r="G8">
        <v>165</v>
      </c>
      <c r="H8">
        <v>27</v>
      </c>
      <c r="I8">
        <v>73</v>
      </c>
      <c r="J8">
        <v>43</v>
      </c>
      <c r="K8">
        <v>48</v>
      </c>
      <c r="L8">
        <v>637</v>
      </c>
      <c r="M8">
        <v>475</v>
      </c>
      <c r="N8">
        <v>47</v>
      </c>
      <c r="O8">
        <v>272</v>
      </c>
    </row>
    <row r="9" spans="1:15">
      <c r="A9" s="4"/>
      <c r="B9" s="4" t="s">
        <v>19</v>
      </c>
      <c r="C9" s="6">
        <f>100*C7/C8</f>
        <v>9.0909090909090917</v>
      </c>
      <c r="D9" s="7">
        <f t="shared" ref="D9:H9" si="0">100*D7/D8</f>
        <v>25</v>
      </c>
      <c r="E9" s="7">
        <f t="shared" si="0"/>
        <v>31.25</v>
      </c>
      <c r="F9" s="6">
        <f t="shared" si="0"/>
        <v>21.05263157894737</v>
      </c>
      <c r="G9" s="11">
        <f t="shared" si="0"/>
        <v>4.8484848484848486</v>
      </c>
      <c r="H9" s="7">
        <f t="shared" si="0"/>
        <v>29.62962962962963</v>
      </c>
      <c r="I9" s="6">
        <f t="shared" ref="I9:O9" si="1">100*I7/I8</f>
        <v>21.917808219178081</v>
      </c>
      <c r="J9" s="6">
        <f t="shared" si="1"/>
        <v>6.9767441860465116</v>
      </c>
      <c r="K9" s="6">
        <f t="shared" si="1"/>
        <v>16.666666666666668</v>
      </c>
      <c r="L9" s="6">
        <f t="shared" si="1"/>
        <v>6.4364207221350078</v>
      </c>
      <c r="M9" s="6">
        <f t="shared" si="1"/>
        <v>6.9473684210526319</v>
      </c>
      <c r="N9" s="6">
        <f t="shared" si="1"/>
        <v>8.5106382978723403</v>
      </c>
      <c r="O9" s="7">
        <f t="shared" si="1"/>
        <v>25.735294117647058</v>
      </c>
    </row>
    <row r="10" spans="1:15" s="4" customFormat="1">
      <c r="A10" s="4" t="s">
        <v>2</v>
      </c>
      <c r="B10" s="4" t="s">
        <v>28</v>
      </c>
      <c r="C10" s="4">
        <v>1</v>
      </c>
      <c r="D10" s="5">
        <v>1.69</v>
      </c>
      <c r="E10" s="4">
        <v>1</v>
      </c>
      <c r="F10" s="5">
        <v>1.57</v>
      </c>
      <c r="G10" s="4">
        <v>1.25</v>
      </c>
      <c r="H10" s="4">
        <v>1.37</v>
      </c>
      <c r="I10" s="4">
        <v>1.2</v>
      </c>
      <c r="J10" s="4">
        <v>1</v>
      </c>
      <c r="K10" s="4">
        <v>1</v>
      </c>
      <c r="L10" s="4">
        <v>1.08</v>
      </c>
      <c r="M10" s="4">
        <v>1</v>
      </c>
      <c r="N10" s="4">
        <v>1</v>
      </c>
      <c r="O10" s="4">
        <v>1</v>
      </c>
    </row>
    <row r="11" spans="1:15" s="4" customFormat="1">
      <c r="B11" s="4" t="s">
        <v>22</v>
      </c>
      <c r="C11" s="4">
        <v>0</v>
      </c>
      <c r="D11" s="5">
        <v>42</v>
      </c>
      <c r="E11" s="4">
        <v>0</v>
      </c>
      <c r="F11" s="4">
        <v>-224</v>
      </c>
      <c r="G11" s="4">
        <v>-1502</v>
      </c>
      <c r="H11" s="4">
        <v>-94</v>
      </c>
      <c r="I11" s="4">
        <v>-20</v>
      </c>
      <c r="J11" s="4">
        <v>0</v>
      </c>
      <c r="K11" s="4">
        <v>0</v>
      </c>
      <c r="L11" s="5">
        <v>48</v>
      </c>
      <c r="M11" s="4">
        <v>0</v>
      </c>
      <c r="N11" s="4">
        <v>0</v>
      </c>
      <c r="O11" s="4">
        <v>0</v>
      </c>
    </row>
    <row r="12" spans="1:15" s="4" customFormat="1">
      <c r="A12" s="4" t="s">
        <v>3</v>
      </c>
      <c r="B12" s="4" t="s">
        <v>23</v>
      </c>
      <c r="C12" s="5">
        <v>1.91</v>
      </c>
      <c r="D12" s="5">
        <v>1.52</v>
      </c>
      <c r="E12" s="5">
        <v>6.44</v>
      </c>
      <c r="F12" s="4">
        <v>1.03</v>
      </c>
      <c r="G12" s="4">
        <v>1</v>
      </c>
      <c r="H12" s="4">
        <v>1</v>
      </c>
      <c r="I12" s="4">
        <v>1.03</v>
      </c>
      <c r="J12" s="4">
        <v>1.23</v>
      </c>
      <c r="K12" s="4">
        <v>1</v>
      </c>
      <c r="L12" s="5">
        <v>2.16</v>
      </c>
      <c r="M12" s="5">
        <v>1.76</v>
      </c>
      <c r="N12" s="4">
        <v>1</v>
      </c>
      <c r="O12" s="4">
        <v>1.02</v>
      </c>
    </row>
    <row r="13" spans="1:15" s="4" customFormat="1">
      <c r="A13" s="4" t="s">
        <v>4</v>
      </c>
      <c r="B13" s="4" t="s">
        <v>24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5">
        <v>4.3</v>
      </c>
      <c r="L13" s="4">
        <v>1.06</v>
      </c>
      <c r="M13" s="5">
        <v>1.65</v>
      </c>
      <c r="N13" s="4">
        <v>1</v>
      </c>
      <c r="O13" s="4">
        <v>1</v>
      </c>
    </row>
    <row r="14" spans="1:15">
      <c r="L14" t="s">
        <v>29</v>
      </c>
    </row>
    <row r="16" spans="1:15" s="3" customFormat="1">
      <c r="A16" s="3" t="s">
        <v>30</v>
      </c>
    </row>
    <row r="18" spans="1:15">
      <c r="A18" t="str">
        <f>A3</f>
        <v>Issue</v>
      </c>
      <c r="B18" t="str">
        <f>B3</f>
        <v>Measure</v>
      </c>
      <c r="C18" t="str">
        <f t="shared" ref="C18:O18" si="2">C3</f>
        <v>B.sort</v>
      </c>
      <c r="D18" t="str">
        <f t="shared" si="2"/>
        <v>H.sort</v>
      </c>
      <c r="E18" t="str">
        <f t="shared" si="2"/>
        <v>Bin.Search</v>
      </c>
      <c r="F18" t="str">
        <f t="shared" si="2"/>
        <v>XXTEA</v>
      </c>
      <c r="G18" t="str">
        <f t="shared" si="2"/>
        <v>MD5</v>
      </c>
      <c r="H18" t="str">
        <f t="shared" si="2"/>
        <v>RC5</v>
      </c>
      <c r="I18" t="str">
        <f t="shared" si="2"/>
        <v>FFT16</v>
      </c>
      <c r="J18" t="str">
        <f t="shared" si="2"/>
        <v>Outlier</v>
      </c>
      <c r="K18" t="str">
        <f t="shared" si="2"/>
        <v>LEC</v>
      </c>
      <c r="L18" t="str">
        <f t="shared" si="2"/>
        <v>CoreMark</v>
      </c>
      <c r="M18" t="str">
        <f t="shared" si="2"/>
        <v>MoteTrack</v>
      </c>
      <c r="N18" t="str">
        <f t="shared" si="2"/>
        <v>HeatCalib</v>
      </c>
      <c r="O18" t="str">
        <f t="shared" si="2"/>
        <v>HeatDetect</v>
      </c>
    </row>
    <row r="19" spans="1:15">
      <c r="A19" t="str">
        <f t="shared" ref="A19:B28" si="3">A4</f>
        <v>Support for constant data</v>
      </c>
      <c r="B19" t="str">
        <f t="shared" si="3"/>
        <v>Size of constant data</v>
      </c>
      <c r="C19" t="str">
        <f>IF(C4&gt;0,C4,"x")</f>
        <v>x</v>
      </c>
      <c r="D19" t="str">
        <f t="shared" ref="D19:O19" si="4">IF(D4&gt;0,D4,"x")</f>
        <v>x</v>
      </c>
      <c r="E19" t="str">
        <f t="shared" si="4"/>
        <v>x</v>
      </c>
      <c r="F19" t="str">
        <f t="shared" si="4"/>
        <v>x</v>
      </c>
      <c r="G19" t="str">
        <f t="shared" si="4"/>
        <v>x</v>
      </c>
      <c r="H19">
        <f t="shared" si="4"/>
        <v>200</v>
      </c>
      <c r="I19">
        <f t="shared" si="4"/>
        <v>2048</v>
      </c>
      <c r="J19" t="str">
        <f t="shared" si="4"/>
        <v>x</v>
      </c>
      <c r="K19">
        <f t="shared" si="4"/>
        <v>51</v>
      </c>
      <c r="L19" t="str">
        <f t="shared" si="4"/>
        <v>x</v>
      </c>
      <c r="M19" t="str">
        <f t="shared" si="4"/>
        <v>20KB</v>
      </c>
      <c r="N19" t="str">
        <f t="shared" si="4"/>
        <v>x</v>
      </c>
      <c r="O19" t="str">
        <f t="shared" si="4"/>
        <v>x</v>
      </c>
    </row>
    <row r="20" spans="1:15">
      <c r="B20" t="str">
        <f t="shared" ref="B20:C28" si="5">B5</f>
        <v>Const array RAM overhead</v>
      </c>
      <c r="C20" t="str">
        <f t="shared" ref="C20:O21" si="6">IF(C5&gt;0,C5,"x")</f>
        <v>x</v>
      </c>
      <c r="D20" t="str">
        <f t="shared" si="6"/>
        <v>x</v>
      </c>
      <c r="E20" t="str">
        <f t="shared" si="6"/>
        <v>x</v>
      </c>
      <c r="F20" t="str">
        <f t="shared" si="6"/>
        <v>x</v>
      </c>
      <c r="G20" t="str">
        <f t="shared" si="6"/>
        <v>x</v>
      </c>
      <c r="H20">
        <f t="shared" si="6"/>
        <v>208</v>
      </c>
      <c r="I20">
        <f t="shared" si="6"/>
        <v>2056</v>
      </c>
      <c r="J20" t="str">
        <f t="shared" si="6"/>
        <v>x</v>
      </c>
      <c r="K20">
        <f t="shared" si="6"/>
        <v>67</v>
      </c>
      <c r="L20" t="str">
        <f t="shared" si="6"/>
        <v>x</v>
      </c>
      <c r="M20" t="str">
        <f t="shared" si="6"/>
        <v>too big</v>
      </c>
      <c r="N20" t="str">
        <f t="shared" si="6"/>
        <v>x</v>
      </c>
      <c r="O20" t="str">
        <f t="shared" si="6"/>
        <v>x</v>
      </c>
    </row>
    <row r="21" spans="1:15">
      <c r="B21" t="str">
        <f t="shared" si="5"/>
        <v>Const array flash overhead (AOT)</v>
      </c>
      <c r="C21" t="str">
        <f t="shared" si="6"/>
        <v>x</v>
      </c>
      <c r="D21" t="str">
        <f t="shared" si="6"/>
        <v>x</v>
      </c>
      <c r="E21" t="str">
        <f t="shared" si="6"/>
        <v>x</v>
      </c>
      <c r="F21" t="str">
        <f t="shared" si="6"/>
        <v>x</v>
      </c>
      <c r="G21" t="str">
        <f t="shared" si="6"/>
        <v>x</v>
      </c>
      <c r="H21">
        <f t="shared" si="6"/>
        <v>1998</v>
      </c>
      <c r="I21">
        <f t="shared" si="6"/>
        <v>26714</v>
      </c>
      <c r="J21" t="str">
        <f t="shared" si="6"/>
        <v>x</v>
      </c>
      <c r="K21">
        <f t="shared" si="6"/>
        <v>930</v>
      </c>
      <c r="L21" t="str">
        <f t="shared" si="6"/>
        <v>x</v>
      </c>
      <c r="M21" t="str">
        <f t="shared" si="6"/>
        <v>too big</v>
      </c>
      <c r="N21" t="str">
        <f t="shared" si="6"/>
        <v>x</v>
      </c>
      <c r="O21" t="str">
        <f t="shared" si="6"/>
        <v>x</v>
      </c>
    </row>
    <row r="22" spans="1:15">
      <c r="A22" t="str">
        <f t="shared" si="3"/>
        <v>Better lang. support for shorts and bytes</v>
      </c>
      <c r="B22" t="str">
        <f t="shared" si="5"/>
        <v>Casts</v>
      </c>
      <c r="C22">
        <f t="shared" si="5"/>
        <v>1</v>
      </c>
      <c r="D22">
        <f t="shared" ref="D22:O22" si="7">D7</f>
        <v>6</v>
      </c>
      <c r="E22">
        <f t="shared" si="7"/>
        <v>5</v>
      </c>
      <c r="F22">
        <f t="shared" si="7"/>
        <v>8</v>
      </c>
      <c r="G22">
        <f t="shared" si="7"/>
        <v>8</v>
      </c>
      <c r="H22">
        <f t="shared" si="7"/>
        <v>8</v>
      </c>
      <c r="I22">
        <f t="shared" si="7"/>
        <v>16</v>
      </c>
      <c r="J22">
        <f t="shared" si="7"/>
        <v>3</v>
      </c>
      <c r="K22">
        <f t="shared" si="7"/>
        <v>8</v>
      </c>
      <c r="L22">
        <f t="shared" si="7"/>
        <v>41</v>
      </c>
      <c r="M22">
        <f t="shared" si="7"/>
        <v>33</v>
      </c>
      <c r="N22">
        <f t="shared" si="7"/>
        <v>4</v>
      </c>
      <c r="O22">
        <f t="shared" si="7"/>
        <v>70</v>
      </c>
    </row>
    <row r="23" spans="1:15">
      <c r="B23" t="str">
        <f t="shared" si="5"/>
        <v>LOC</v>
      </c>
      <c r="C23">
        <f t="shared" si="5"/>
        <v>11</v>
      </c>
      <c r="D23">
        <f t="shared" ref="D23:O23" si="8">D8</f>
        <v>24</v>
      </c>
      <c r="E23">
        <f t="shared" si="8"/>
        <v>16</v>
      </c>
      <c r="F23">
        <f t="shared" si="8"/>
        <v>38</v>
      </c>
      <c r="G23">
        <f t="shared" si="8"/>
        <v>165</v>
      </c>
      <c r="H23">
        <f t="shared" si="8"/>
        <v>27</v>
      </c>
      <c r="I23">
        <f t="shared" si="8"/>
        <v>73</v>
      </c>
      <c r="J23">
        <f t="shared" si="8"/>
        <v>43</v>
      </c>
      <c r="K23">
        <f t="shared" si="8"/>
        <v>48</v>
      </c>
      <c r="L23">
        <f t="shared" si="8"/>
        <v>637</v>
      </c>
      <c r="M23">
        <f t="shared" si="8"/>
        <v>475</v>
      </c>
      <c r="N23">
        <f t="shared" si="8"/>
        <v>47</v>
      </c>
      <c r="O23">
        <f t="shared" si="8"/>
        <v>272</v>
      </c>
    </row>
    <row r="24" spans="1:15">
      <c r="B24" t="str">
        <f t="shared" si="5"/>
        <v>Casts per 100 LOC</v>
      </c>
      <c r="C24" s="6">
        <f t="shared" si="5"/>
        <v>9.0909090909090917</v>
      </c>
      <c r="D24" s="6">
        <f t="shared" ref="D24:O24" si="9">D9</f>
        <v>25</v>
      </c>
      <c r="E24" s="6">
        <f t="shared" si="9"/>
        <v>31.25</v>
      </c>
      <c r="F24" s="6">
        <f t="shared" si="9"/>
        <v>21.05263157894737</v>
      </c>
      <c r="G24" s="6">
        <f t="shared" si="9"/>
        <v>4.8484848484848486</v>
      </c>
      <c r="H24" s="6">
        <f t="shared" si="9"/>
        <v>29.62962962962963</v>
      </c>
      <c r="I24" s="6">
        <f t="shared" si="9"/>
        <v>21.917808219178081</v>
      </c>
      <c r="J24" s="6">
        <f t="shared" si="9"/>
        <v>6.9767441860465116</v>
      </c>
      <c r="K24" s="6">
        <f t="shared" si="9"/>
        <v>16.666666666666668</v>
      </c>
      <c r="L24" s="6">
        <f t="shared" si="9"/>
        <v>6.4364207221350078</v>
      </c>
      <c r="M24" s="6">
        <f t="shared" si="9"/>
        <v>6.9473684210526319</v>
      </c>
      <c r="N24" s="6">
        <f t="shared" si="9"/>
        <v>8.5106382978723403</v>
      </c>
      <c r="O24" s="6">
        <f t="shared" si="9"/>
        <v>25.735294117647058</v>
      </c>
    </row>
    <row r="25" spans="1:15">
      <c r="A25" t="str">
        <f t="shared" si="3"/>
        <v>Explicit and efficient inlining</v>
      </c>
      <c r="B25" t="str">
        <f t="shared" si="5"/>
        <v>Slowdown non-inlined version</v>
      </c>
      <c r="C25" s="9" t="str">
        <f>IF(C10&gt;1,C10-1,"x")</f>
        <v>x</v>
      </c>
      <c r="D25" s="9">
        <f t="shared" ref="D25:O25" si="10">IF(D10&gt;1,D10-1,"x")</f>
        <v>0.69</v>
      </c>
      <c r="E25" s="9" t="str">
        <f t="shared" si="10"/>
        <v>x</v>
      </c>
      <c r="F25" s="9">
        <f t="shared" si="10"/>
        <v>0.57000000000000006</v>
      </c>
      <c r="G25" s="9">
        <f t="shared" si="10"/>
        <v>0.25</v>
      </c>
      <c r="H25" s="9">
        <f t="shared" si="10"/>
        <v>0.37000000000000011</v>
      </c>
      <c r="I25" s="9">
        <f t="shared" si="10"/>
        <v>0.19999999999999996</v>
      </c>
      <c r="J25" s="9" t="str">
        <f t="shared" si="10"/>
        <v>x</v>
      </c>
      <c r="K25" s="9" t="str">
        <f t="shared" si="10"/>
        <v>x</v>
      </c>
      <c r="L25" s="9">
        <f t="shared" si="10"/>
        <v>8.0000000000000071E-2</v>
      </c>
      <c r="M25" s="9" t="str">
        <f t="shared" si="10"/>
        <v>x</v>
      </c>
      <c r="N25" s="9" t="str">
        <f t="shared" si="10"/>
        <v>x</v>
      </c>
      <c r="O25" s="9" t="str">
        <f t="shared" si="10"/>
        <v>x</v>
      </c>
    </row>
    <row r="26" spans="1:15">
      <c r="B26" t="str">
        <f t="shared" si="5"/>
        <v>Size non-inlined version</v>
      </c>
      <c r="C26" t="str">
        <f>IF(C11=0,"x",C11)</f>
        <v>x</v>
      </c>
      <c r="D26">
        <f t="shared" ref="D26:O26" si="11">IF(D11=0,"x",D11)</f>
        <v>42</v>
      </c>
      <c r="E26" t="str">
        <f t="shared" si="11"/>
        <v>x</v>
      </c>
      <c r="F26">
        <f t="shared" si="11"/>
        <v>-224</v>
      </c>
      <c r="G26">
        <f t="shared" si="11"/>
        <v>-1502</v>
      </c>
      <c r="H26">
        <f t="shared" si="11"/>
        <v>-94</v>
      </c>
      <c r="I26">
        <f t="shared" si="11"/>
        <v>-20</v>
      </c>
      <c r="J26" t="str">
        <f t="shared" si="11"/>
        <v>x</v>
      </c>
      <c r="K26" t="str">
        <f t="shared" si="11"/>
        <v>x</v>
      </c>
      <c r="L26">
        <f t="shared" si="11"/>
        <v>48</v>
      </c>
      <c r="M26" t="str">
        <f t="shared" si="11"/>
        <v>x</v>
      </c>
      <c r="N26" t="str">
        <f t="shared" si="11"/>
        <v>x</v>
      </c>
      <c r="O26" t="str">
        <f t="shared" si="11"/>
        <v>x</v>
      </c>
    </row>
    <row r="27" spans="1:15">
      <c r="A27" t="str">
        <f t="shared" si="3"/>
        <v>An optimising compiler</v>
      </c>
      <c r="B27" t="str">
        <f t="shared" si="5"/>
        <v>Slowdown w/o optimisations</v>
      </c>
      <c r="C27" s="9">
        <f>IF(C12&gt;1,C12-1,"x")</f>
        <v>0.90999999999999992</v>
      </c>
      <c r="D27" s="9">
        <f t="shared" ref="D27:O27" si="12">IF(D12&gt;1,D12-1,"x")</f>
        <v>0.52</v>
      </c>
      <c r="E27" s="9">
        <f t="shared" si="12"/>
        <v>5.44</v>
      </c>
      <c r="F27" s="9">
        <f t="shared" si="12"/>
        <v>3.0000000000000027E-2</v>
      </c>
      <c r="G27" s="9" t="str">
        <f t="shared" si="12"/>
        <v>x</v>
      </c>
      <c r="H27" s="9" t="str">
        <f t="shared" si="12"/>
        <v>x</v>
      </c>
      <c r="I27" s="9">
        <f t="shared" si="12"/>
        <v>3.0000000000000027E-2</v>
      </c>
      <c r="J27" s="9">
        <f t="shared" si="12"/>
        <v>0.22999999999999998</v>
      </c>
      <c r="K27" s="9" t="str">
        <f t="shared" si="12"/>
        <v>x</v>
      </c>
      <c r="L27" s="9">
        <f t="shared" si="12"/>
        <v>1.1600000000000001</v>
      </c>
      <c r="M27" s="9">
        <f t="shared" si="12"/>
        <v>0.76</v>
      </c>
      <c r="N27" s="9" t="str">
        <f t="shared" si="12"/>
        <v>x</v>
      </c>
      <c r="O27" s="9">
        <f t="shared" si="12"/>
        <v>2.0000000000000018E-2</v>
      </c>
    </row>
    <row r="28" spans="1:15">
      <c r="A28" t="str">
        <f t="shared" si="3"/>
        <v>Allocating objects on stack</v>
      </c>
      <c r="B28" t="str">
        <f t="shared" si="5"/>
        <v>Slowdown heap allocation</v>
      </c>
      <c r="C28" s="9" t="str">
        <f>IF(C13&gt;1,C13-1,"x")</f>
        <v>x</v>
      </c>
      <c r="D28" s="9" t="str">
        <f t="shared" ref="D28:O28" si="13">IF(D13&gt;1,D13-1,"x")</f>
        <v>x</v>
      </c>
      <c r="E28" s="9" t="str">
        <f t="shared" si="13"/>
        <v>x</v>
      </c>
      <c r="F28" s="9" t="str">
        <f t="shared" si="13"/>
        <v>x</v>
      </c>
      <c r="G28" s="9" t="str">
        <f t="shared" si="13"/>
        <v>x</v>
      </c>
      <c r="H28" s="9" t="str">
        <f t="shared" si="13"/>
        <v>x</v>
      </c>
      <c r="I28" s="9" t="str">
        <f t="shared" si="13"/>
        <v>x</v>
      </c>
      <c r="J28" s="9" t="str">
        <f t="shared" si="13"/>
        <v>x</v>
      </c>
      <c r="K28" s="9">
        <f t="shared" si="13"/>
        <v>3.3</v>
      </c>
      <c r="L28" s="9">
        <f t="shared" si="13"/>
        <v>6.0000000000000053E-2</v>
      </c>
      <c r="M28" s="9">
        <f t="shared" si="13"/>
        <v>0.64999999999999991</v>
      </c>
      <c r="N28" s="9" t="str">
        <f t="shared" si="13"/>
        <v>x</v>
      </c>
      <c r="O28" s="9" t="str">
        <f t="shared" si="13"/>
        <v>x</v>
      </c>
    </row>
    <row r="36" spans="5:13">
      <c r="E36" s="1"/>
      <c r="F36" s="2"/>
      <c r="G36" s="2"/>
      <c r="H36" s="1"/>
      <c r="I36" s="1"/>
      <c r="J36" s="2"/>
      <c r="K36" s="2"/>
      <c r="L36" s="2"/>
      <c r="M3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workbookViewId="0">
      <selection activeCell="O11" sqref="O11"/>
    </sheetView>
  </sheetViews>
  <sheetFormatPr baseColWidth="10" defaultRowHeight="15" x14ac:dyDescent="0"/>
  <cols>
    <col min="1" max="1" width="38.33203125" customWidth="1"/>
    <col min="2" max="2" width="30" customWidth="1"/>
  </cols>
  <sheetData>
    <row r="3" spans="1:16">
      <c r="A3" t="s">
        <v>31</v>
      </c>
      <c r="B3" s="4" t="s">
        <v>32</v>
      </c>
      <c r="C3" s="4" t="s">
        <v>11</v>
      </c>
      <c r="D3" s="4" t="s">
        <v>12</v>
      </c>
      <c r="E3" s="4" t="s">
        <v>13</v>
      </c>
      <c r="F3" s="4" t="s">
        <v>10</v>
      </c>
      <c r="G3" s="4" t="s">
        <v>14</v>
      </c>
      <c r="H3" s="4" t="s">
        <v>15</v>
      </c>
      <c r="I3" s="4" t="s">
        <v>9</v>
      </c>
      <c r="J3" s="4" t="s">
        <v>8</v>
      </c>
      <c r="K3" s="4" t="s">
        <v>6</v>
      </c>
      <c r="L3" s="4" t="s">
        <v>7</v>
      </c>
      <c r="M3" s="4" t="s">
        <v>5</v>
      </c>
      <c r="N3" s="4" t="s">
        <v>16</v>
      </c>
      <c r="O3" s="4" t="s">
        <v>17</v>
      </c>
      <c r="P3" s="4"/>
    </row>
    <row r="4" spans="1:16">
      <c r="A4" s="4" t="s">
        <v>0</v>
      </c>
      <c r="B4" s="4" t="s">
        <v>33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200</v>
      </c>
      <c r="I4" s="4">
        <v>2048</v>
      </c>
      <c r="J4" s="4">
        <v>0</v>
      </c>
      <c r="K4" s="4">
        <v>51</v>
      </c>
      <c r="L4" s="4">
        <v>0</v>
      </c>
      <c r="M4" s="4" t="s">
        <v>26</v>
      </c>
      <c r="N4" s="4">
        <v>0</v>
      </c>
      <c r="O4" s="4">
        <v>0</v>
      </c>
      <c r="P4" s="4"/>
    </row>
    <row r="5" spans="1:16">
      <c r="A5" s="4"/>
      <c r="B5" s="4" t="s">
        <v>18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208</v>
      </c>
      <c r="I5" s="4">
        <v>2056</v>
      </c>
      <c r="J5" s="4">
        <v>0</v>
      </c>
      <c r="K5" s="4">
        <v>67</v>
      </c>
      <c r="L5" s="4">
        <v>0</v>
      </c>
      <c r="M5" s="4" t="s">
        <v>27</v>
      </c>
      <c r="N5" s="4">
        <v>0</v>
      </c>
      <c r="O5" s="4">
        <v>0</v>
      </c>
      <c r="P5" s="4"/>
    </row>
    <row r="6" spans="1:16">
      <c r="A6" s="4"/>
      <c r="B6" s="4" t="s">
        <v>25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1998</v>
      </c>
      <c r="I6" s="14">
        <v>26714</v>
      </c>
      <c r="J6" s="4">
        <v>0</v>
      </c>
      <c r="K6" s="4">
        <v>930</v>
      </c>
      <c r="L6" s="4">
        <v>0</v>
      </c>
      <c r="M6" s="4" t="s">
        <v>27</v>
      </c>
      <c r="N6" s="4">
        <v>0</v>
      </c>
      <c r="O6" s="4">
        <v>0</v>
      </c>
      <c r="P6" s="4"/>
    </row>
    <row r="7" spans="1:16">
      <c r="A7" t="s">
        <v>34</v>
      </c>
      <c r="B7" s="4" t="s">
        <v>35</v>
      </c>
      <c r="C7" s="4">
        <v>512</v>
      </c>
      <c r="D7" s="4">
        <v>512</v>
      </c>
      <c r="E7" s="4">
        <v>200</v>
      </c>
      <c r="F7" s="4">
        <v>144</v>
      </c>
      <c r="G7" s="4">
        <v>174</v>
      </c>
      <c r="H7" s="4">
        <v>256</v>
      </c>
      <c r="I7" s="4">
        <v>256</v>
      </c>
      <c r="J7" s="4">
        <v>860</v>
      </c>
      <c r="K7" s="4">
        <v>1024</v>
      </c>
      <c r="L7" s="4">
        <v>1633</v>
      </c>
      <c r="M7" s="4">
        <v>606</v>
      </c>
      <c r="N7" s="4">
        <v>644</v>
      </c>
      <c r="O7" s="4">
        <v>1088</v>
      </c>
      <c r="P7" s="4"/>
    </row>
    <row r="8" spans="1:16">
      <c r="B8" s="4" t="s">
        <v>36</v>
      </c>
      <c r="C8" s="4">
        <v>520</v>
      </c>
      <c r="D8" s="4">
        <v>520</v>
      </c>
      <c r="E8" s="4">
        <v>208</v>
      </c>
      <c r="F8" s="4">
        <v>160</v>
      </c>
      <c r="G8" s="4">
        <v>214</v>
      </c>
      <c r="H8" s="4">
        <v>288</v>
      </c>
      <c r="I8" s="4">
        <v>272</v>
      </c>
      <c r="J8" s="4">
        <v>884</v>
      </c>
      <c r="K8" s="4">
        <v>1058</v>
      </c>
      <c r="L8" s="4">
        <v>1983</v>
      </c>
      <c r="M8" s="4">
        <v>1387</v>
      </c>
      <c r="N8" s="4">
        <v>676</v>
      </c>
      <c r="O8" s="4">
        <v>1158</v>
      </c>
      <c r="P8" s="4"/>
    </row>
    <row r="9" spans="1:16">
      <c r="A9" s="4" t="s">
        <v>1</v>
      </c>
      <c r="B9" s="4" t="s">
        <v>21</v>
      </c>
      <c r="C9" s="4">
        <v>1</v>
      </c>
      <c r="D9" s="4">
        <v>6</v>
      </c>
      <c r="E9" s="4">
        <v>5</v>
      </c>
      <c r="F9" s="4">
        <v>8</v>
      </c>
      <c r="G9" s="4">
        <v>8</v>
      </c>
      <c r="H9" s="4">
        <v>8</v>
      </c>
      <c r="I9" s="4">
        <v>16</v>
      </c>
      <c r="J9" s="4">
        <v>3</v>
      </c>
      <c r="K9" s="4">
        <v>10</v>
      </c>
      <c r="L9" s="4">
        <v>70</v>
      </c>
      <c r="M9" s="4">
        <v>33</v>
      </c>
      <c r="N9" s="4">
        <v>4</v>
      </c>
      <c r="O9" s="4">
        <v>64</v>
      </c>
      <c r="P9" s="4"/>
    </row>
    <row r="10" spans="1:16">
      <c r="A10" s="4"/>
      <c r="B10" s="4" t="s">
        <v>20</v>
      </c>
      <c r="C10" s="4">
        <v>11</v>
      </c>
      <c r="D10" s="4">
        <v>24</v>
      </c>
      <c r="E10" s="4">
        <v>16</v>
      </c>
      <c r="F10" s="4">
        <v>38</v>
      </c>
      <c r="G10" s="4">
        <v>165</v>
      </c>
      <c r="H10" s="4">
        <v>27</v>
      </c>
      <c r="I10" s="4">
        <v>73</v>
      </c>
      <c r="J10" s="4">
        <v>44</v>
      </c>
      <c r="K10" s="4">
        <v>77</v>
      </c>
      <c r="L10" s="4">
        <v>849</v>
      </c>
      <c r="M10" s="4">
        <v>475</v>
      </c>
      <c r="N10" s="4">
        <v>51</v>
      </c>
      <c r="O10" s="4">
        <v>266</v>
      </c>
      <c r="P10" s="4"/>
    </row>
    <row r="11" spans="1:16">
      <c r="A11" s="4"/>
      <c r="B11" s="4" t="s">
        <v>19</v>
      </c>
      <c r="C11" s="11">
        <f>100*C9/C10</f>
        <v>9.0909090909090917</v>
      </c>
      <c r="D11" s="11">
        <f t="shared" ref="D11:H11" si="0">100*D9/D10</f>
        <v>25</v>
      </c>
      <c r="E11" s="11">
        <f t="shared" si="0"/>
        <v>31.25</v>
      </c>
      <c r="F11" s="11">
        <f t="shared" si="0"/>
        <v>21.05263157894737</v>
      </c>
      <c r="G11" s="11">
        <f t="shared" si="0"/>
        <v>4.8484848484848486</v>
      </c>
      <c r="H11" s="11">
        <f t="shared" si="0"/>
        <v>29.62962962962963</v>
      </c>
      <c r="I11" s="11">
        <f t="shared" ref="I11:O11" si="1">100*I9/I10</f>
        <v>21.917808219178081</v>
      </c>
      <c r="J11" s="11">
        <f t="shared" si="1"/>
        <v>6.8181818181818183</v>
      </c>
      <c r="K11" s="11">
        <f t="shared" si="1"/>
        <v>12.987012987012987</v>
      </c>
      <c r="L11" s="11">
        <f t="shared" si="1"/>
        <v>8.2449941107184923</v>
      </c>
      <c r="M11" s="11">
        <f t="shared" si="1"/>
        <v>6.9473684210526319</v>
      </c>
      <c r="N11" s="11">
        <f t="shared" si="1"/>
        <v>7.8431372549019605</v>
      </c>
      <c r="O11" s="11">
        <f t="shared" si="1"/>
        <v>24.060150375939848</v>
      </c>
      <c r="P11" s="4"/>
    </row>
    <row r="12" spans="1:16" s="4" customFormat="1">
      <c r="A12" s="4" t="s">
        <v>2</v>
      </c>
      <c r="B12" s="4" t="s">
        <v>28</v>
      </c>
      <c r="C12" s="4">
        <v>1</v>
      </c>
      <c r="D12" s="4">
        <v>1.69</v>
      </c>
      <c r="E12" s="4">
        <v>1</v>
      </c>
      <c r="F12" s="4">
        <v>1.57</v>
      </c>
      <c r="G12" s="4">
        <v>1.25</v>
      </c>
      <c r="H12" s="4">
        <v>1.37</v>
      </c>
      <c r="I12" s="4">
        <v>1.2</v>
      </c>
      <c r="J12" s="4">
        <v>1</v>
      </c>
      <c r="K12" s="4">
        <v>1</v>
      </c>
      <c r="L12" s="4">
        <v>1.1299999999999999</v>
      </c>
      <c r="M12" s="4">
        <v>1</v>
      </c>
      <c r="N12" s="4">
        <v>1</v>
      </c>
      <c r="O12" s="4">
        <v>1</v>
      </c>
    </row>
    <row r="13" spans="1:16" s="4" customFormat="1">
      <c r="B13" s="4" t="s">
        <v>22</v>
      </c>
      <c r="C13" s="4">
        <v>0</v>
      </c>
      <c r="D13" s="4">
        <v>42</v>
      </c>
      <c r="E13" s="4">
        <v>0</v>
      </c>
      <c r="F13" s="4">
        <v>-224</v>
      </c>
      <c r="G13" s="4">
        <v>-1502</v>
      </c>
      <c r="H13" s="4">
        <v>-94</v>
      </c>
      <c r="I13" s="4">
        <v>-20</v>
      </c>
      <c r="J13" s="4">
        <v>0</v>
      </c>
      <c r="K13" s="4">
        <v>0</v>
      </c>
      <c r="L13" s="4">
        <v>48</v>
      </c>
      <c r="M13" s="4">
        <v>0</v>
      </c>
      <c r="N13" s="4">
        <v>0</v>
      </c>
      <c r="O13" s="4">
        <v>0</v>
      </c>
    </row>
    <row r="14" spans="1:16" s="4" customFormat="1">
      <c r="A14" s="4" t="s">
        <v>3</v>
      </c>
      <c r="B14" s="4" t="s">
        <v>23</v>
      </c>
      <c r="C14" s="4">
        <v>1.91</v>
      </c>
      <c r="D14" s="4">
        <v>1.52</v>
      </c>
      <c r="E14" s="4">
        <v>6.44</v>
      </c>
      <c r="F14" s="4">
        <v>1.03</v>
      </c>
      <c r="G14" s="4">
        <v>1</v>
      </c>
      <c r="H14" s="4">
        <v>1</v>
      </c>
      <c r="I14" s="4">
        <v>1.03</v>
      </c>
      <c r="J14" s="4">
        <v>1.23</v>
      </c>
      <c r="K14" s="4">
        <v>1</v>
      </c>
      <c r="L14" s="4">
        <v>2.17</v>
      </c>
      <c r="M14" s="4">
        <v>1.76</v>
      </c>
      <c r="N14" s="4">
        <v>1</v>
      </c>
      <c r="O14" s="4">
        <v>1.02</v>
      </c>
    </row>
    <row r="15" spans="1:16" s="4" customFormat="1">
      <c r="A15" s="4" t="s">
        <v>4</v>
      </c>
      <c r="B15" s="4" t="s">
        <v>24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4.3</v>
      </c>
      <c r="L15" s="4">
        <v>1.06</v>
      </c>
      <c r="M15" s="4">
        <v>1.65</v>
      </c>
      <c r="N15" s="4">
        <v>1</v>
      </c>
      <c r="O15" s="4">
        <v>1</v>
      </c>
    </row>
    <row r="16" spans="1:16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29</v>
      </c>
      <c r="M16" s="4"/>
      <c r="N16" s="4"/>
      <c r="O16" s="4"/>
      <c r="P16" s="4"/>
    </row>
    <row r="17" spans="1:16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s="3" customFormat="1">
      <c r="A18" s="3" t="s">
        <v>30</v>
      </c>
    </row>
    <row r="20" spans="1:16">
      <c r="A20" t="str">
        <f t="shared" ref="A20:O20" si="2">A3</f>
        <v>Issue</v>
      </c>
      <c r="B20" t="str">
        <f t="shared" si="2"/>
        <v>Measure</v>
      </c>
      <c r="C20" t="str">
        <f t="shared" si="2"/>
        <v>B.sort</v>
      </c>
      <c r="D20" t="str">
        <f t="shared" si="2"/>
        <v>H.sort</v>
      </c>
      <c r="E20" t="str">
        <f t="shared" si="2"/>
        <v>Bin.Search</v>
      </c>
      <c r="F20" t="str">
        <f t="shared" si="2"/>
        <v>XXTEA</v>
      </c>
      <c r="G20" t="str">
        <f t="shared" si="2"/>
        <v>MD5</v>
      </c>
      <c r="H20" t="str">
        <f t="shared" si="2"/>
        <v>RC5</v>
      </c>
      <c r="I20" t="str">
        <f t="shared" si="2"/>
        <v>FFT16</v>
      </c>
      <c r="J20" t="str">
        <f t="shared" si="2"/>
        <v>Outlier</v>
      </c>
      <c r="K20" t="str">
        <f t="shared" si="2"/>
        <v>LEC</v>
      </c>
      <c r="L20" t="str">
        <f t="shared" si="2"/>
        <v>CoreMark</v>
      </c>
      <c r="M20" t="str">
        <f t="shared" si="2"/>
        <v>MoteTrack</v>
      </c>
      <c r="N20" t="str">
        <f t="shared" si="2"/>
        <v>HeatCalib</v>
      </c>
      <c r="O20" t="str">
        <f t="shared" si="2"/>
        <v>HeatDetect</v>
      </c>
    </row>
    <row r="21" spans="1:16">
      <c r="A21" t="str">
        <f>A4</f>
        <v>Support for constant data</v>
      </c>
      <c r="B21" t="str">
        <f>B4</f>
        <v>Size of constant data</v>
      </c>
      <c r="C21" t="str">
        <f t="shared" ref="C21:O21" si="3">IF(C4&gt;0,C4,"x")</f>
        <v>x</v>
      </c>
      <c r="D21" t="str">
        <f t="shared" si="3"/>
        <v>x</v>
      </c>
      <c r="E21" t="str">
        <f t="shared" si="3"/>
        <v>x</v>
      </c>
      <c r="F21" t="str">
        <f t="shared" si="3"/>
        <v>x</v>
      </c>
      <c r="G21" t="str">
        <f t="shared" si="3"/>
        <v>x</v>
      </c>
      <c r="H21">
        <f t="shared" si="3"/>
        <v>200</v>
      </c>
      <c r="I21">
        <f t="shared" si="3"/>
        <v>2048</v>
      </c>
      <c r="J21" t="str">
        <f t="shared" si="3"/>
        <v>x</v>
      </c>
      <c r="K21">
        <f t="shared" si="3"/>
        <v>51</v>
      </c>
      <c r="L21" t="str">
        <f t="shared" si="3"/>
        <v>x</v>
      </c>
      <c r="M21" t="str">
        <f t="shared" si="3"/>
        <v>20KB</v>
      </c>
      <c r="N21" t="str">
        <f t="shared" si="3"/>
        <v>x</v>
      </c>
      <c r="O21" t="str">
        <f t="shared" si="3"/>
        <v>x</v>
      </c>
    </row>
    <row r="22" spans="1:16">
      <c r="B22" t="str">
        <f>B5</f>
        <v>Const array RAM overhead</v>
      </c>
      <c r="C22" t="str">
        <f t="shared" ref="C22:O22" si="4">IF(C5&gt;0,C5,"x")</f>
        <v>x</v>
      </c>
      <c r="D22" t="str">
        <f t="shared" si="4"/>
        <v>x</v>
      </c>
      <c r="E22" t="str">
        <f t="shared" si="4"/>
        <v>x</v>
      </c>
      <c r="F22" t="str">
        <f t="shared" si="4"/>
        <v>x</v>
      </c>
      <c r="G22" t="str">
        <f t="shared" si="4"/>
        <v>x</v>
      </c>
      <c r="H22">
        <f t="shared" si="4"/>
        <v>208</v>
      </c>
      <c r="I22" s="5">
        <f t="shared" si="4"/>
        <v>2056</v>
      </c>
      <c r="J22" t="str">
        <f t="shared" si="4"/>
        <v>x</v>
      </c>
      <c r="K22">
        <f t="shared" si="4"/>
        <v>67</v>
      </c>
      <c r="L22" t="str">
        <f t="shared" si="4"/>
        <v>x</v>
      </c>
      <c r="M22" s="5" t="str">
        <f t="shared" si="4"/>
        <v>too big</v>
      </c>
      <c r="N22" t="str">
        <f t="shared" si="4"/>
        <v>x</v>
      </c>
      <c r="O22" t="str">
        <f t="shared" si="4"/>
        <v>x</v>
      </c>
    </row>
    <row r="23" spans="1:16">
      <c r="B23" t="str">
        <f>B6</f>
        <v>Const array flash overhead (AOT)</v>
      </c>
      <c r="C23" t="str">
        <f t="shared" ref="C23:O23" si="5">IF(C6&gt;0,C6,"x")</f>
        <v>x</v>
      </c>
      <c r="D23" t="str">
        <f t="shared" si="5"/>
        <v>x</v>
      </c>
      <c r="E23" t="str">
        <f t="shared" si="5"/>
        <v>x</v>
      </c>
      <c r="F23" t="str">
        <f t="shared" si="5"/>
        <v>x</v>
      </c>
      <c r="G23" t="str">
        <f t="shared" si="5"/>
        <v>x</v>
      </c>
      <c r="H23">
        <f t="shared" si="5"/>
        <v>1998</v>
      </c>
      <c r="I23" s="5">
        <f t="shared" si="5"/>
        <v>26714</v>
      </c>
      <c r="J23" t="str">
        <f t="shared" si="5"/>
        <v>x</v>
      </c>
      <c r="K23">
        <f t="shared" si="5"/>
        <v>930</v>
      </c>
      <c r="L23" t="str">
        <f t="shared" si="5"/>
        <v>x</v>
      </c>
      <c r="M23" s="5" t="str">
        <f t="shared" si="5"/>
        <v>too big</v>
      </c>
      <c r="N23" t="str">
        <f t="shared" si="5"/>
        <v>x</v>
      </c>
      <c r="O23" t="str">
        <f t="shared" si="5"/>
        <v>x</v>
      </c>
    </row>
    <row r="24" spans="1:16">
      <c r="A24" t="str">
        <f>A7</f>
        <v>Support for nested data structures</v>
      </c>
      <c r="B24" t="str">
        <f>B7</f>
        <v>Size of main data structures in C</v>
      </c>
      <c r="C24">
        <f t="shared" ref="C24:O24" si="6">C7</f>
        <v>512</v>
      </c>
      <c r="D24">
        <f t="shared" si="6"/>
        <v>512</v>
      </c>
      <c r="E24">
        <f t="shared" si="6"/>
        <v>200</v>
      </c>
      <c r="F24">
        <f t="shared" si="6"/>
        <v>144</v>
      </c>
      <c r="G24">
        <f t="shared" si="6"/>
        <v>174</v>
      </c>
      <c r="H24">
        <f t="shared" si="6"/>
        <v>256</v>
      </c>
      <c r="I24">
        <f t="shared" si="6"/>
        <v>256</v>
      </c>
      <c r="J24">
        <f t="shared" si="6"/>
        <v>860</v>
      </c>
      <c r="K24">
        <f t="shared" si="6"/>
        <v>1024</v>
      </c>
      <c r="L24">
        <f t="shared" si="6"/>
        <v>1633</v>
      </c>
      <c r="M24">
        <f t="shared" si="6"/>
        <v>606</v>
      </c>
      <c r="N24">
        <f t="shared" si="6"/>
        <v>644</v>
      </c>
      <c r="O24">
        <f t="shared" si="6"/>
        <v>1088</v>
      </c>
    </row>
    <row r="25" spans="1:16">
      <c r="B25" t="str">
        <f>B8</f>
        <v>Size of main data structures in Java</v>
      </c>
      <c r="C25">
        <f t="shared" ref="C25:O25" si="7">C8</f>
        <v>520</v>
      </c>
      <c r="D25">
        <f t="shared" si="7"/>
        <v>520</v>
      </c>
      <c r="E25">
        <f t="shared" si="7"/>
        <v>208</v>
      </c>
      <c r="F25">
        <f t="shared" si="7"/>
        <v>160</v>
      </c>
      <c r="G25">
        <f t="shared" si="7"/>
        <v>214</v>
      </c>
      <c r="H25">
        <f t="shared" si="7"/>
        <v>288</v>
      </c>
      <c r="I25">
        <f t="shared" si="7"/>
        <v>272</v>
      </c>
      <c r="J25">
        <f t="shared" si="7"/>
        <v>884</v>
      </c>
      <c r="K25">
        <f t="shared" si="7"/>
        <v>1058</v>
      </c>
      <c r="L25">
        <f t="shared" si="7"/>
        <v>1983</v>
      </c>
      <c r="M25">
        <f t="shared" si="7"/>
        <v>1387</v>
      </c>
      <c r="N25">
        <f t="shared" si="7"/>
        <v>676</v>
      </c>
      <c r="O25">
        <f t="shared" si="7"/>
        <v>1158</v>
      </c>
    </row>
    <row r="26" spans="1:16">
      <c r="B26" t="s">
        <v>37</v>
      </c>
      <c r="C26" s="8">
        <f>C25/C24-1</f>
        <v>1.5625E-2</v>
      </c>
      <c r="D26" s="8">
        <f t="shared" ref="D26:O26" si="8">D25/D24-1</f>
        <v>1.5625E-2</v>
      </c>
      <c r="E26" s="8">
        <f t="shared" si="8"/>
        <v>4.0000000000000036E-2</v>
      </c>
      <c r="F26" s="8">
        <f t="shared" si="8"/>
        <v>0.11111111111111116</v>
      </c>
      <c r="G26" s="8">
        <f t="shared" si="8"/>
        <v>0.22988505747126431</v>
      </c>
      <c r="H26" s="8">
        <f t="shared" si="8"/>
        <v>0.125</v>
      </c>
      <c r="I26" s="8">
        <f t="shared" si="8"/>
        <v>6.25E-2</v>
      </c>
      <c r="J26" s="8">
        <f t="shared" si="8"/>
        <v>2.7906976744185963E-2</v>
      </c>
      <c r="K26" s="8">
        <f t="shared" si="8"/>
        <v>3.3203125E-2</v>
      </c>
      <c r="L26" s="15">
        <f t="shared" si="8"/>
        <v>0.21432945499081435</v>
      </c>
      <c r="M26" s="13">
        <f t="shared" si="8"/>
        <v>1.2887788778877889</v>
      </c>
      <c r="N26" s="8">
        <f t="shared" si="8"/>
        <v>4.9689440993788914E-2</v>
      </c>
      <c r="O26" s="8">
        <f t="shared" si="8"/>
        <v>6.4338235294117752E-2</v>
      </c>
    </row>
    <row r="27" spans="1:16">
      <c r="A27" t="str">
        <f t="shared" ref="A27:O27" si="9">A9</f>
        <v>Better lang. support for shorts and bytes</v>
      </c>
      <c r="B27" t="str">
        <f t="shared" si="9"/>
        <v>Casts</v>
      </c>
      <c r="C27">
        <f t="shared" si="9"/>
        <v>1</v>
      </c>
      <c r="D27">
        <f t="shared" si="9"/>
        <v>6</v>
      </c>
      <c r="E27">
        <f t="shared" si="9"/>
        <v>5</v>
      </c>
      <c r="F27">
        <f t="shared" si="9"/>
        <v>8</v>
      </c>
      <c r="G27">
        <f t="shared" si="9"/>
        <v>8</v>
      </c>
      <c r="H27">
        <f t="shared" si="9"/>
        <v>8</v>
      </c>
      <c r="I27">
        <f t="shared" si="9"/>
        <v>16</v>
      </c>
      <c r="J27">
        <f t="shared" si="9"/>
        <v>3</v>
      </c>
      <c r="K27">
        <f t="shared" si="9"/>
        <v>10</v>
      </c>
      <c r="L27">
        <f t="shared" si="9"/>
        <v>70</v>
      </c>
      <c r="M27">
        <f t="shared" si="9"/>
        <v>33</v>
      </c>
      <c r="N27">
        <f t="shared" si="9"/>
        <v>4</v>
      </c>
      <c r="O27">
        <f t="shared" si="9"/>
        <v>64</v>
      </c>
    </row>
    <row r="28" spans="1:16">
      <c r="B28" t="str">
        <f t="shared" ref="B28:O28" si="10">B10</f>
        <v>LOC</v>
      </c>
      <c r="C28">
        <f t="shared" si="10"/>
        <v>11</v>
      </c>
      <c r="D28">
        <f t="shared" si="10"/>
        <v>24</v>
      </c>
      <c r="E28">
        <f t="shared" si="10"/>
        <v>16</v>
      </c>
      <c r="F28">
        <f t="shared" si="10"/>
        <v>38</v>
      </c>
      <c r="G28">
        <f t="shared" si="10"/>
        <v>165</v>
      </c>
      <c r="H28">
        <f t="shared" si="10"/>
        <v>27</v>
      </c>
      <c r="I28">
        <f t="shared" si="10"/>
        <v>73</v>
      </c>
      <c r="J28">
        <f t="shared" si="10"/>
        <v>44</v>
      </c>
      <c r="K28">
        <f t="shared" si="10"/>
        <v>77</v>
      </c>
      <c r="L28">
        <f t="shared" si="10"/>
        <v>849</v>
      </c>
      <c r="M28">
        <f t="shared" si="10"/>
        <v>475</v>
      </c>
      <c r="N28">
        <f t="shared" si="10"/>
        <v>51</v>
      </c>
      <c r="O28">
        <f t="shared" si="10"/>
        <v>266</v>
      </c>
    </row>
    <row r="29" spans="1:16">
      <c r="B29" t="str">
        <f t="shared" ref="B29:O29" si="11">B11</f>
        <v>Casts per 100 LOC</v>
      </c>
      <c r="C29" s="6">
        <f t="shared" si="11"/>
        <v>9.0909090909090917</v>
      </c>
      <c r="D29" s="7">
        <f t="shared" si="11"/>
        <v>25</v>
      </c>
      <c r="E29" s="7">
        <f t="shared" si="11"/>
        <v>31.25</v>
      </c>
      <c r="F29" s="6">
        <f t="shared" si="11"/>
        <v>21.05263157894737</v>
      </c>
      <c r="G29" s="6">
        <f t="shared" si="11"/>
        <v>4.8484848484848486</v>
      </c>
      <c r="H29" s="7">
        <f t="shared" si="11"/>
        <v>29.62962962962963</v>
      </c>
      <c r="I29" s="6">
        <f t="shared" si="11"/>
        <v>21.917808219178081</v>
      </c>
      <c r="J29" s="6">
        <f t="shared" si="11"/>
        <v>6.8181818181818183</v>
      </c>
      <c r="K29" s="6">
        <f t="shared" si="11"/>
        <v>12.987012987012987</v>
      </c>
      <c r="L29" s="6">
        <f t="shared" si="11"/>
        <v>8.2449941107184923</v>
      </c>
      <c r="M29" s="6">
        <f t="shared" si="11"/>
        <v>6.9473684210526319</v>
      </c>
      <c r="N29" s="6">
        <f t="shared" si="11"/>
        <v>7.8431372549019605</v>
      </c>
      <c r="O29" s="7">
        <f t="shared" si="11"/>
        <v>24.060150375939848</v>
      </c>
    </row>
    <row r="30" spans="1:16">
      <c r="A30" t="str">
        <f>A12</f>
        <v>Explicit and efficient inlining</v>
      </c>
      <c r="B30" t="str">
        <f>B12</f>
        <v>Slowdown non-inlined version</v>
      </c>
      <c r="C30" s="9" t="str">
        <f t="shared" ref="C30:O30" si="12">IF(C12&gt;1,C12-1,"x")</f>
        <v>x</v>
      </c>
      <c r="D30" s="12">
        <f t="shared" si="12"/>
        <v>0.69</v>
      </c>
      <c r="E30" s="9" t="str">
        <f t="shared" si="12"/>
        <v>x</v>
      </c>
      <c r="F30" s="12">
        <f t="shared" si="12"/>
        <v>0.57000000000000006</v>
      </c>
      <c r="G30" s="9">
        <f t="shared" si="12"/>
        <v>0.25</v>
      </c>
      <c r="H30" s="9">
        <f t="shared" si="12"/>
        <v>0.37000000000000011</v>
      </c>
      <c r="I30" s="9">
        <f t="shared" si="12"/>
        <v>0.19999999999999996</v>
      </c>
      <c r="J30" s="9" t="str">
        <f t="shared" si="12"/>
        <v>x</v>
      </c>
      <c r="K30" s="9" t="str">
        <f t="shared" si="12"/>
        <v>x</v>
      </c>
      <c r="L30" s="9">
        <f t="shared" si="12"/>
        <v>0.12999999999999989</v>
      </c>
      <c r="M30" s="9" t="str">
        <f t="shared" si="12"/>
        <v>x</v>
      </c>
      <c r="N30" s="9" t="str">
        <f t="shared" si="12"/>
        <v>x</v>
      </c>
      <c r="O30" s="9" t="str">
        <f t="shared" si="12"/>
        <v>x</v>
      </c>
    </row>
    <row r="31" spans="1:16">
      <c r="B31" t="str">
        <f>B13</f>
        <v>Size non-inlined version</v>
      </c>
      <c r="C31" t="str">
        <f t="shared" ref="C31:O31" si="13">IF(C13=0,"x",C13)</f>
        <v>x</v>
      </c>
      <c r="D31" s="5">
        <f t="shared" si="13"/>
        <v>42</v>
      </c>
      <c r="E31" t="str">
        <f t="shared" si="13"/>
        <v>x</v>
      </c>
      <c r="F31">
        <f t="shared" si="13"/>
        <v>-224</v>
      </c>
      <c r="G31">
        <f t="shared" si="13"/>
        <v>-1502</v>
      </c>
      <c r="H31">
        <f t="shared" si="13"/>
        <v>-94</v>
      </c>
      <c r="I31">
        <f t="shared" si="13"/>
        <v>-20</v>
      </c>
      <c r="J31" t="str">
        <f t="shared" si="13"/>
        <v>x</v>
      </c>
      <c r="K31" t="str">
        <f t="shared" si="13"/>
        <v>x</v>
      </c>
      <c r="L31" s="5">
        <f t="shared" si="13"/>
        <v>48</v>
      </c>
      <c r="M31" t="str">
        <f t="shared" si="13"/>
        <v>x</v>
      </c>
      <c r="N31" t="str">
        <f t="shared" si="13"/>
        <v>x</v>
      </c>
      <c r="O31" t="str">
        <f t="shared" si="13"/>
        <v>x</v>
      </c>
    </row>
    <row r="32" spans="1:16">
      <c r="A32" t="str">
        <f>A14</f>
        <v>An optimising compiler</v>
      </c>
      <c r="B32" t="str">
        <f>B14</f>
        <v>Slowdown w/o optimisations</v>
      </c>
      <c r="C32" s="12">
        <f t="shared" ref="C32:O32" si="14">IF(C14&gt;1,C14-1,"x")</f>
        <v>0.90999999999999992</v>
      </c>
      <c r="D32" s="12">
        <f t="shared" si="14"/>
        <v>0.52</v>
      </c>
      <c r="E32" s="12">
        <f t="shared" si="14"/>
        <v>5.44</v>
      </c>
      <c r="F32" s="9">
        <f t="shared" si="14"/>
        <v>3.0000000000000027E-2</v>
      </c>
      <c r="G32" s="9" t="str">
        <f t="shared" si="14"/>
        <v>x</v>
      </c>
      <c r="H32" s="9" t="str">
        <f t="shared" si="14"/>
        <v>x</v>
      </c>
      <c r="I32" s="9">
        <f t="shared" si="14"/>
        <v>3.0000000000000027E-2</v>
      </c>
      <c r="J32" s="9">
        <f t="shared" si="14"/>
        <v>0.22999999999999998</v>
      </c>
      <c r="K32" s="9" t="str">
        <f t="shared" si="14"/>
        <v>x</v>
      </c>
      <c r="L32" s="12">
        <f t="shared" si="14"/>
        <v>1.17</v>
      </c>
      <c r="M32" s="12">
        <f t="shared" si="14"/>
        <v>0.76</v>
      </c>
      <c r="N32" s="9" t="str">
        <f t="shared" si="14"/>
        <v>x</v>
      </c>
      <c r="O32" s="9">
        <f t="shared" si="14"/>
        <v>2.0000000000000018E-2</v>
      </c>
    </row>
    <row r="33" spans="1:15">
      <c r="A33" t="str">
        <f>A15</f>
        <v>Allocating objects on stack</v>
      </c>
      <c r="B33" t="str">
        <f>B15</f>
        <v>Slowdown heap allocation</v>
      </c>
      <c r="C33" s="9" t="str">
        <f t="shared" ref="C33:O33" si="15">IF(C15&gt;1,C15-1,"x")</f>
        <v>x</v>
      </c>
      <c r="D33" s="9" t="str">
        <f t="shared" si="15"/>
        <v>x</v>
      </c>
      <c r="E33" s="9" t="str">
        <f t="shared" si="15"/>
        <v>x</v>
      </c>
      <c r="F33" s="9" t="str">
        <f t="shared" si="15"/>
        <v>x</v>
      </c>
      <c r="G33" s="9" t="str">
        <f t="shared" si="15"/>
        <v>x</v>
      </c>
      <c r="H33" s="9" t="str">
        <f t="shared" si="15"/>
        <v>x</v>
      </c>
      <c r="I33" s="9" t="str">
        <f t="shared" si="15"/>
        <v>x</v>
      </c>
      <c r="J33" s="9" t="str">
        <f t="shared" si="15"/>
        <v>x</v>
      </c>
      <c r="K33" s="12">
        <f t="shared" si="15"/>
        <v>3.3</v>
      </c>
      <c r="L33" s="9">
        <f t="shared" si="15"/>
        <v>6.0000000000000053E-2</v>
      </c>
      <c r="M33" s="12">
        <f t="shared" si="15"/>
        <v>0.64999999999999991</v>
      </c>
      <c r="N33" s="9" t="str">
        <f t="shared" si="15"/>
        <v>x</v>
      </c>
      <c r="O33" s="9" t="str">
        <f t="shared" si="15"/>
        <v>x</v>
      </c>
    </row>
    <row r="36" spans="1:15">
      <c r="E36" s="1"/>
      <c r="F36" s="2"/>
      <c r="G36" s="2"/>
      <c r="H36" s="1"/>
      <c r="I36" s="1"/>
      <c r="J36" s="2"/>
      <c r="K36" s="2"/>
      <c r="L36" s="2"/>
      <c r="M36" s="2"/>
    </row>
    <row r="39" spans="1:15">
      <c r="H39" s="16" t="s">
        <v>38</v>
      </c>
      <c r="I39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all bm</vt:lpstr>
      <vt:lpstr>Data for all bm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2018-03-10T07:56:32Z</dcterms:created>
  <dcterms:modified xsi:type="dcterms:W3CDTF">2018-03-28T09:57:14Z</dcterms:modified>
</cp:coreProperties>
</file>