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-1.443363110521922</v>
      </c>
      <c r="N3" s="71" t="inlineStr">
        <is>
          <t>1/13</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7" t="inlineStr">
        <is>
          <t>BB_SQUEEZE_ENTRY_ENABLED</t>
        </is>
      </c>
      <c r="B4" s="27" t="inlineStr">
        <is>
          <t>True</t>
        </is>
      </c>
      <c r="C4" s="26" t="n"/>
      <c r="D4" s="26" t="n"/>
      <c r="E4" s="26">
        <f>IF(G4="",E3,IF(G4&gt;0,E3+G4,E3))</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0" t="n">
        <v>-0.1488924195897515</v>
      </c>
      <c r="N4" s="71" t="inlineStr">
        <is>
          <t>2/28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5.75" customHeight="1" s="67">
      <c r="A5" s="26" t="inlineStr">
        <is>
          <t>BB_SQUEEZE_ENTRY_ENABLED</t>
        </is>
      </c>
      <c r="B5" s="26" t="inlineStr">
        <is>
          <t>False</t>
        </is>
      </c>
      <c r="C5" s="26" t="n"/>
      <c r="D5" s="26" t="n"/>
      <c r="E5" s="26">
        <f>IF(G5="",E4,IF(G5&gt;0,E4+G5,E4))</f>
        <v/>
      </c>
      <c r="F5" s="26" t="n"/>
      <c r="G5" s="26">
        <f>IFERROR(VLOOKUP($A6&amp;"_"&amp;$B6,Results_Deltas!$A$2:$P$15000,5,FALSE),"")</f>
        <v/>
      </c>
      <c r="H5" s="26">
        <f>IFERROR(VLOOKUP(#REF!,Results_30d_Deltas!$A$2:$H$5000,7,FALSE)-E4,"")</f>
        <v/>
      </c>
      <c r="I5" s="26">
        <f>IFERROR(VLOOKUP(#REF!,Results_30d_Deltas!$A$2:$H$5000,6,FALSE),"")</f>
        <v/>
      </c>
      <c r="J5" s="26" t="n"/>
      <c r="K5" s="26" t="n"/>
      <c r="L5" s="26" t="inlineStr">
        <is>
          <t>NO</t>
        </is>
      </c>
      <c r="M5" s="70" t="n">
        <v>0</v>
      </c>
      <c r="N5" s="71" t="inlineStr">
        <is>
          <t>UNTESTED</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4" t="inlineStr">
        <is>
          <t>LIVE_ENTRY_ENGINE_FILTER_TF=OFF</t>
        </is>
      </c>
      <c r="FL5" s="34" t="inlineStr">
        <is>
          <t>LIVE_ENTRY_ENGINE_FILTER_TF=D</t>
        </is>
      </c>
      <c r="FM5" s="34" t="inlineStr">
        <is>
          <t>LIVE_ENTRY_ENGINE_FILTER_TF=4h</t>
        </is>
      </c>
      <c r="FN5" s="34" t="inlineStr">
        <is>
          <t>LIVE_ENTRY_ENGINE_FILTER_TF=1h</t>
        </is>
      </c>
      <c r="FO5" s="34" t="inlineStr">
        <is>
          <t>LIVE_ENTRY_ENGINE_FILTER_TF=15m</t>
        </is>
      </c>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inlineStr">
        <is>
          <t>WT_15M_BOUNCE_BB_MAX=0.95</t>
        </is>
      </c>
      <c r="IA5" s="34" t="inlineStr">
        <is>
          <t>WT_15M_BOUNCE_BB_MAX=0.9</t>
        </is>
      </c>
      <c r="IB5" s="34" t="inlineStr">
        <is>
          <t>WT_15M_BOUNCE_BB_MAX=0.8</t>
        </is>
      </c>
      <c r="IC5" s="34" t="inlineStr">
        <is>
          <t>WT_15M_BOUNCE_BB_MIN=0.05</t>
        </is>
      </c>
      <c r="ID5" s="34" t="inlineStr">
        <is>
          <t>WT_15M_BOUNCE_BB_MIN=0.1</t>
        </is>
      </c>
      <c r="IE5" s="34" t="inlineStr">
        <is>
          <t>WT_15M_BOUNCE_BB_MIN=0.2</t>
        </is>
      </c>
      <c r="IF5" s="34" t="inlineStr">
        <is>
          <t>WT_15M_BOUNCE_HIGH_1H_GT_PREV=True</t>
        </is>
      </c>
      <c r="IG5" s="34" t="inlineStr">
        <is>
          <t>WT_15M_BOUNCE_HIGH_1H_GT_PREV=False</t>
        </is>
      </c>
      <c r="IH5" s="34" t="inlineStr">
        <is>
          <t>WT_15M_BOUNCE_LOW_1H_GT_PREV=True</t>
        </is>
      </c>
      <c r="II5" s="34" t="inlineStr">
        <is>
          <t>WT_15M_BOUNCE_LOW_1H_GT_PREV=False</t>
        </is>
      </c>
      <c r="IJ5" s="34" t="inlineStr">
        <is>
          <t>WT_15M_BOUNCE_REL_VOL_GT_1=True</t>
        </is>
      </c>
      <c r="IK5" s="34" t="inlineStr">
        <is>
          <t>WT_15M_BOUNCE_REL_VOL_GT_1=False</t>
        </is>
      </c>
      <c r="IL5" s="26" t="n"/>
      <c r="IM5" s="26" t="inlineStr">
        <is>
          <t>ez_manage.py:4371 top()</t>
        </is>
      </c>
      <c r="IN5" s="26" t="inlineStr">
        <is>
          <t>v12_quick_engine.py:889 x9</t>
        </is>
      </c>
      <c r="IO5" s="26" t="n"/>
    </row>
    <row r="6" ht="10.5" customHeight="1" s="67">
      <c r="A6" s="26" t="inlineStr">
        <is>
          <t>WT_15M_BOUNCE_OPEN_ENABLED</t>
        </is>
      </c>
      <c r="B6" s="26" t="inlineStr">
        <is>
          <t>True</t>
        </is>
      </c>
      <c r="C6" s="26" t="n"/>
      <c r="D6" s="26" t="n"/>
      <c r="E6" s="26">
        <f>IF(G6="",E5,IF(G6&gt;0,E5+G6,E5))</f>
        <v/>
      </c>
      <c r="F6" s="26" t="n"/>
      <c r="G6" s="26">
        <f>IFERROR(VLOOKUP($A4&amp;"_"&amp;$B4,Results_Deltas!$A$2:$P$15000,5,FALSE),"")</f>
        <v/>
      </c>
      <c r="H6" s="26">
        <f>IFERROR(VLOOKUP($A4,Results_30d_Deltas!$A$2:$H$5000,7,FALSE)-E3,"")</f>
        <v/>
      </c>
      <c r="I6" s="26">
        <f>IFERROR(VLOOKUP($A4,Results_30d_Deltas!$A$2:$H$5000,6,FALSE),"")</f>
        <v/>
      </c>
      <c r="J6" s="26" t="n"/>
      <c r="K6" s="26" t="n"/>
      <c r="L6" s="26" t="inlineStr">
        <is>
          <t>NO</t>
        </is>
      </c>
      <c r="M6" s="70" t="n">
        <v>0.4983574507294249</v>
      </c>
      <c r="N6" s="71" t="inlineStr">
        <is>
          <t>2/28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6" t="inlineStr">
        <is>
          <t>FIRST_OPEN_THROTTLE_FILTER_TF=OFF</t>
        </is>
      </c>
      <c r="EA6" s="36" t="inlineStr">
        <is>
          <t>FIRST_OPEN_THROTTLE_FILTER_TF=D</t>
        </is>
      </c>
      <c r="EB6" s="36" t="inlineStr">
        <is>
          <t>FIRST_OPEN_THROTTLE_FILTER_TF=4h</t>
        </is>
      </c>
      <c r="EC6" s="36" t="inlineStr">
        <is>
          <t>FIRST_OPEN_THROTTLE_FILTER_TF=1h</t>
        </is>
      </c>
      <c r="ED6" s="36" t="inlineStr">
        <is>
          <t>FIRST_OPEN_THROTTLE_FILTER_TF=15m</t>
        </is>
      </c>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6" t="inlineStr">
        <is>
          <t>OPEN_INTENT_SIZE_GATES_FILTER_TF=OFF</t>
        </is>
      </c>
      <c r="HL6" s="36" t="inlineStr">
        <is>
          <t>OPEN_INTENT_SIZE_GATES_FILTER_TF=D</t>
        </is>
      </c>
      <c r="HM6" s="36" t="inlineStr">
        <is>
          <t>OPEN_INTENT_SIZE_GATES_FILTER_TF=4h</t>
        </is>
      </c>
      <c r="HN6" s="36" t="inlineStr">
        <is>
          <t>OPEN_INTENT_SIZE_GATES_FILTER_TF=1h</t>
        </is>
      </c>
      <c r="HO6" s="36" t="inlineStr">
        <is>
          <t>OPEN_INTENT_SIZE_GATES_FILTER_TF=15m</t>
        </is>
      </c>
      <c r="HP6" s="33" t="n"/>
      <c r="HQ6" s="33" t="n"/>
      <c r="HR6" s="33" t="n"/>
      <c r="HS6" s="33" t="n"/>
      <c r="HT6" s="33" t="n"/>
      <c r="HU6" s="33" t="n"/>
      <c r="HV6" s="33" t="n"/>
      <c r="HW6" s="33" t="n"/>
      <c r="HX6" s="33" t="n"/>
      <c r="HY6" s="33" t="n"/>
      <c r="HZ6" s="36" t="inlineStr">
        <is>
          <t>WT_15M_BOUNCE_BB_MAX=0.95</t>
        </is>
      </c>
      <c r="IA6" s="36" t="inlineStr">
        <is>
          <t>WT_15M_BOUNCE_BB_MAX=0.9</t>
        </is>
      </c>
      <c r="IB6" s="36" t="inlineStr">
        <is>
          <t>WT_15M_BOUNCE_BB_MAX=0.8</t>
        </is>
      </c>
      <c r="IC6" s="36" t="inlineStr">
        <is>
          <t>WT_15M_BOUNCE_BB_MIN=0.05</t>
        </is>
      </c>
      <c r="ID6" s="36" t="inlineStr">
        <is>
          <t>WT_15M_BOUNCE_BB_MIN=0.1</t>
        </is>
      </c>
      <c r="IE6" s="36" t="inlineStr">
        <is>
          <t>WT_15M_BOUNCE_BB_MIN=0.2</t>
        </is>
      </c>
      <c r="IF6" s="36" t="inlineStr">
        <is>
          <t>WT_15M_BOUNCE_HIGH_1H_GT_PREV=True</t>
        </is>
      </c>
      <c r="IG6" s="36" t="inlineStr">
        <is>
          <t>WT_15M_BOUNCE_HIGH_1H_GT_PREV=False</t>
        </is>
      </c>
      <c r="IH6" s="36" t="inlineStr">
        <is>
          <t>WT_15M_BOUNCE_LOW_1H_GT_PREV=True</t>
        </is>
      </c>
      <c r="II6" s="36" t="inlineStr">
        <is>
          <t>WT_15M_BOUNCE_LOW_1H_GT_PREV=False</t>
        </is>
      </c>
      <c r="IJ6" s="36" t="inlineStr">
        <is>
          <t>WT_15M_BOUNCE_REL_VOL_GT_1=True</t>
        </is>
      </c>
      <c r="IK6" s="36" t="inlineStr">
        <is>
          <t>WT_15M_BOUNCE_REL_VOL_GT_1=False</t>
        </is>
      </c>
      <c r="IL6" s="26" t="n"/>
      <c r="IM6" s="26" t="inlineStr">
        <is>
          <t>ez_manage.py:6076 top()</t>
        </is>
      </c>
      <c r="IN6" s="26" t="inlineStr">
        <is>
          <t>v12_quick_engine.py:4288 x7</t>
        </is>
      </c>
      <c r="IO6" s="26" t="n"/>
    </row>
    <row r="7" ht="10.5" customHeight="1" s="67">
      <c r="A7" s="37" t="inlineStr">
        <is>
          <t>ADX_RANGING_THRESHOLD</t>
        </is>
      </c>
      <c r="B7" s="38" t="inlineStr">
        <is>
          <t>20</t>
        </is>
      </c>
      <c r="C7" s="38" t="n"/>
      <c r="D7" s="38" t="inlineStr">
        <is>
          <t>ENTRY, GLOBAL_CHECK, STOCKS_EXIT</t>
        </is>
      </c>
      <c r="E7" s="38">
        <f>IF(G7="",E6,IF(G7&gt;0,E6+G7,E6))</f>
        <v/>
      </c>
      <c r="F7" s="26" t="n"/>
      <c r="G7" s="38">
        <f>IFERROR(VLOOKUP($A26&amp;"_"&amp;$B26,Results_Deltas!$A$2:$P$15000,5,FALSE),"")</f>
        <v/>
      </c>
      <c r="H7" s="38" t="inlineStr">
        <is>
          <t>Blanket (page end)</t>
        </is>
      </c>
      <c r="I7" s="26" t="n"/>
      <c r="J7" s="26" t="n"/>
      <c r="K7" s="26" t="n"/>
      <c r="L7" s="26" t="inlineStr">
        <is>
          <t>NO</t>
        </is>
      </c>
      <c r="M7" s="73"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f>IF(G8="",E7,IF(G8&gt;0,E7+G8,E7))</f>
        <v/>
      </c>
      <c r="F8" s="26" t="n"/>
      <c r="G8" s="38">
        <f>IFERROR(VLOOKUP($A27&amp;"_"&amp;$B27,Results_Deltas!$A$2:$P$15000,5,FALSE),"")</f>
        <v/>
      </c>
      <c r="H8" s="38" t="inlineStr">
        <is>
          <t>Blanket (page end)</t>
        </is>
      </c>
      <c r="I8" s="26" t="n"/>
      <c r="J8" s="26" t="n"/>
      <c r="K8" s="26" t="n"/>
      <c r="L8" s="26" t="inlineStr">
        <is>
          <t>NO</t>
        </is>
      </c>
      <c r="M8" s="73"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f>IF(G9="",E8,IF(G9&gt;0,E8+G9,E8))</f>
        <v/>
      </c>
      <c r="F9" s="26" t="n"/>
      <c r="G9" s="38">
        <f>IFERROR(VLOOKUP($A28&amp;"_"&amp;$B28,Results_Deltas!$A$2:$P$15000,5,FALSE),"")</f>
        <v/>
      </c>
      <c r="H9" s="38" t="inlineStr">
        <is>
          <t>Blanket (page end)</t>
        </is>
      </c>
      <c r="I9" s="26" t="n"/>
      <c r="J9" s="26" t="n"/>
      <c r="K9" s="26" t="n"/>
      <c r="L9" s="26" t="inlineStr">
        <is>
          <t>NO</t>
        </is>
      </c>
      <c r="M9" s="73"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f>IF(G10="",E9,IF(G10&gt;0,E9+G10,E9))</f>
        <v/>
      </c>
      <c r="F10" s="26" t="n"/>
      <c r="G10" s="38">
        <f>IFERROR(VLOOKUP($A29&amp;"_"&amp;$B29,Results_Deltas!$A$2:$P$15000,5,FALSE),"")</f>
        <v/>
      </c>
      <c r="H10" s="38" t="inlineStr">
        <is>
          <t>Blanket (page end)</t>
        </is>
      </c>
      <c r="I10" s="26" t="n"/>
      <c r="J10" s="26" t="n"/>
      <c r="K10" s="26" t="n"/>
      <c r="L10" s="26" t="inlineStr">
        <is>
          <t>YES</t>
        </is>
      </c>
      <c r="M10" s="73"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0</t>
        </is>
      </c>
      <c r="C11" s="38" t="n"/>
      <c r="D11" s="38" t="inlineStr">
        <is>
          <t>AUGMENT, ENTRY, EXIT, GLOBAL_CHECK, REDUCE, STOCKS_EXIT</t>
        </is>
      </c>
      <c r="E11" s="38">
        <f>IF(G11="",E10,IF(G11&gt;0,E10+G11,E10))</f>
        <v/>
      </c>
      <c r="F11" s="26" t="n"/>
      <c r="G11" s="38">
        <f>IFERROR(VLOOKUP($A30&amp;"_"&amp;$B30,Results_Deltas!$A$2:$P$15000,5,FALSE),"")</f>
        <v/>
      </c>
      <c r="H11" s="38" t="inlineStr">
        <is>
          <t>Blanket (page end)</t>
        </is>
      </c>
      <c r="I11" s="26" t="n"/>
      <c r="J11" s="26" t="n"/>
      <c r="K11" s="26" t="n"/>
      <c r="L11" s="26" t="inlineStr">
        <is>
          <t>NO</t>
        </is>
      </c>
      <c r="M11" s="73"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2.0</t>
        </is>
      </c>
      <c r="C12" s="38" t="n"/>
      <c r="D12" s="38" t="inlineStr">
        <is>
          <t>AUGMENT, ENTRY, EXIT, GLOBAL_CHECK, REDUCE, STOCKS_EXIT</t>
        </is>
      </c>
      <c r="E12" s="38">
        <f>IF(G12="",E11,IF(G12&gt;0,E11+G12,E11))</f>
        <v/>
      </c>
      <c r="F12" s="26" t="n"/>
      <c r="G12" s="38">
        <f>IFERROR(VLOOKUP($A31&amp;"_"&amp;$B31,Results_Deltas!$A$2:$P$15000,5,FALSE),"")</f>
        <v/>
      </c>
      <c r="H12" s="38" t="inlineStr">
        <is>
          <t>Blanket (page end)</t>
        </is>
      </c>
      <c r="I12" s="26" t="n"/>
      <c r="J12" s="26" t="n"/>
      <c r="K12" s="26" t="n"/>
      <c r="L12" s="26" t="inlineStr">
        <is>
          <t>NO</t>
        </is>
      </c>
      <c r="M12" s="73"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f>IF(G13="",E12,IF(G13&gt;0,E12+G13,E12))</f>
        <v/>
      </c>
      <c r="F13" s="26" t="n"/>
      <c r="G13" s="38">
        <f>IFERROR(VLOOKUP($A32&amp;"_"&amp;$B32,Results_Deltas!$A$2:$P$15000,5,FALSE),"")</f>
        <v/>
      </c>
      <c r="H13" s="38" t="inlineStr">
        <is>
          <t>Blanket (page end)</t>
        </is>
      </c>
      <c r="I13" s="26" t="n"/>
      <c r="J13" s="26" t="n"/>
      <c r="K13" s="26" t="n"/>
      <c r="L13" s="26" t="inlineStr">
        <is>
          <t>NO</t>
        </is>
      </c>
      <c r="M13" s="73"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f>IF(G14="",E13,IF(G14&gt;0,E13+G14,E13))</f>
        <v/>
      </c>
      <c r="F14" s="26" t="n"/>
      <c r="G14" s="38">
        <f>IFERROR(VLOOKUP($A33&amp;"_"&amp;$B33,Results_Deltas!$A$2:$P$15000,5,FALSE),"")</f>
        <v/>
      </c>
      <c r="H14" s="38" t="inlineStr">
        <is>
          <t>Blanket (page end)</t>
        </is>
      </c>
      <c r="I14" s="26" t="n"/>
      <c r="J14" s="26" t="n"/>
      <c r="K14" s="26" t="n"/>
      <c r="L14" s="26" t="inlineStr">
        <is>
          <t>NO</t>
        </is>
      </c>
      <c r="M14" s="73"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f>IF(G15="",E14,IF(G15&gt;0,E14+G15,E14))</f>
        <v/>
      </c>
      <c r="F15" s="26" t="n"/>
      <c r="G15" s="38">
        <f>IFERROR(VLOOKUP($A34&amp;"_"&amp;$B34,Results_Deltas!$A$2:$P$15000,5,FALSE),"")</f>
        <v/>
      </c>
      <c r="H15" s="38" t="inlineStr">
        <is>
          <t>Blanket (page end)</t>
        </is>
      </c>
      <c r="I15" s="26" t="n"/>
      <c r="J15" s="26" t="n"/>
      <c r="K15" s="26" t="n"/>
      <c r="L15" s="26" t="inlineStr">
        <is>
          <t>YES</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f>IF(G16="",E15,IF(G16&gt;0,E15+G16,E15))</f>
        <v/>
      </c>
      <c r="F16" s="26" t="n"/>
      <c r="G16" s="38">
        <f>IFERROR(VLOOKUP($A35&amp;"_"&amp;$B35,Results_Deltas!$A$2:$P$15000,5,FALSE),"")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BTC_ACCEL_RAMP_REQUIRE_POSITIVE</t>
        </is>
      </c>
      <c r="B17" s="38" t="inlineStr">
        <is>
          <t>0.0</t>
        </is>
      </c>
      <c r="C17" s="38" t="n"/>
      <c r="D17" s="38" t="inlineStr">
        <is>
          <t>UNIVERSAL (ex-BTC) — ENTRY/EXIT/REENTRY</t>
        </is>
      </c>
      <c r="E17" s="38">
        <f>IF(G17="",E16,IF(G17&gt;0,E16+G17,E16))</f>
        <v/>
      </c>
      <c r="F17" s="26" t="n"/>
      <c r="G17" s="38">
        <f>IFERROR(VLOOKUP($A36&amp;"_"&amp;$B36,Results_Deltas!$A$2:$P$15000,5,FALSE),"")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0.0_ALT</t>
        </is>
      </c>
      <c r="C18" s="38" t="n"/>
      <c r="D18" s="38" t="inlineStr">
        <is>
          <t>UNIVERSAL (ex-BTC) — ENTRY/EXIT/REENTRY</t>
        </is>
      </c>
      <c r="E18" s="38">
        <f>IF(G18="",E17,IF(G18&gt;0,E17+G18,E17))</f>
        <v/>
      </c>
      <c r="F18" s="26" t="n"/>
      <c r="G18" s="38">
        <f>IFERROR(VLOOKUP($A37&amp;"_"&amp;$B37,Results_Deltas!$A$2:$P$15000,5,FALSE),"")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BTC_HARD_BLOCK_OTHER_ACCOUNTS</t>
        </is>
      </c>
      <c r="B19" s="38" t="inlineStr">
        <is>
          <t>0.0</t>
        </is>
      </c>
      <c r="C19" s="38" t="n"/>
      <c r="D19" s="38" t="inlineStr">
        <is>
          <t>UNIVERSAL (ex-BTC) — ENTRY/EXIT/REENTRY</t>
        </is>
      </c>
      <c r="E19" s="38">
        <f>IF(G19="",E18,IF(G19&gt;0,E18+G19,E18))</f>
        <v/>
      </c>
      <c r="F19" s="26" t="n"/>
      <c r="G19" s="38">
        <f>IFERROR(VLOOKUP($A38&amp;"_"&amp;$B38,Results_Deltas!$A$2:$P$15000,5,FALSE),"")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0.0_ALT</t>
        </is>
      </c>
      <c r="C20" s="38" t="n"/>
      <c r="D20" s="38" t="inlineStr">
        <is>
          <t>UNIVERSAL (ex-BTC) — ENTRY/EXIT/REENTRY</t>
        </is>
      </c>
      <c r="E20" s="38">
        <f>IF(G20="",E19,IF(G20&gt;0,E19+G20,E19))</f>
        <v/>
      </c>
      <c r="F20" s="26" t="n"/>
      <c r="G20" s="38">
        <f>IFERROR(VLOOKUP($A39&amp;"_"&amp;$B39,Results_Deltas!$A$2:$P$15000,5,FALSE),"")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BTC_ROUND_BANDS_EACH_SIDE</t>
        </is>
      </c>
      <c r="B21" s="38" t="inlineStr">
        <is>
          <t>0.0</t>
        </is>
      </c>
      <c r="C21" s="38" t="n"/>
      <c r="D21" s="38" t="inlineStr">
        <is>
          <t>UNIVERSAL (ex-BTC) — ENTRY/EXIT/REENTRY</t>
        </is>
      </c>
      <c r="E21" s="38">
        <f>IF(G21="",E20,IF(G21&gt;0,E20+G21,E20))</f>
        <v/>
      </c>
      <c r="F21" s="26" t="n"/>
      <c r="G21" s="38">
        <f>IFERROR(VLOOKUP($A40&amp;"_"&amp;$B40,Results_Deltas!$A$2:$P$15000,5,FALSE),"")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0.0_ALT</t>
        </is>
      </c>
      <c r="C22" s="38" t="n"/>
      <c r="D22" s="38" t="inlineStr">
        <is>
          <t>UNIVERSAL (ex-BTC) — ENTRY/EXIT/REENTRY</t>
        </is>
      </c>
      <c r="E22" s="38">
        <f>IF(G22="",E21,IF(G22&gt;0,E21+G22,E21))</f>
        <v/>
      </c>
      <c r="F22" s="26" t="n"/>
      <c r="G22" s="38">
        <f>IFERROR(VLOOKUP($A41&amp;"_"&amp;$B41,Results_Deltas!$A$2:$P$15000,5,FALSE),"")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OFF</t>
        </is>
      </c>
      <c r="C23" s="38" t="n"/>
      <c r="D23" s="38" t="inlineStr">
        <is>
          <t>GLOBAL_CHECK</t>
        </is>
      </c>
      <c r="E23" s="38">
        <f>IF(G23="",E22,IF(G23&gt;0,E22+G23,E22))</f>
        <v/>
      </c>
      <c r="F23" s="26" t="n"/>
      <c r="G23" s="38">
        <f>IFERROR(VLOOKUP($A42&amp;"_"&amp;$B42,Results_Deltas!$A$2:$P$15000,5,FALSE),"")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D</t>
        </is>
      </c>
      <c r="C24" s="38" t="n"/>
      <c r="D24" s="38" t="inlineStr">
        <is>
          <t>GLOBAL_CHECK</t>
        </is>
      </c>
      <c r="E24" s="38">
        <f>IF(G24="",E23,IF(G24&gt;0,E23+G24,E23))</f>
        <v/>
      </c>
      <c r="F24" s="26" t="n"/>
      <c r="G24" s="38">
        <f>IFERROR(VLOOKUP($A43&amp;"_"&amp;$B43,Results_Deltas!$A$2:$P$15000,5,FALSE),"")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4h</t>
        </is>
      </c>
      <c r="C25" s="38" t="n"/>
      <c r="D25" s="38" t="inlineStr">
        <is>
          <t>GLOBAL_CHECK</t>
        </is>
      </c>
      <c r="E25" s="38">
        <f>IF(G25="",E24,IF(G25&gt;0,E24+G25,E24))</f>
        <v/>
      </c>
      <c r="F25" s="26" t="n"/>
      <c r="G25" s="38">
        <f>IFERROR(VLOOKUP($A44&amp;"_"&amp;$B44,Results_Deltas!$A$2:$P$15000,5,FALSE),"")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1h</t>
        </is>
      </c>
      <c r="C26" s="38" t="n"/>
      <c r="D26" s="38" t="inlineStr">
        <is>
          <t>GLOBAL_CHECK</t>
        </is>
      </c>
      <c r="E26" s="38">
        <f>IF(G26="",E25,IF(G26&gt;0,E25+G26,E25))</f>
        <v/>
      </c>
      <c r="F26" s="26" t="n"/>
      <c r="G26" s="38">
        <f>IFERROR(VLOOKUP($A45&amp;"_"&amp;$B45,Results_Deltas!$A$2:$P$15000,5,FALSE),"")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COOLDOWN_LOCKS_FILTER_TF</t>
        </is>
      </c>
      <c r="B27" s="40" t="inlineStr">
        <is>
          <t>15m</t>
        </is>
      </c>
      <c r="C27" s="38" t="n"/>
      <c r="D27" s="38" t="inlineStr">
        <is>
          <t>GLOBAL_CHECK</t>
        </is>
      </c>
      <c r="E27" s="38">
        <f>IF(G27="",E26,IF(G27&gt;0,E26+G27,E26))</f>
        <v/>
      </c>
      <c r="F27" s="26" t="n"/>
      <c r="G27" s="38">
        <f>IFERROR(VLOOKUP($A46&amp;"_"&amp;$B46,Results_Deltas!$A$2:$P$15000,5,FALSE),"")</f>
        <v/>
      </c>
      <c r="H27" s="38" t="inlineStr">
        <is>
          <t>Blanket (page end)</t>
        </is>
      </c>
      <c r="I27" s="26" t="n"/>
      <c r="J27" s="26" t="n"/>
      <c r="K27" s="26" t="n"/>
      <c r="L27" s="26" t="inlineStr">
        <is>
          <t>YES</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CRYPTO_SPIKE_FADE_THRESHOLD_PCT</t>
        </is>
      </c>
      <c r="B28" s="40" t="inlineStr">
        <is>
          <t>10</t>
        </is>
      </c>
      <c r="C28" s="38" t="n"/>
      <c r="D28" s="38" t="inlineStr">
        <is>
          <t>GLOBAL_CHECK, STOCKS_EXIT</t>
        </is>
      </c>
      <c r="E28" s="38">
        <f>IF(G28="",E27,IF(G28&gt;0,E27+G28,E27))</f>
        <v/>
      </c>
      <c r="F28" s="26" t="n"/>
      <c r="G28" s="38">
        <f>IFERROR(VLOOKUP($A47&amp;"_"&amp;$B47,Results_Deltas!$A$2:$P$15000,5,FALSE),"")</f>
        <v/>
      </c>
      <c r="H28" s="38" t="inlineStr">
        <is>
          <t>Blanket (page end)</t>
        </is>
      </c>
      <c r="I28" s="26" t="n"/>
      <c r="J28" s="26" t="n"/>
      <c r="K28" s="26" t="n"/>
      <c r="L28" s="26" t="inlineStr">
        <is>
          <t>YES</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12.5</t>
        </is>
      </c>
      <c r="C29" s="38" t="n"/>
      <c r="D29" s="38" t="inlineStr">
        <is>
          <t>GLOBAL_CHECK, STOCKS_EXIT</t>
        </is>
      </c>
      <c r="E29" s="38">
        <f>IF(G29="",E28,IF(G29&gt;0,E28+G29,E28))</f>
        <v/>
      </c>
      <c r="F29" s="26" t="n"/>
      <c r="G29" s="38">
        <f>IFERROR(VLOOKUP($A48&amp;"_"&amp;$B48,Results_Deltas!$A$2:$P$15000,5,FALSE),"")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7.5</t>
        </is>
      </c>
      <c r="C30" s="38" t="n"/>
      <c r="D30" s="38" t="inlineStr">
        <is>
          <t>GLOBAL_CHECK, STOCKS_EXIT</t>
        </is>
      </c>
      <c r="E30" s="38">
        <f>IF(G30="",E29,IF(G30&gt;0,E29+G30,E29))</f>
        <v/>
      </c>
      <c r="F30" s="26" t="n"/>
      <c r="G30" s="38">
        <f>IFERROR(VLOOKUP($A49&amp;"_"&amp;$B49,Results_Deltas!$A$2:$P$15000,5,FALSE),"")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5</t>
        </is>
      </c>
      <c r="C31" s="38" t="n"/>
      <c r="D31" s="38" t="inlineStr">
        <is>
          <t>GLOBAL_CHECK, STOCKS_EXIT</t>
        </is>
      </c>
      <c r="E31" s="38">
        <f>IF(G31="",E30,IF(G31&gt;0,E30+G31,E30))</f>
        <v/>
      </c>
      <c r="F31" s="26" t="n"/>
      <c r="G31" s="38">
        <f>IFERROR(VLOOKUP($A50&amp;"_"&amp;$B50,Results_Deltas!$A$2:$P$15000,5,FALSE),"")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40" t="inlineStr">
        <is>
          <t>40</t>
        </is>
      </c>
      <c r="C32" s="38" t="n"/>
      <c r="D32" s="38" t="inlineStr">
        <is>
          <t>ENTRY, GLOBAL_CHECK, STOCKS_EXIT</t>
        </is>
      </c>
      <c r="E32" s="38">
        <f>IF(G32="",E31,IF(G32&gt;0,E31+G32,E31))</f>
        <v/>
      </c>
      <c r="F32" s="26" t="n"/>
      <c r="G32" s="38">
        <f>IFERROR(VLOOKUP($A51&amp;"_"&amp;$B51,Results_Deltas!$A$2:$P$15000,5,FALSE),"")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50</t>
        </is>
      </c>
      <c r="C33" s="38" t="n"/>
      <c r="D33" s="38" t="inlineStr">
        <is>
          <t>ENTRY, GLOBAL_CHECK, STOCKS_EXIT</t>
        </is>
      </c>
      <c r="E33" s="38">
        <f>IF(G33="",E32,IF(G33&gt;0,E32+G33,E32))</f>
        <v/>
      </c>
      <c r="F33" s="26" t="n"/>
      <c r="G33" s="38">
        <f>IFERROR(VLOOKUP($A52&amp;"_"&amp;$B52,Results_Deltas!$A$2:$P$15000,5,FALSE),"")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30</t>
        </is>
      </c>
      <c r="C34" s="38" t="n"/>
      <c r="D34" s="38" t="inlineStr">
        <is>
          <t>ENTRY, GLOBAL_CHECK, STOCKS_EXIT</t>
        </is>
      </c>
      <c r="E34" s="38">
        <f>IF(G34="",E33,IF(G34&gt;0,E33+G34,E33))</f>
        <v/>
      </c>
      <c r="F34" s="26" t="n"/>
      <c r="G34" s="38">
        <f>IFERROR(VLOOKUP($A53&amp;"_"&amp;$B53,Results_Deltas!$A$2:$P$15000,5,FALSE),"")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f>IF(G35="",E34,IF(G35&gt;0,E34+G35,E34))</f>
        <v/>
      </c>
      <c r="F35" s="26" t="n"/>
      <c r="G35" s="38">
        <f>IFERROR(VLOOKUP($A54&amp;"_"&amp;$B54,Results_Deltas!$A$2:$P$15000,5,FALSE),"")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DELTA_HTF_GATE</t>
        </is>
      </c>
      <c r="B36" s="38" t="inlineStr">
        <is>
          <t>4h</t>
        </is>
      </c>
      <c r="C36" s="38" t="n"/>
      <c r="D36" s="38" t="inlineStr">
        <is>
          <t>ENTRY, GLOBAL_CHECK, STOCKS_EXIT</t>
        </is>
      </c>
      <c r="E36" s="38">
        <f>IF(G36="",E35,IF(G36&gt;0,E35+G36,E35))</f>
        <v/>
      </c>
      <c r="F36" s="26" t="n"/>
      <c r="G36" s="38">
        <f>IFERROR(VLOOKUP($A55&amp;"_"&amp;$B55,Results_Deltas!$A$2:$P$15000,5,FALSE),"")</f>
        <v/>
      </c>
      <c r="H36" s="38" t="inlineStr">
        <is>
          <t>Blanket (page end)</t>
        </is>
      </c>
      <c r="I36" s="26" t="n"/>
      <c r="J36" s="26" t="n"/>
      <c r="K36" s="26" t="n"/>
      <c r="L36" s="26" t="inlineStr">
        <is>
          <t>NO</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4h_ALT</t>
        </is>
      </c>
      <c r="C37" s="38" t="n"/>
      <c r="D37" s="38" t="inlineStr">
        <is>
          <t>ENTRY, GLOBAL_CHECK, STOCKS_EXIT</t>
        </is>
      </c>
      <c r="E37" s="38">
        <f>IF(G37="",E36,IF(G37&gt;0,E36+G37,E36))</f>
        <v/>
      </c>
      <c r="F37" s="26" t="n"/>
      <c r="G37" s="38">
        <f>IFERROR(VLOOKUP($A56&amp;"_"&amp;$B56,Results_Deltas!$A$2:$P$15000,5,FALSE),"")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DELTA_REENTRY_FILTER_ENABLED</t>
        </is>
      </c>
      <c r="B38" s="40" t="inlineStr">
        <is>
          <t>False</t>
        </is>
      </c>
      <c r="C38" s="38" t="n"/>
      <c r="D38" s="38" t="inlineStr">
        <is>
          <t>ENTRY, GLOBAL_CHECK, STOCKS_EXIT</t>
        </is>
      </c>
      <c r="E38" s="38">
        <f>IF(G38="",E37,IF(G38&gt;0,E37+G38,E37))</f>
        <v/>
      </c>
      <c r="F38" s="26" t="n"/>
      <c r="G38" s="38">
        <f>IFERROR(VLOOKUP($A57&amp;"_"&amp;$B57,Results_Deltas!$A$2:$P$15000,5,FALSE),"")</f>
        <v/>
      </c>
      <c r="H38" s="38" t="inlineStr">
        <is>
          <t>Blanket (page end)</t>
        </is>
      </c>
      <c r="I38" s="26" t="n"/>
      <c r="J38" s="26" t="n"/>
      <c r="K38" s="26" t="n"/>
      <c r="L38" s="26" t="inlineStr">
        <is>
          <t>YES</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DELTA_REENTRY_FILTER_ENABLED</t>
        </is>
      </c>
      <c r="B39" s="38" t="inlineStr">
        <is>
          <t>True</t>
        </is>
      </c>
      <c r="C39" s="38" t="n"/>
      <c r="D39" s="38" t="inlineStr">
        <is>
          <t>ENTRY, GLOBAL_CHECK, STOCKS_EXIT</t>
        </is>
      </c>
      <c r="E39" s="38">
        <f>IF(G39="",E38,IF(G39&gt;0,E38+G39,E38))</f>
        <v/>
      </c>
      <c r="F39" s="26" t="n"/>
      <c r="G39" s="38">
        <f>IFERROR(VLOOKUP($A58&amp;"_"&amp;$B58,Results_Deltas!$A$2:$P$15000,5,FALSE),"")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OFF</t>
        </is>
      </c>
      <c r="C40" s="38" t="n"/>
      <c r="D40" s="38" t="inlineStr">
        <is>
          <t>GLOBAL_CHECK</t>
        </is>
      </c>
      <c r="E40" s="38">
        <f>IF(G40="",E39,IF(G40&gt;0,E39+G40,E39))</f>
        <v/>
      </c>
      <c r="F40" s="26" t="n"/>
      <c r="G40" s="38">
        <f>IFERROR(VLOOKUP($A59&amp;"_"&amp;$B59,Results_Deltas!$A$2:$P$15000,5,FALSE),"")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IF(G41="",E40,IF(G41&gt;0,E40+G41,E40))</f>
        <v/>
      </c>
      <c r="F41" s="26" t="n"/>
      <c r="G41" s="38">
        <f>IFERROR(VLOOKUP($A60&amp;"_"&amp;$B60,Results_Deltas!$A$2:$P$15000,5,FALSE),"")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4h</t>
        </is>
      </c>
      <c r="C42" s="38" t="n"/>
      <c r="D42" s="38" t="inlineStr">
        <is>
          <t>GLOBAL_CHECK</t>
        </is>
      </c>
      <c r="E42" s="38">
        <f>IF(G42="",E41,IF(G42&gt;0,E41+G42,E41))</f>
        <v/>
      </c>
      <c r="F42" s="26" t="n"/>
      <c r="G42" s="38">
        <f>IFERROR(VLOOKUP($A61&amp;"_"&amp;$B61,Results_Deltas!$A$2:$P$15000,5,FALSE),"")</f>
        <v/>
      </c>
      <c r="H42" s="38" t="inlineStr">
        <is>
          <t>Blanket (page end)</t>
        </is>
      </c>
      <c r="I42" s="26" t="n"/>
      <c r="J42" s="26" t="n"/>
      <c r="K42" s="26" t="n"/>
      <c r="L42" s="26" t="inlineStr">
        <is>
          <t>NO</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1h</t>
        </is>
      </c>
      <c r="C43" s="38" t="n"/>
      <c r="D43" s="38" t="inlineStr">
        <is>
          <t>GLOBAL_CHECK</t>
        </is>
      </c>
      <c r="E43" s="38">
        <f>IF(G43="",E42,IF(G43&gt;0,E42+G43,E42))</f>
        <v/>
      </c>
      <c r="F43" s="26" t="n"/>
      <c r="G43" s="38">
        <f>IFERROR(VLOOKUP($A62&amp;"_"&amp;$B62,Results_Deltas!$A$2:$P$15000,5,FALSE),"")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DUP_GUARD_FILTER_TF</t>
        </is>
      </c>
      <c r="B44" s="40" t="inlineStr">
        <is>
          <t>15m</t>
        </is>
      </c>
      <c r="C44" s="38" t="n"/>
      <c r="D44" s="38" t="inlineStr">
        <is>
          <t>GLOBAL_CHECK</t>
        </is>
      </c>
      <c r="E44" s="38">
        <f>IF(G44="",E43,IF(G44&gt;0,E43+G44,E43))</f>
        <v/>
      </c>
      <c r="F44" s="26" t="n"/>
      <c r="G44" s="38">
        <f>IFERROR(VLOOKUP($A63&amp;"_"&amp;$B63,Results_Deltas!$A$2:$P$15000,5,FALSE),"")</f>
        <v/>
      </c>
      <c r="H44" s="38" t="inlineStr">
        <is>
          <t>Blanket (page end)</t>
        </is>
      </c>
      <c r="I44" s="26" t="n"/>
      <c r="J44" s="26" t="n"/>
      <c r="K44" s="26" t="n"/>
      <c r="L44" s="26" t="inlineStr">
        <is>
          <t>YES</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0</t>
        </is>
      </c>
      <c r="C45" s="38" t="n"/>
      <c r="D45" s="38" t="inlineStr">
        <is>
          <t>GLOBAL_CHECK</t>
        </is>
      </c>
      <c r="E45" s="38">
        <f>IF(G45="",E44,IF(G45&gt;0,E44+G45,E44))</f>
        <v/>
      </c>
      <c r="F45" s="26" t="n"/>
      <c r="G45" s="38">
        <f>IFERROR(VLOOKUP($A64&amp;"_"&amp;$B64,Results_Deltas!$A$2:$P$15000,5,FALSE),"")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f>IF(G46="",E45,IF(G46&gt;0,E45+G46,E45))</f>
        <v/>
      </c>
      <c r="F46" s="26" t="n"/>
      <c r="G46" s="38">
        <f>IFERROR(VLOOKUP($A65&amp;"_"&amp;$B65,Results_Deltas!$A$2:$P$15000,5,FALSE),"")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1</t>
        </is>
      </c>
      <c r="C47" s="38" t="n"/>
      <c r="D47" s="38" t="inlineStr">
        <is>
          <t>GLOBAL_CHECK</t>
        </is>
      </c>
      <c r="E47" s="38">
        <f>IF(G47="",E46,IF(G47&gt;0,E46+G47,E46))</f>
        <v/>
      </c>
      <c r="F47" s="26" t="n"/>
      <c r="G47" s="38">
        <f>IFERROR(VLOOKUP($A66&amp;"_"&amp;$B66,Results_Deltas!$A$2:$P$15000,5,FALSE),"")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EMA_BLANKET_FILTER_ENABLED</t>
        </is>
      </c>
      <c r="B48" s="38" t="inlineStr">
        <is>
          <t>False</t>
        </is>
      </c>
      <c r="C48" s="38" t="n"/>
      <c r="D48" s="38" t="inlineStr">
        <is>
          <t>GLOBAL_CHECK</t>
        </is>
      </c>
      <c r="E48" s="38">
        <f>IF(G48="",E47,IF(G48&gt;0,E47+G48,E47))</f>
        <v/>
      </c>
      <c r="F48" s="26" t="n"/>
      <c r="G48" s="38">
        <f>IFERROR(VLOOKUP($A67&amp;"_"&amp;$B67,Results_Deltas!$A$2:$P$15000,5,FALSE),"")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EMA_BLANKET_FILTER_ENABLED</t>
        </is>
      </c>
      <c r="B49" s="40" t="inlineStr">
        <is>
          <t>True</t>
        </is>
      </c>
      <c r="C49" s="38" t="n"/>
      <c r="D49" s="38" t="inlineStr">
        <is>
          <t>GLOBAL_CHECK</t>
        </is>
      </c>
      <c r="E49" s="38">
        <f>IF(G49="",E48,IF(G49&gt;0,E48+G49,E48))</f>
        <v/>
      </c>
      <c r="F49" s="26" t="n"/>
      <c r="G49" s="38">
        <f>IFERROR(VLOOKUP($A68&amp;"_"&amp;$B68,Results_Deltas!$A$2:$P$15000,5,FALSE),"")</f>
        <v/>
      </c>
      <c r="H49" s="38" t="inlineStr">
        <is>
          <t>Blanket (page end)</t>
        </is>
      </c>
      <c r="I49" s="26" t="n"/>
      <c r="J49" s="26" t="n"/>
      <c r="K49" s="26" t="n"/>
      <c r="L49" s="26" t="inlineStr">
        <is>
          <t>YES</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f>IF(G50="",E49,IF(G50&gt;0,E49+G50,E49))</f>
        <v/>
      </c>
      <c r="F50" s="26" t="n"/>
      <c r="G50" s="38">
        <f>IFERROR(VLOOKUP($A69&amp;"_"&amp;$B69,Results_Deltas!$A$2:$P$15000,5,FALSE),"")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2</t>
        </is>
      </c>
      <c r="C51" s="38" t="n"/>
      <c r="D51" s="38" t="inlineStr">
        <is>
          <t>GLOBAL_CHECK</t>
        </is>
      </c>
      <c r="E51" s="38">
        <f>IF(G51="",E50,IF(G51&gt;0,E50+G51,E50))</f>
        <v/>
      </c>
      <c r="F51" s="26" t="n"/>
      <c r="G51" s="38">
        <f>IFERROR(VLOOKUP($A70&amp;"_"&amp;$B70,Results_Deltas!$A$2:$P$15000,5,FALSE),"")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1</t>
        </is>
      </c>
      <c r="C52" s="38" t="n"/>
      <c r="D52" s="38" t="inlineStr">
        <is>
          <t>GLOBAL_CHECK</t>
        </is>
      </c>
      <c r="E52" s="38">
        <f>IF(G52="",E51,IF(G52&gt;0,E51+G52,E51))</f>
        <v/>
      </c>
      <c r="F52" s="26" t="n"/>
      <c r="G52" s="38">
        <f>IFERROR(VLOOKUP($A71&amp;"_"&amp;$B71,Results_Deltas!$A$2:$P$15000,5,FALSE),"")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EXECUTE_NOW_SINGLE_GATE_ENFORCE</t>
        </is>
      </c>
      <c r="B53" s="38" t="inlineStr">
        <is>
          <t>0.0</t>
        </is>
      </c>
      <c r="C53" s="38" t="n"/>
      <c r="D53" s="38" t="inlineStr">
        <is>
          <t>ENTRY, GLOBAL_CHECK, STOCKS_EXIT</t>
        </is>
      </c>
      <c r="E53" s="38">
        <f>IF(G53="",E52,IF(G53&gt;0,E52+G53,E52))</f>
        <v/>
      </c>
      <c r="F53" s="26" t="n"/>
      <c r="G53" s="38">
        <f>IFERROR(VLOOKUP($A72&amp;"_"&amp;$B72,Results_Deltas!$A$2:$P$15000,5,FALSE),"")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0.0_ALT</t>
        </is>
      </c>
      <c r="C54" s="38" t="n"/>
      <c r="D54" s="38" t="inlineStr">
        <is>
          <t>ENTRY, GLOBAL_CHECK, STOCKS_EXIT</t>
        </is>
      </c>
      <c r="E54" s="38">
        <f>IF(G54="",E53,IF(G54&gt;0,E53+G54,E53))</f>
        <v/>
      </c>
      <c r="F54" s="26" t="n"/>
      <c r="G54" s="38">
        <f>IFERROR(VLOOKUP($A73&amp;"_"&amp;$B73,Results_Deltas!$A$2:$P$15000,5,FALSE),"")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EZ_MANAGE_THROTTLER_RATE</t>
        </is>
      </c>
      <c r="B55" s="38" t="inlineStr">
        <is>
          <t>0.0</t>
        </is>
      </c>
      <c r="C55" s="38" t="n"/>
      <c r="D55" s="38" t="inlineStr">
        <is>
          <t>GLOBAL_CHECK, STOCKS_EXIT</t>
        </is>
      </c>
      <c r="E55" s="38">
        <f>IF(G55="",E54,IF(G55&gt;0,E54+G55,E54))</f>
        <v/>
      </c>
      <c r="F55" s="26" t="n"/>
      <c r="G55" s="38">
        <f>IFERROR(VLOOKUP($A74&amp;"_"&amp;$B74,Results_Deltas!$A$2:$P$15000,5,FALSE),"")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0.0_ALT</t>
        </is>
      </c>
      <c r="C56" s="38" t="n"/>
      <c r="D56" s="38" t="inlineStr">
        <is>
          <t>GLOBAL_CHECK, STOCKS_EXIT</t>
        </is>
      </c>
      <c r="E56" s="38">
        <f>IF(G56="",E55,IF(G56&gt;0,E55+G56,E55))</f>
        <v/>
      </c>
      <c r="F56" s="26" t="n"/>
      <c r="G56" s="38">
        <f>IFERROR(VLOOKUP($A75&amp;"_"&amp;$B75,Results_Deltas!$A$2:$P$15000,5,FALSE),"")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FG_FEAR_THRESHOLD</t>
        </is>
      </c>
      <c r="B57" s="40" t="inlineStr">
        <is>
          <t>25</t>
        </is>
      </c>
      <c r="C57" s="38" t="n"/>
      <c r="D57" s="38" t="inlineStr">
        <is>
          <t>GLOBAL_CHECK, STOCKS_EXIT</t>
        </is>
      </c>
      <c r="E57" s="38">
        <f>IF(G57="",E56,IF(G57&gt;0,E56+G57,E56))</f>
        <v/>
      </c>
      <c r="F57" s="26" t="n"/>
      <c r="G57" s="38">
        <f>IFERROR(VLOOKUP($A76&amp;"_"&amp;$B76,Results_Deltas!$A$2:$P$15000,5,FALSE),"")</f>
        <v/>
      </c>
      <c r="H57" s="38" t="inlineStr">
        <is>
          <t>Blanket (page end)</t>
        </is>
      </c>
      <c r="I57" s="26" t="n"/>
      <c r="J57" s="26" t="n"/>
      <c r="K57" s="26" t="n"/>
      <c r="L57" s="26" t="inlineStr">
        <is>
          <t>YES</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f>IF(G58="",E57,IF(G58&gt;0,E57+G58,E57))</f>
        <v/>
      </c>
      <c r="F58" s="26" t="n"/>
      <c r="G58" s="38">
        <f>IFERROR(VLOOKUP($A77&amp;"_"&amp;$B77,Results_Deltas!$A$2:$P$15000,5,FALSE),"")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f>IF(G59="",E58,IF(G59&gt;0,E58+G59,E58))</f>
        <v/>
      </c>
      <c r="F59" s="26" t="n"/>
      <c r="G59" s="38">
        <f>IFERROR(VLOOKUP($A78&amp;"_"&amp;$B78,Results_Deltas!$A$2:$P$15000,5,FALSE),"")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f>IF(G60="",E59,IF(G60&gt;0,E59+G60,E59))</f>
        <v/>
      </c>
      <c r="F60" s="26" t="n"/>
      <c r="G60" s="38">
        <f>IFERROR(VLOOKUP($A79&amp;"_"&amp;$B79,Results_Deltas!$A$2:$P$15000,5,FALSE),"")</f>
        <v/>
      </c>
      <c r="H60" s="38" t="inlineStr">
        <is>
          <t>Blanket (page end)</t>
        </is>
      </c>
      <c r="I60" s="26" t="n"/>
      <c r="J60" s="26" t="n"/>
      <c r="K60" s="26" t="n"/>
      <c r="L60" s="26" t="inlineStr">
        <is>
          <t>NO</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f>IF(G61="",E60,IF(G61&gt;0,E60+G61,E60))</f>
        <v/>
      </c>
      <c r="F61" s="26" t="n"/>
      <c r="G61" s="38">
        <f>IFERROR(VLOOKUP($A80&amp;"_"&amp;$B80,Results_Deltas!$A$2:$P$15000,5,FALSE),"")</f>
        <v/>
      </c>
      <c r="H61" s="38" t="inlineStr">
        <is>
          <t>Blanket (page end)</t>
        </is>
      </c>
      <c r="I61" s="26" t="n"/>
      <c r="J61" s="26" t="n"/>
      <c r="K61" s="26" t="n"/>
      <c r="L61" s="26" t="inlineStr">
        <is>
          <t>YES</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f>IF(G62="",E61,IF(G62&gt;0,E61+G62,E61))</f>
        <v/>
      </c>
      <c r="F62" s="26" t="n"/>
      <c r="G62" s="38">
        <f>IFERROR(VLOOKUP($A81&amp;"_"&amp;$B81,Results_Deltas!$A$2:$P$15000,5,FALSE),"")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f>IF(G63="",E62,IF(G63&gt;0,E62+G63,E62))</f>
        <v/>
      </c>
      <c r="F63" s="26" t="n"/>
      <c r="G63" s="38">
        <f>IFERROR(VLOOKUP($A82&amp;"_"&amp;$B82,Results_Deltas!$A$2:$P$15000,5,FALSE),"")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f>IF(G64="",E63,IF(G64&gt;0,E63+G64,E63))</f>
        <v/>
      </c>
      <c r="F64" s="26" t="n"/>
      <c r="G64" s="38">
        <f>IFERROR(VLOOKUP($A83&amp;"_"&amp;$B83,Results_Deltas!$A$2:$P$15000,5,FALSE),"")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f>IF(G65="",E64,IF(G65&gt;0,E64+G65,E64))</f>
        <v/>
      </c>
      <c r="F65" s="26" t="n"/>
      <c r="G65" s="38">
        <f>IFERROR(VLOOKUP($A84&amp;"_"&amp;$B84,Results_Deltas!$A$2:$P$15000,5,FALSE),"")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f>IF(G66="",E65,IF(G66&gt;0,E65+G66,E65))</f>
        <v/>
      </c>
      <c r="F66" s="26" t="n"/>
      <c r="G66" s="38">
        <f>IFERROR(VLOOKUP($A85&amp;"_"&amp;$B85,Results_Deltas!$A$2:$P$15000,5,FALSE),"")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f>IF(G67="",E66,IF(G67&gt;0,E66+G67,E66))</f>
        <v/>
      </c>
      <c r="F67" s="26" t="n"/>
      <c r="G67" s="38">
        <f>IFERROR(VLOOKUP($A86&amp;"_"&amp;$B86,Results_Deltas!$A$2:$P$15000,5,FALSE),"")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f>IF(G68="",E67,IF(G68&gt;0,E67+G68,E67))</f>
        <v/>
      </c>
      <c r="F68" s="26" t="n"/>
      <c r="G68" s="38">
        <f>IFERROR(VLOOKUP($A87&amp;"_"&amp;$B87,Results_Deltas!$A$2:$P$15000,5,FALSE),"")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f>IF(G69="",E68,IF(G69&gt;0,E68+G69,E68))</f>
        <v/>
      </c>
      <c r="F69" s="26" t="n"/>
      <c r="G69" s="38">
        <f>IFERROR(VLOOKUP($A88&amp;"_"&amp;$B88,Results_Deltas!$A$2:$P$15000,5,FALSE),"")</f>
        <v/>
      </c>
      <c r="H69" s="38" t="inlineStr">
        <is>
          <t>Blanket (page end)</t>
        </is>
      </c>
      <c r="I69" s="26" t="n"/>
      <c r="J69" s="26" t="n"/>
      <c r="K69" s="26" t="n"/>
      <c r="L69" s="26" t="inlineStr">
        <is>
          <t>YES</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f>IF(G70="",E69,IF(G70&gt;0,E69+G70,E69))</f>
        <v/>
      </c>
      <c r="F70" s="26" t="n"/>
      <c r="G70" s="38">
        <f>IFERROR(VLOOKUP($A89&amp;"_"&amp;$B89,Results_Deltas!$A$2:$P$15000,5,FALSE),"")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f>IF(G71="",E70,IF(G71&gt;0,E70+G71,E70))</f>
        <v/>
      </c>
      <c r="F71" s="26" t="n"/>
      <c r="G71" s="38">
        <f>IFERROR(VLOOKUP($A90&amp;"_"&amp;$B90,Results_Deltas!$A$2:$P$15000,5,FALSE),"")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f>IF(G72="",E71,IF(G72&gt;0,E71+G72,E71))</f>
        <v/>
      </c>
      <c r="F72" s="26" t="n"/>
      <c r="G72" s="38">
        <f>IFERROR(VLOOKUP($A91&amp;"_"&amp;$B91,Results_Deltas!$A$2:$P$15000,5,FALSE),"")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f>IF(G73="",E72,IF(G73&gt;0,E72+G73,E72))</f>
        <v/>
      </c>
      <c r="F73" s="26" t="n"/>
      <c r="G73" s="38">
        <f>IFERROR(VLOOKUP($A92&amp;"_"&amp;$B92,Results_Deltas!$A$2:$P$15000,5,FALSE),"")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f>IF(G74="",E73,IF(G74&gt;0,E73+G74,E73))</f>
        <v/>
      </c>
      <c r="F74" s="26" t="n"/>
      <c r="G74" s="38">
        <f>IFERROR(VLOOKUP($A93&amp;"_"&amp;$B93,Results_Deltas!$A$2:$P$15000,5,FALSE),"")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f>IF(G75="",E74,IF(G75&gt;0,E74+G75,E74))</f>
        <v/>
      </c>
      <c r="F75" s="26" t="n"/>
      <c r="G75" s="38">
        <f>IFERROR(VLOOKUP($A94&amp;"_"&amp;$B94,Results_Deltas!$A$2:$P$15000,5,FALSE),"")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f>IF(G76="",E75,IF(G76&gt;0,E75+G76,E75))</f>
        <v/>
      </c>
      <c r="F76" s="26" t="n"/>
      <c r="G76" s="38">
        <f>IFERROR(VLOOKUP($A95&amp;"_"&amp;$B95,Results_Deltas!$A$2:$P$15000,5,FALSE),"")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f>IF(G77="",E76,IF(G77&gt;0,E76+G77,E76))</f>
        <v/>
      </c>
      <c r="F77" s="26" t="n"/>
      <c r="G77" s="38">
        <f>IFERROR(VLOOKUP($A96&amp;"_"&amp;$B96,Results_Deltas!$A$2:$P$15000,5,FALSE),"")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f>IF(G78="",E77,IF(G78&gt;0,E77+G78,E77))</f>
        <v/>
      </c>
      <c r="F78" s="26" t="n"/>
      <c r="G78" s="38">
        <f>IFERROR(VLOOKUP($A97&amp;"_"&amp;$B97,Results_Deltas!$A$2:$P$15000,5,FALSE),"")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f>IF(G79="",E78,IF(G79&gt;0,E78+G79,E78))</f>
        <v/>
      </c>
      <c r="F79" s="26" t="n"/>
      <c r="G79" s="38">
        <f>IFERROR(VLOOKUP($A98&amp;"_"&amp;$B98,Results_Deltas!$A$2:$P$15000,5,FALSE),"")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f>IF(G80="",E79,IF(G80&gt;0,E79+G80,E79))</f>
        <v/>
      </c>
      <c r="F80" s="26" t="n"/>
      <c r="G80" s="38">
        <f>IFERROR(VLOOKUP($A99&amp;"_"&amp;$B99,Results_Deltas!$A$2:$P$15000,5,FALSE),"")</f>
        <v/>
      </c>
      <c r="H80" s="38" t="inlineStr">
        <is>
          <t>Blanket (page end)</t>
        </is>
      </c>
      <c r="I80" s="26" t="n"/>
      <c r="J80" s="26" t="n"/>
      <c r="K80" s="26" t="n"/>
      <c r="L80" s="26" t="inlineStr">
        <is>
          <t>YES</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f>IF(G81="",E80,IF(G81&gt;0,E80+G81,E80))</f>
        <v/>
      </c>
      <c r="F81" s="26" t="n"/>
      <c r="G81" s="38">
        <f>IFERROR(VLOOKUP($A100&amp;"_"&amp;$B100,Results_Deltas!$A$2:$P$15000,5,FALSE),"")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f>IF(G82="",E81,IF(G82&gt;0,E81+G82,E81))</f>
        <v/>
      </c>
      <c r="F82" s="26" t="n"/>
      <c r="G82" s="38">
        <f>IFERROR(VLOOKUP($A101&amp;"_"&amp;$B101,Results_Deltas!$A$2:$P$15000,5,FALSE),"")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f>IF(G83="",E82,IF(G83&gt;0,E82+G83,E82))</f>
        <v/>
      </c>
      <c r="F83" s="26" t="n"/>
      <c r="G83" s="38">
        <f>IFERROR(VLOOKUP($A102&amp;"_"&amp;$B102,Results_Deltas!$A$2:$P$15000,5,FALSE),"")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f>IF(G84="",E83,IF(G84&gt;0,E83+G84,E83))</f>
        <v/>
      </c>
      <c r="F84" s="26" t="n"/>
      <c r="G84" s="38">
        <f>IFERROR(VLOOKUP($A103&amp;"_"&amp;$B103,Results_Deltas!$A$2:$P$15000,5,FALSE),"")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f>IF(G85="",E84,IF(G85&gt;0,E84+G85,E84))</f>
        <v/>
      </c>
      <c r="F85" s="26" t="n"/>
      <c r="G85" s="38">
        <f>IFERROR(VLOOKUP($A104&amp;"_"&amp;$B104,Results_Deltas!$A$2:$P$15000,5,FALSE),"")</f>
        <v/>
      </c>
      <c r="H85" s="38" t="inlineStr">
        <is>
          <t>Blanket (page end)</t>
        </is>
      </c>
      <c r="I85" s="26" t="n"/>
      <c r="J85" s="26" t="n"/>
      <c r="K85" s="26" t="n"/>
      <c r="L85" s="26" t="inlineStr">
        <is>
          <t>YES</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f>IF(G86="",E85,IF(G86&gt;0,E85+G86,E85))</f>
        <v/>
      </c>
      <c r="F86" s="26" t="n"/>
      <c r="G86" s="38">
        <f>IFERROR(VLOOKUP($A105&amp;"_"&amp;$B105,Results_Deltas!$A$2:$P$15000,5,FALSE),"")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f>IF(G87="",E86,IF(G87&gt;0,E86+G87,E86))</f>
        <v/>
      </c>
      <c r="F87" s="26" t="n"/>
      <c r="G87" s="38">
        <f>IFERROR(VLOOKUP($A106&amp;"_"&amp;$B106,Results_Deltas!$A$2:$P$15000,5,FALSE),"")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f>IF(G88="",E87,IF(G88&gt;0,E87+G88,E87))</f>
        <v/>
      </c>
      <c r="F88" s="26" t="n"/>
      <c r="G88" s="38">
        <f>IFERROR(VLOOKUP($A107&amp;"_"&amp;$B107,Results_Deltas!$A$2:$P$15000,5,FALSE),"")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f>IF(G89="",E88,IF(G89&gt;0,E88+G89,E88))</f>
        <v/>
      </c>
      <c r="F89" s="26" t="n"/>
      <c r="G89" s="38">
        <f>IFERROR(VLOOKUP($A108&amp;"_"&amp;$B108,Results_Deltas!$A$2:$P$15000,5,FALSE),"")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f>IF(G90="",E89,IF(G90&gt;0,E89+G90,E89))</f>
        <v/>
      </c>
      <c r="F90" s="26" t="n"/>
      <c r="G90" s="38">
        <f>IFERROR(VLOOKUP($A109&amp;"_"&amp;$B109,Results_Deltas!$A$2:$P$15000,5,FALSE),"")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f>IF(G91="",E90,IF(G91&gt;0,E90+G91,E90))</f>
        <v/>
      </c>
      <c r="F91" s="26" t="n"/>
      <c r="G91" s="38">
        <f>IFERROR(VLOOKUP($A110&amp;"_"&amp;$B110,Results_Deltas!$A$2:$P$15000,5,FALSE),"")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f>IF(G92="",E91,IF(G92&gt;0,E91+G92,E91))</f>
        <v/>
      </c>
      <c r="F92" s="26" t="n"/>
      <c r="G92" s="38">
        <f>IFERROR(VLOOKUP($A111&amp;"_"&amp;$B111,Results_Deltas!$A$2:$P$15000,5,FALSE),"")</f>
        <v/>
      </c>
      <c r="H92" s="38" t="inlineStr">
        <is>
          <t>Blanket (page end)</t>
        </is>
      </c>
      <c r="I92" s="26" t="n"/>
      <c r="J92" s="26" t="n"/>
      <c r="K92" s="26" t="n"/>
      <c r="L92" s="26" t="inlineStr">
        <is>
          <t>YES</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f>IF(G93="",E92,IF(G93&gt;0,E92+G93,E92))</f>
        <v/>
      </c>
      <c r="F93" s="26" t="n"/>
      <c r="G93" s="38">
        <f>IFERROR(VLOOKUP($A112&amp;"_"&amp;$B112,Results_Deltas!$A$2:$P$15000,5,FALSE),"")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f>IF(G94="",E93,IF(G94&gt;0,E93+G94,E93))</f>
        <v/>
      </c>
      <c r="F94" s="26" t="n"/>
      <c r="G94" s="38">
        <f>IFERROR(VLOOKUP($A113&amp;"_"&amp;$B113,Results_Deltas!$A$2:$P$15000,5,FALSE),"")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f>IF(G95="",E94,IF(G95&gt;0,E94+G95,E94))</f>
        <v/>
      </c>
      <c r="F95" s="26" t="n"/>
      <c r="G95" s="38">
        <f>IFERROR(VLOOKUP($A114&amp;"_"&amp;$B114,Results_Deltas!$A$2:$P$15000,5,FALSE),"")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f>IF(G96="",E95,IF(G96&gt;0,E95+G96,E95))</f>
        <v/>
      </c>
      <c r="F96" s="26" t="n"/>
      <c r="G96" s="38">
        <f>IFERROR(VLOOKUP($A115&amp;"_"&amp;$B115,Results_Deltas!$A$2:$P$15000,5,FALSE),"")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f>IF(G97="",E96,IF(G97&gt;0,E96+G97,E96))</f>
        <v/>
      </c>
      <c r="F97" s="26" t="n"/>
      <c r="G97" s="38">
        <f>IFERROR(VLOOKUP($A116&amp;"_"&amp;$B116,Results_Deltas!$A$2:$P$15000,5,FALSE),"")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f>IF(G98="",E97,IF(G98&gt;0,E97+G98,E97))</f>
        <v/>
      </c>
      <c r="F98" s="26" t="n"/>
      <c r="G98" s="38">
        <f>IFERROR(VLOOKUP($A117&amp;"_"&amp;$B117,Results_Deltas!$A$2:$P$15000,5,FALSE),"")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f>IF(G99="",E98,IF(G99&gt;0,E98+G99,E98))</f>
        <v/>
      </c>
      <c r="F99" s="26" t="n"/>
      <c r="G99" s="38">
        <f>IFERROR(VLOOKUP($A118&amp;"_"&amp;$B118,Results_Deltas!$A$2:$P$15000,5,FALSE),"")</f>
        <v/>
      </c>
      <c r="H99" s="38" t="inlineStr">
        <is>
          <t>Blanket (page end)</t>
        </is>
      </c>
      <c r="I99" s="26" t="n"/>
      <c r="J99" s="26" t="n"/>
      <c r="K99" s="26" t="n"/>
      <c r="L99" s="26" t="inlineStr">
        <is>
          <t>YES</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f>IF(G100="",E99,IF(G100&gt;0,E99+G100,E99))</f>
        <v/>
      </c>
      <c r="F100" s="26" t="n"/>
      <c r="G100" s="38">
        <f>IFERROR(VLOOKUP($A119&amp;"_"&amp;$B119,Results_Deltas!$A$2:$P$15000,5,FALSE),"")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f>IF(G101="",E100,IF(G101&gt;0,E100+G101,E100))</f>
        <v/>
      </c>
      <c r="F101" s="26" t="n"/>
      <c r="G101" s="38">
        <f>IFERROR(VLOOKUP($A120&amp;"_"&amp;$B120,Results_Deltas!$A$2:$P$15000,5,FALSE),"")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f>IF(G102="",E101,IF(G102&gt;0,E101+G102,E101))</f>
        <v/>
      </c>
      <c r="F102" s="26" t="n"/>
      <c r="G102" s="38">
        <f>IFERROR(VLOOKUP($A121&amp;"_"&amp;$B121,Results_Deltas!$A$2:$P$15000,5,FALSE),"")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f>IF(G103="",E102,IF(G103&gt;0,E102+G103,E102))</f>
        <v/>
      </c>
      <c r="F103" s="26" t="n"/>
      <c r="G103" s="38">
        <f>IFERROR(VLOOKUP($A122&amp;"_"&amp;$B122,Results_Deltas!$A$2:$P$15000,5,FALSE),"")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f>IF(G104="",E103,IF(G104&gt;0,E103+G104,E103))</f>
        <v/>
      </c>
      <c r="F104" s="26" t="n"/>
      <c r="G104" s="38">
        <f>IFERROR(VLOOKUP($A123&amp;"_"&amp;$B123,Results_Deltas!$A$2:$P$15000,5,FALSE),"")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f>IF(G105="",E104,IF(G105&gt;0,E104+G105,E104))</f>
        <v/>
      </c>
      <c r="F105" s="26" t="n"/>
      <c r="G105" s="38">
        <f>IFERROR(VLOOKUP($A124&amp;"_"&amp;$B124,Results_Deltas!$A$2:$P$15000,5,FALSE),"")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f>IF(G106="",E105,IF(G106&gt;0,E105+G106,E105))</f>
        <v/>
      </c>
      <c r="F106" s="26" t="n"/>
      <c r="G106" s="38">
        <f>IFERROR(VLOOKUP($A125&amp;"_"&amp;$B125,Results_Deltas!$A$2:$P$15000,5,FALSE),"")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f>IF(G107="",E106,IF(G107&gt;0,E106+G107,E106))</f>
        <v/>
      </c>
      <c r="F107" s="26" t="n"/>
      <c r="G107" s="38">
        <f>IFERROR(VLOOKUP($A126&amp;"_"&amp;$B126,Results_Deltas!$A$2:$P$15000,5,FALSE),"")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f>IF(G108="",E107,IF(G108&gt;0,E107+G108,E107))</f>
        <v/>
      </c>
      <c r="F108" s="26" t="n"/>
      <c r="G108" s="38">
        <f>IFERROR(VLOOKUP($A127&amp;"_"&amp;$B127,Results_Deltas!$A$2:$P$15000,5,FALSE),"")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f>IF(G109="",E108,IF(G109&gt;0,E108+G109,E108))</f>
        <v/>
      </c>
      <c r="F109" s="26" t="n"/>
      <c r="G109" s="38">
        <f>IFERROR(VLOOKUP($A128&amp;"_"&amp;$B128,Results_Deltas!$A$2:$P$15000,5,FALSE),"")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f>IF(G110="",E109,IF(G110&gt;0,E109+G110,E109))</f>
        <v/>
      </c>
      <c r="F110" s="26" t="n"/>
      <c r="G110" s="38">
        <f>IFERROR(VLOOKUP($A129&amp;"_"&amp;$B129,Results_Deltas!$A$2:$P$15000,5,FALSE),"")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f>IF(G111="",E110,IF(G111&gt;0,E110+G111,E110))</f>
        <v/>
      </c>
      <c r="F111" s="26" t="n"/>
      <c r="G111" s="38">
        <f>IFERROR(VLOOKUP($A130&amp;"_"&amp;$B130,Results_Deltas!$A$2:$P$15000,5,FALSE),"")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IF(G112="",E111,IF(G112&gt;0,E111+G112,E111))</f>
        <v/>
      </c>
      <c r="F112" s="26" t="n"/>
      <c r="G112" s="38">
        <f>IFERROR(VLOOKUP($A131&amp;"_"&amp;$B131,Results_Deltas!$A$2:$P$15000,5,FALSE),"")</f>
        <v/>
      </c>
      <c r="H112" s="38" t="inlineStr">
        <is>
          <t>Blanket (page end)</t>
        </is>
      </c>
      <c r="I112" s="26" t="n"/>
      <c r="J112" s="26" t="n"/>
      <c r="K112" s="26" t="n"/>
      <c r="L112" s="26" t="inlineStr">
        <is>
          <t>YES</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f>IF(G113="",E112,IF(G113&gt;0,E112+G113,E112))</f>
        <v/>
      </c>
      <c r="F113" s="26" t="n"/>
      <c r="G113" s="38">
        <f>IFERROR(VLOOKUP($A132&amp;"_"&amp;$B132,Results_Deltas!$A$2:$P$15000,5,FALSE),"")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f>IF(G114="",E113,IF(G114&gt;0,E113+G114,E113))</f>
        <v/>
      </c>
      <c r="F114" s="26" t="n"/>
      <c r="G114" s="38">
        <f>IFERROR(VLOOKUP($A133&amp;"_"&amp;$B133,Results_Deltas!$A$2:$P$15000,5,FALSE),"")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f>IF(G115="",E114,IF(G115&gt;0,E114+G115,E114))</f>
        <v/>
      </c>
      <c r="F115" s="26" t="n"/>
      <c r="G115" s="38">
        <f>IFERROR(VLOOKUP($A134&amp;"_"&amp;$B134,Results_Deltas!$A$2:$P$15000,5,FALSE),"")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f>IF(G116="",E115,IF(G116&gt;0,E115+G116,E115))</f>
        <v/>
      </c>
      <c r="F116" s="26" t="n"/>
      <c r="G116" s="38">
        <f>IFERROR(VLOOKUP($A135&amp;"_"&amp;$B135,Results_Deltas!$A$2:$P$15000,5,FALSE),"")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f>IF(G117="",E116,IF(G117&gt;0,E116+G117,E116))</f>
        <v/>
      </c>
      <c r="F117" s="26" t="n"/>
      <c r="G117" s="38">
        <f>IFERROR(VLOOKUP($A136&amp;"_"&amp;$B136,Results_Deltas!$A$2:$P$15000,5,FALSE),"")</f>
        <v/>
      </c>
      <c r="H117" s="38" t="inlineStr">
        <is>
          <t>Blanket (page end)</t>
        </is>
      </c>
      <c r="I117" s="26" t="n"/>
      <c r="J117" s="26" t="n"/>
      <c r="K117" s="26" t="n"/>
      <c r="L117" s="26" t="inlineStr">
        <is>
          <t>YES</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f>IF(G118="",E117,IF(G118&gt;0,E117+G118,E117))</f>
        <v/>
      </c>
      <c r="F118" s="26" t="n"/>
      <c r="G118" s="38">
        <f>IFERROR(VLOOKUP($A137&amp;"_"&amp;$B137,Results_Deltas!$A$2:$P$15000,5,FALSE),"")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f>IF(G119="",E118,IF(G119&gt;0,E118+G119,E118))</f>
        <v/>
      </c>
      <c r="F119" s="26" t="n"/>
      <c r="G119" s="38">
        <f>IFERROR(VLOOKUP($A138&amp;"_"&amp;$B138,Results_Deltas!$A$2:$P$15000,5,FALSE),"")</f>
        <v/>
      </c>
      <c r="H119" s="38" t="inlineStr">
        <is>
          <t>Blanket (page end)</t>
        </is>
      </c>
      <c r="I119" s="26" t="n"/>
      <c r="J119" s="26" t="n"/>
      <c r="K119" s="26" t="n"/>
      <c r="L119" s="26" t="inlineStr">
        <is>
          <t>YES</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f>IF(G120="",E119,IF(G120&gt;0,E119+G120,E119))</f>
        <v/>
      </c>
      <c r="F120" s="26" t="n"/>
      <c r="G120" s="38">
        <f>IFERROR(VLOOKUP($A139&amp;"_"&amp;$B139,Results_Deltas!$A$2:$P$15000,5,FALSE),"")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f>IF(G121="",E120,IF(G121&gt;0,E120+G121,E120))</f>
        <v/>
      </c>
      <c r="F121" s="26" t="n"/>
      <c r="G121" s="38">
        <f>IFERROR(VLOOKUP($A140&amp;"_"&amp;$B140,Results_Deltas!$A$2:$P$15000,5,FALSE),"")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f>IF(G123="",E122,IF(G123&gt;0,E122+G123,E122))</f>
        <v/>
      </c>
      <c r="F123" s="26" t="n"/>
      <c r="G123" s="38">
        <f>IFERROR(VLOOKUP($A142&amp;"_"&amp;$B142,Results_Deltas!$A$2:$P$15000,5,FALSE),"")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f>IF(G124="",E123,IF(G124&gt;0,E123+G124,E123))</f>
        <v/>
      </c>
      <c r="F124" s="26" t="n"/>
      <c r="G124" s="38">
        <f>IFERROR(VLOOKUP($A143&amp;"_"&amp;$B143,Results_Deltas!$A$2:$P$15000,5,FALSE),"")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f>IF(G125="",E124,IF(G125&gt;0,E124+G125,E124))</f>
        <v/>
      </c>
      <c r="F125" s="26" t="n"/>
      <c r="G125" s="38">
        <f>IFERROR(VLOOKUP($A144&amp;"_"&amp;$B144,Results_Deltas!$A$2:$P$15000,5,FALSE),"")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f>IF(G126="",E125,IF(G126&gt;0,E125+G126,E125))</f>
        <v/>
      </c>
      <c r="F126" s="26" t="n"/>
      <c r="G126" s="38">
        <f>IFERROR(VLOOKUP($A145&amp;"_"&amp;$B145,Results_Deltas!$A$2:$P$15000,5,FALSE),"")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f>IF(G127="",E126,IF(G127&gt;0,E126+G127,E126))</f>
        <v/>
      </c>
      <c r="F127" s="26" t="n"/>
      <c r="G127" s="38">
        <f>IFERROR(VLOOKUP($A146&amp;"_"&amp;$B146,Results_Deltas!$A$2:$P$15000,5,FALSE),"")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f>IF(G128="",E127,IF(G128&gt;0,E127+G128,E127))</f>
        <v/>
      </c>
      <c r="F128" s="26" t="n"/>
      <c r="G128" s="38">
        <f>IFERROR(VLOOKUP($A147&amp;"_"&amp;$B147,Results_Deltas!$A$2:$P$15000,5,FALSE),"")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f>IF(G129="",E128,IF(G129&gt;0,E128+G129,E128))</f>
        <v/>
      </c>
      <c r="F129" s="26" t="n"/>
      <c r="G129" s="38">
        <f>IFERROR(VLOOKUP($A148&amp;"_"&amp;$B148,Results_Deltas!$A$2:$P$15000,5,FALSE),"")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f>IF(G130="",E129,IF(G130&gt;0,E129+G130,E129))</f>
        <v/>
      </c>
      <c r="F130" s="26" t="n"/>
      <c r="G130" s="38">
        <f>IFERROR(VLOOKUP($A149&amp;"_"&amp;$B149,Results_Deltas!$A$2:$P$15000,5,FALSE),"")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f>IF(G131="",E130,IF(G131&gt;0,E130+G131,E130))</f>
        <v/>
      </c>
      <c r="F131" s="26" t="n"/>
      <c r="G131" s="38">
        <f>IFERROR(VLOOKUP($A150&amp;"_"&amp;$B150,Results_Deltas!$A$2:$P$15000,5,FALSE),"")</f>
        <v/>
      </c>
      <c r="H131" s="38" t="inlineStr">
        <is>
          <t>Blanket (page end)</t>
        </is>
      </c>
      <c r="I131" s="26" t="n"/>
      <c r="J131" s="26" t="n"/>
      <c r="K131" s="26" t="n"/>
      <c r="L131" s="26" t="inlineStr">
        <is>
          <t>YES</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f>IF(G132="",E131,IF(G132&gt;0,E131+G132,E131))</f>
        <v/>
      </c>
      <c r="F132" s="26" t="n"/>
      <c r="G132" s="38">
        <f>IFERROR(VLOOKUP($A151&amp;"_"&amp;$B151,Results_Deltas!$A$2:$P$15000,5,FALSE),"")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f>IF(G133="",E132,IF(G133&gt;0,E132+G133,E132))</f>
        <v/>
      </c>
      <c r="F133" s="26" t="n"/>
      <c r="G133" s="38">
        <f>IFERROR(VLOOKUP($A152&amp;"_"&amp;$B152,Results_Deltas!$A$2:$P$15000,5,FALSE),"")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f>IF(G134="",E133,IF(G134&gt;0,E133+G134,E133))</f>
        <v/>
      </c>
      <c r="F134" s="26" t="n"/>
      <c r="G134" s="38">
        <f>IFERROR(VLOOKUP($A153&amp;"_"&amp;$B153,Results_Deltas!$A$2:$P$15000,5,FALSE),"")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f>IF(G135="",E134,IF(G135&gt;0,E134+G135,E134))</f>
        <v/>
      </c>
      <c r="F135" s="26" t="n"/>
      <c r="G135" s="38">
        <f>IFERROR(VLOOKUP($A154&amp;"_"&amp;$B154,Results_Deltas!$A$2:$P$15000,5,FALSE),"")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f>IF(G136="",E135,IF(G136&gt;0,E135+G136,E135))</f>
        <v/>
      </c>
      <c r="F136" s="26" t="n"/>
      <c r="G136" s="38">
        <f>IFERROR(VLOOKUP($A155&amp;"_"&amp;$B155,Results_Deltas!$A$2:$P$15000,5,FALSE),"")</f>
        <v/>
      </c>
      <c r="H136" s="38" t="inlineStr">
        <is>
          <t>Blanket (page end)</t>
        </is>
      </c>
      <c r="I136" s="26" t="n"/>
      <c r="J136" s="26" t="n"/>
      <c r="K136" s="26" t="n"/>
      <c r="L136" s="26" t="inlineStr">
        <is>
          <t>YES</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f>IF(G137="",E136,IF(G137&gt;0,E136+G137,E136))</f>
        <v/>
      </c>
      <c r="F137" s="26" t="n"/>
      <c r="G137" s="38">
        <f>IFERROR(VLOOKUP($A156&amp;"_"&amp;$B156,Results_Deltas!$A$2:$P$15000,5,FALSE),"")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f>IF(G138="",E137,IF(G138&gt;0,E137+G138,E137))</f>
        <v/>
      </c>
      <c r="F138" s="26" t="n"/>
      <c r="G138" s="38">
        <f>IFERROR(VLOOKUP($A157&amp;"_"&amp;$B157,Results_Deltas!$A$2:$P$15000,5,FALSE),"")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f>IF(G139="",E138,IF(G139&gt;0,E138+G139,E138))</f>
        <v/>
      </c>
      <c r="F139" s="26" t="n"/>
      <c r="G139" s="38">
        <f>IFERROR(VLOOKUP($A158&amp;"_"&amp;$B158,Results_Deltas!$A$2:$P$15000,5,FALSE),"")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f>IF(G140="",E139,IF(G140&gt;0,E139+G140,E139))</f>
        <v/>
      </c>
      <c r="F140" s="26" t="n"/>
      <c r="G140" s="38">
        <f>IFERROR(VLOOKUP($A159&amp;"_"&amp;$B159,Results_Deltas!$A$2:$P$15000,5,FALSE),"")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f>IF(G141="",E140,IF(G141&gt;0,E140+G141,E140))</f>
        <v/>
      </c>
      <c r="F141" s="26" t="n"/>
      <c r="G141" s="38">
        <f>IFERROR(VLOOKUP($A160&amp;"_"&amp;$B160,Results_Deltas!$A$2:$P$15000,5,FALSE),"")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f>IF(G142="",E141,IF(G142&gt;0,E141+G142,E141))</f>
        <v/>
      </c>
      <c r="F142" s="26" t="n"/>
      <c r="G142" s="38">
        <f>IFERROR(VLOOKUP($A161&amp;"_"&amp;$B161,Results_Deltas!$A$2:$P$15000,5,FALSE),"")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f>IF(G143="",E142,IF(G143&gt;0,E142+G143,E142))</f>
        <v/>
      </c>
      <c r="F143" s="26" t="n"/>
      <c r="G143" s="38">
        <f>IFERROR(VLOOKUP($A162&amp;"_"&amp;$B162,Results_Deltas!$A$2:$P$15000,5,FALSE),"")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f>IF(G144="",E143,IF(G144&gt;0,E143+G144,E143))</f>
        <v/>
      </c>
      <c r="F144" s="26" t="n"/>
      <c r="G144" s="38">
        <f>IFERROR(VLOOKUP($A163&amp;"_"&amp;$B163,Results_Deltas!$A$2:$P$15000,5,FALSE),"")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f>IF(G145="",E144,IF(G145&gt;0,E144+G145,E144))</f>
        <v/>
      </c>
      <c r="F145" s="26" t="n"/>
      <c r="G145" s="38">
        <f>IFERROR(VLOOKUP($A164&amp;"_"&amp;$B164,Results_Deltas!$A$2:$P$15000,5,FALSE),"")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f>IF(G146="",E145,IF(G146&gt;0,E145+G146,E145))</f>
        <v/>
      </c>
      <c r="F146" s="26" t="n"/>
      <c r="G146" s="38">
        <f>IFERROR(VLOOKUP($A165&amp;"_"&amp;$B165,Results_Deltas!$A$2:$P$15000,5,FALSE),"")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f>IF(G147="",E146,IF(G147&gt;0,E146+G147,E146))</f>
        <v/>
      </c>
      <c r="F147" s="26" t="n"/>
      <c r="G147" s="38">
        <f>IFERROR(VLOOKUP($A166&amp;"_"&amp;$B166,Results_Deltas!$A$2:$P$15000,5,FALSE),"")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f>IF(G148="",E147,IF(G148&gt;0,E147+G148,E147))</f>
        <v/>
      </c>
      <c r="F148" s="26" t="n"/>
      <c r="G148" s="38">
        <f>IFERROR(VLOOKUP($A167&amp;"_"&amp;$B167,Results_Deltas!$A$2:$P$15000,5,FALSE),"")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f>IF(G149="",E148,IF(G149&gt;0,E148+G149,E148))</f>
        <v/>
      </c>
      <c r="F149" s="26" t="n"/>
      <c r="G149" s="38">
        <f>IFERROR(VLOOKUP($A168&amp;"_"&amp;$B168,Results_Deltas!$A$2:$P$15000,5,FALSE),"")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f>IF(G150="",E149,IF(G150&gt;0,E149+G150,E149))</f>
        <v/>
      </c>
      <c r="F150" s="26" t="n"/>
      <c r="G150" s="38">
        <f>IFERROR(VLOOKUP($A169&amp;"_"&amp;$B169,Results_Deltas!$A$2:$P$15000,5,FALSE),"")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f>IF(G151="",E150,IF(G151&gt;0,E150+G151,E150))</f>
        <v/>
      </c>
      <c r="F151" s="26" t="n"/>
      <c r="G151" s="38">
        <f>IFERROR(VLOOKUP($A170&amp;"_"&amp;$B170,Results_Deltas!$A$2:$P$15000,5,FALSE),"")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f>IF(G152="",E151,IF(G152&gt;0,E151+G152,E151))</f>
        <v/>
      </c>
      <c r="F152" s="26" t="n"/>
      <c r="G152" s="38">
        <f>IFERROR(VLOOKUP($A171&amp;"_"&amp;$B171,Results_Deltas!$A$2:$P$15000,5,FALSE),"")</f>
        <v/>
      </c>
      <c r="H152" s="38" t="inlineStr">
        <is>
          <t>Blanket (page end)</t>
        </is>
      </c>
      <c r="I152" s="26" t="n"/>
      <c r="J152" s="26" t="n"/>
      <c r="K152" s="26" t="n"/>
      <c r="L152" s="26" t="inlineStr">
        <is>
          <t>YES</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f>IF(G153="",E152,IF(G153&gt;0,E152+G153,E152))</f>
        <v/>
      </c>
      <c r="F153" s="26" t="n"/>
      <c r="G153" s="38">
        <f>IFERROR(VLOOKUP($A172&amp;"_"&amp;$B172,Results_Deltas!$A$2:$P$15000,5,FALSE),"")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f>IF(G154="",E153,IF(G154&gt;0,E153+G154,E153))</f>
        <v/>
      </c>
      <c r="F154" s="26" t="n"/>
      <c r="G154" s="38">
        <f>IFERROR(VLOOKUP($A173&amp;"_"&amp;$B173,Results_Deltas!$A$2:$P$15000,5,FALSE),"")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f>IF(G155="",E154,IF(G155&gt;0,E154+G155,E154))</f>
        <v/>
      </c>
      <c r="F155" s="26" t="n"/>
      <c r="G155" s="38">
        <f>IFERROR(VLOOKUP($A174&amp;"_"&amp;$B174,Results_Deltas!$A$2:$P$15000,5,FALSE),"")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f>IF(G156="",E155,IF(G156&gt;0,E155+G156,E155))</f>
        <v/>
      </c>
      <c r="F156" s="26" t="n"/>
      <c r="G156" s="38">
        <f>IFERROR(VLOOKUP($A175&amp;"_"&amp;$B175,Results_Deltas!$A$2:$P$15000,5,FALSE),"")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f>IF(G157="",E156,IF(G157&gt;0,E156+G157,E156))</f>
        <v/>
      </c>
      <c r="F157" s="26" t="n"/>
      <c r="G157" s="38">
        <f>IFERROR(VLOOKUP($A176&amp;"_"&amp;$B176,Results_Deltas!$A$2:$P$15000,5,FALSE),"")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f>IF(G158="",E157,IF(G158&gt;0,E157+G158,E157))</f>
        <v/>
      </c>
      <c r="F158" s="26" t="n"/>
      <c r="G158" s="38">
        <f>IFERROR(VLOOKUP($A177&amp;"_"&amp;$B177,Results_Deltas!$A$2:$P$15000,5,FALSE),"")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f>IF(G159="",E158,IF(G159&gt;0,E158+G159,E158))</f>
        <v/>
      </c>
      <c r="F159" s="26" t="n"/>
      <c r="G159" s="38">
        <f>IFERROR(VLOOKUP($A178&amp;"_"&amp;$B178,Results_Deltas!$A$2:$P$15000,5,FALSE),"")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f>IF(G160="",E159,IF(G160&gt;0,E159+G160,E159))</f>
        <v/>
      </c>
      <c r="F160" s="26" t="n"/>
      <c r="G160" s="38">
        <f>IFERROR(VLOOKUP($A179&amp;"_"&amp;$B179,Results_Deltas!$A$2:$P$15000,5,FALSE),"")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f>IF(G161="",E160,IF(G161&gt;0,E160+G161,E160))</f>
        <v/>
      </c>
      <c r="F161" s="26" t="n"/>
      <c r="G161" s="38">
        <f>IFERROR(VLOOKUP($A180&amp;"_"&amp;$B180,Results_Deltas!$A$2:$P$15000,5,FALSE),"")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f>IF(G162="",E161,IF(G162&gt;0,E161+G162,E161))</f>
        <v/>
      </c>
      <c r="F162" s="26" t="n"/>
      <c r="G162" s="38">
        <f>IFERROR(VLOOKUP($A181&amp;"_"&amp;$B181,Results_Deltas!$A$2:$P$15000,5,FALSE),"")</f>
        <v/>
      </c>
      <c r="H162" s="38" t="inlineStr">
        <is>
          <t>Blanket (page end)</t>
        </is>
      </c>
      <c r="I162" s="26" t="n"/>
      <c r="J162" s="26" t="n"/>
      <c r="K162" s="26" t="n"/>
      <c r="L162" s="26" t="inlineStr">
        <is>
          <t>YES</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f>IF(G163="",E162,IF(G163&gt;0,E162+G163,E162))</f>
        <v/>
      </c>
      <c r="F163" s="26" t="n"/>
      <c r="G163" s="38">
        <f>IFERROR(VLOOKUP($A182&amp;"_"&amp;$B182,Results_Deltas!$A$2:$P$15000,5,FALSE),"")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f>IF(G164="",E163,IF(G164&gt;0,E163+G164,E163))</f>
        <v/>
      </c>
      <c r="F164" s="26" t="n"/>
      <c r="G164" s="38">
        <f>IFERROR(VLOOKUP($A183&amp;"_"&amp;$B183,Results_Deltas!$A$2:$P$15000,5,FALSE),"")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f>IF(G165="",E164,IF(G165&gt;0,E164+G165,E164))</f>
        <v/>
      </c>
      <c r="F165" s="26" t="n"/>
      <c r="G165" s="38">
        <f>IFERROR(VLOOKUP($A184&amp;"_"&amp;$B184,Results_Deltas!$A$2:$P$15000,5,FALSE),"")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f>IF(G166="",E165,IF(G166&gt;0,E165+G166,E165))</f>
        <v/>
      </c>
      <c r="F166" s="26" t="n"/>
      <c r="G166" s="38">
        <f>IFERROR(VLOOKUP($A185&amp;"_"&amp;$B185,Results_Deltas!$A$2:$P$15000,5,FALSE),"")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f>IF(G167="",E166,IF(G167&gt;0,E166+G167,E166))</f>
        <v/>
      </c>
      <c r="F167" s="26" t="n"/>
      <c r="G167" s="38">
        <f>IFERROR(VLOOKUP($A186&amp;"_"&amp;$B186,Results_Deltas!$A$2:$P$15000,5,FALSE),"")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f>IF(G168="",E167,IF(G168&gt;0,E167+G168,E167))</f>
        <v/>
      </c>
      <c r="F168" s="26" t="n"/>
      <c r="G168" s="38">
        <f>IFERROR(VLOOKUP($A187&amp;"_"&amp;$B187,Results_Deltas!$A$2:$P$15000,5,FALSE),"")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f>IF(G169="",E168,IF(G169&gt;0,E168+G169,E168))</f>
        <v/>
      </c>
      <c r="F169" s="26" t="n"/>
      <c r="G169" s="38">
        <f>IFERROR(VLOOKUP($A188&amp;"_"&amp;$B188,Results_Deltas!$A$2:$P$15000,5,FALSE),"")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f>IF(G170="",E169,IF(G170&gt;0,E169+G170,E169))</f>
        <v/>
      </c>
      <c r="F170" s="26" t="n"/>
      <c r="G170" s="38">
        <f>IFERROR(VLOOKUP($A189&amp;"_"&amp;$B189,Results_Deltas!$A$2:$P$15000,5,FALSE),"")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f>IF(G171="",E170,IF(G171&gt;0,E170+G171,E170))</f>
        <v/>
      </c>
      <c r="F171" s="26" t="n"/>
      <c r="G171" s="38">
        <f>IFERROR(VLOOKUP($A190&amp;"_"&amp;$B190,Results_Deltas!$A$2:$P$15000,5,FALSE),"")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f>IF(G172="",E171,IF(G172&gt;0,E171+G172,E171))</f>
        <v/>
      </c>
      <c r="F172" s="26" t="n"/>
      <c r="G172" s="38">
        <f>IFERROR(VLOOKUP($A191&amp;"_"&amp;$B191,Results_Deltas!$A$2:$P$15000,5,FALSE),"")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f>IF(G173="",E172,IF(G173&gt;0,E172+G173,E172))</f>
        <v/>
      </c>
      <c r="F173" s="26" t="n"/>
      <c r="G173" s="38">
        <f>IFERROR(VLOOKUP($A192&amp;"_"&amp;$B192,Results_Deltas!$A$2:$P$15000,5,FALSE),"")</f>
        <v/>
      </c>
      <c r="H173" s="38" t="inlineStr">
        <is>
          <t>Blanket (page end)</t>
        </is>
      </c>
      <c r="I173" s="26" t="n"/>
      <c r="J173" s="26" t="n"/>
      <c r="K173" s="26" t="n"/>
      <c r="L173" s="26" t="inlineStr">
        <is>
          <t>YES</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f>IF(G174="",E173,IF(G174&gt;0,E173+G174,E173))</f>
        <v/>
      </c>
      <c r="F174" s="26" t="n"/>
      <c r="G174" s="38">
        <f>IFERROR(VLOOKUP($A193&amp;"_"&amp;$B193,Results_Deltas!$A$2:$P$15000,5,FALSE),"")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f>IF(G175="",E174,IF(G175&gt;0,E174+G175,E174))</f>
        <v/>
      </c>
      <c r="F175" s="26" t="n"/>
      <c r="G175" s="38">
        <f>IFERROR(VLOOKUP($A194&amp;"_"&amp;$B194,Results_Deltas!$A$2:$P$15000,5,FALSE),"")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f>IF(G176="",E175,IF(G176&gt;0,E175+G176,E175))</f>
        <v/>
      </c>
      <c r="F176" s="26" t="n"/>
      <c r="G176" s="38">
        <f>IFERROR(VLOOKUP($A195&amp;"_"&amp;$B195,Results_Deltas!$A$2:$P$15000,5,FALSE),"")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f>IF(G177="",E176,IF(G177&gt;0,E176+G177,E176))</f>
        <v/>
      </c>
      <c r="F177" s="26" t="n"/>
      <c r="G177" s="38">
        <f>IFERROR(VLOOKUP($A196&amp;"_"&amp;$B196,Results_Deltas!$A$2:$P$15000,5,FALSE),"")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f>IF(G178="",E177,IF(G178&gt;0,E177+G178,E177))</f>
        <v/>
      </c>
      <c r="F178" s="26" t="n"/>
      <c r="G178" s="38">
        <f>IFERROR(VLOOKUP($A197&amp;"_"&amp;$B197,Results_Deltas!$A$2:$P$15000,5,FALSE),"")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f>IF(G179="",E178,IF(G179&gt;0,E178+G179,E178))</f>
        <v/>
      </c>
      <c r="F179" s="26" t="n"/>
      <c r="G179" s="38">
        <f>IFERROR(VLOOKUP($A198&amp;"_"&amp;$B198,Results_Deltas!$A$2:$P$15000,5,FALSE),"")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f>IF(G180="",E179,IF(G180&gt;0,E179+G180,E179))</f>
        <v/>
      </c>
      <c r="F180" s="26" t="n"/>
      <c r="G180" s="38">
        <f>IFERROR(VLOOKUP($A199&amp;"_"&amp;$B199,Results_Deltas!$A$2:$P$15000,5,FALSE),"")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f>IF(G181="",E180,IF(G181&gt;0,E180+G181,E180))</f>
        <v/>
      </c>
      <c r="F181" s="26" t="n"/>
      <c r="G181" s="38">
        <f>IFERROR(VLOOKUP($A200&amp;"_"&amp;$B200,Results_Deltas!$A$2:$P$15000,5,FALSE),"")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L182" s="35" t="inlineStr">
        <is>
          <t>NO</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7" t="inlineStr">
        <is>
          <t>STDEV_SLOPE_SIZING_D_MAX</t>
        </is>
      </c>
      <c r="B3" s="27" t="n">
        <v>10</v>
      </c>
      <c r="C3" s="26" t="n"/>
      <c r="D3" s="26" t="inlineStr">
        <is>
          <t>STDEV_LADDER</t>
        </is>
      </c>
      <c r="E3" s="26">
        <f>IF(G3="",E2,IF(G3&gt;0,E2+G3,E2))</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c r="M3" s="74" t="n">
        <v>0</v>
      </c>
      <c r="N3" s="71" t="inlineStr">
        <is>
          <t>UNTESTED</t>
        </is>
      </c>
    </row>
    <row r="4" s="67">
      <c r="A4" s="27" t="inlineStr">
        <is>
          <t>STDEV_SLOPE_SIZING_4H_MAX</t>
        </is>
      </c>
      <c r="B4" s="27" t="n">
        <v>4</v>
      </c>
      <c r="C4" s="26" t="n"/>
      <c r="D4" s="26" t="inlineStr">
        <is>
          <t>STDEV_LADDER</t>
        </is>
      </c>
      <c r="E4" s="26">
        <f>IF(G4="",E3,IF(G4&gt;0,E3+G4,E3))</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c r="M4" s="74" t="n">
        <v>0</v>
      </c>
      <c r="N4" s="71" t="inlineStr">
        <is>
          <t>UNTESTED</t>
        </is>
      </c>
    </row>
    <row r="5" s="67">
      <c r="A5" s="27" t="inlineStr">
        <is>
          <t>STDEV_SLOPE_SIZING_1H_MAX</t>
        </is>
      </c>
      <c r="B5" s="27" t="n">
        <v>2</v>
      </c>
      <c r="C5" s="26" t="n"/>
      <c r="D5" s="26" t="inlineStr">
        <is>
          <t>STDEV_LADDER</t>
        </is>
      </c>
      <c r="E5" s="26">
        <f>IF(G5="",E4,IF(G5&gt;0,E4+G5,E4))</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c r="M5" s="74" t="n">
        <v>0</v>
      </c>
      <c r="N5" s="71" t="inlineStr">
        <is>
          <t>UNTESTED</t>
        </is>
      </c>
    </row>
    <row r="6" s="67">
      <c r="A6" s="35" t="inlineStr">
        <is>
          <t>STDEV_SLOPE_SIZING_D_MAX</t>
        </is>
      </c>
      <c r="B6" s="35" t="n">
        <v>1</v>
      </c>
      <c r="D6" s="35" t="inlineStr">
        <is>
          <t>STDEV_LADDER</t>
        </is>
      </c>
      <c r="E6" s="35">
        <f>IF(G6="",E5,IF(G6&gt;0,E5+G6,E5))</f>
        <v/>
      </c>
      <c r="F6" s="35">
        <f>IFERROR(VLOOKUP($A21&amp;"="&amp;$B21,Results_Deltas!$A$2:$P$15000,5,FALSE),"")</f>
        <v/>
      </c>
      <c r="G6" s="35">
        <f>IFERROR(VLOOKUP($A21,Results_30d_Deltas!$A$2:$H$5000,7,FALSE)-E21,"")</f>
        <v/>
      </c>
      <c r="H6" s="35">
        <f>IFERROR(VLOOKUP($A21,Results_30d_Deltas!$A$2:$H$5000,6,FALSE),"")</f>
        <v/>
      </c>
      <c r="L6" s="35" t="inlineStr">
        <is>
          <t>NO</t>
        </is>
      </c>
      <c r="M6" s="74" t="n">
        <v>0</v>
      </c>
      <c r="N6" s="71" t="inlineStr">
        <is>
          <t>UNTESTED</t>
        </is>
      </c>
    </row>
    <row r="7" s="67">
      <c r="A7" s="35" t="inlineStr">
        <is>
          <t>STDEV_SLOPE_SIZING_4H_MAX</t>
        </is>
      </c>
      <c r="B7" s="35" t="n">
        <v>1</v>
      </c>
      <c r="D7" s="35" t="inlineStr">
        <is>
          <t>STDEV_LADDER</t>
        </is>
      </c>
      <c r="E7" s="35">
        <f>IF(G7="",E6,IF(G7&gt;0,E6+G7,E6))</f>
        <v/>
      </c>
      <c r="F7" s="35">
        <f>IFERROR(VLOOKUP($A22&amp;"="&amp;$B22,Results_Deltas!$A$2:$P$15000,5,FALSE),"")</f>
        <v/>
      </c>
      <c r="G7" s="35">
        <f>IFERROR(VLOOKUP($A22,Results_30d_Deltas!$A$2:$H$5000,7,FALSE)-E22,"")</f>
        <v/>
      </c>
      <c r="H7" s="35">
        <f>IFERROR(VLOOKUP($A22,Results_30d_Deltas!$A$2:$H$5000,6,FALSE),"")</f>
        <v/>
      </c>
      <c r="L7" s="35" t="inlineStr">
        <is>
          <t>NO</t>
        </is>
      </c>
      <c r="M7" s="74" t="n">
        <v>0</v>
      </c>
      <c r="N7" s="71" t="inlineStr">
        <is>
          <t>UNTESTED</t>
        </is>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3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IFERROR(VLOOKUP($A213&amp;"_"&amp;$B213,Results_Deltas!$A$2:$P$15000,5,FALSE),"")</f>
        <v/>
      </c>
      <c r="H3" s="38" t="inlineStr">
        <is>
          <t>Blanket (page end)</t>
        </is>
      </c>
      <c r="I3" s="26" t="n"/>
      <c r="J3" s="26" t="n"/>
      <c r="K3" s="26" t="n"/>
      <c r="L3" s="26" t="inlineStr">
        <is>
          <t>YES</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IFERROR(VLOOKUP($A214&amp;"_"&amp;$B214,Results_Deltas!$A$2:$P$15000,5,FALSE),"")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IFERROR(VLOOKUP($A215&amp;"_"&amp;$B215,Results_Deltas!$A$2:$P$15000,5,FALSE),"")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IFERROR(VLOOKUP($A216&amp;"_"&amp;$B216,Results_Deltas!$A$2:$P$15000,5,FALSE),"")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IFERROR(VLOOKUP($A217&amp;"_"&amp;$B217,Results_Deltas!$A$2:$P$15000,5,FALSE),"")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IFERROR(VLOOKUP($A218&amp;"_"&amp;$B218,Results_Deltas!$A$2:$P$15000,5,FALSE),"")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IFERROR(VLOOKUP($A219&amp;"_"&amp;$B219,Results_Deltas!$A$2:$P$15000,5,FALSE),"")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IFERROR(VLOOKUP($A220&amp;"_"&amp;$B220,Results_Deltas!$A$2:$P$15000,5,FALSE),"")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IFERROR(VLOOKUP($A221&amp;"_"&amp;$B221,Results_Deltas!$A$2:$P$15000,5,FALSE),"")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IFERROR(VLOOKUP($A222&amp;"_"&amp;$B222,Results_Deltas!$A$2:$P$15000,5,FALSE),"")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IFERROR(VLOOKUP($A223&amp;"_"&amp;$B223,Results_Deltas!$A$2:$P$15000,5,FALSE),"")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IFERROR(VLOOKUP($A224&amp;"_"&amp;$B224,Results_Deltas!$A$2:$P$15000,5,FALSE),"")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IFERROR(VLOOKUP($A225&amp;"_"&amp;$B225,Results_Deltas!$A$2:$P$15000,5,FALSE),"")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IFERROR(VLOOKUP($A226&amp;"_"&amp;$B226,Results_Deltas!$A$2:$P$15000,5,FALSE),"")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IFERROR(VLOOKUP($A227&amp;"_"&amp;$B227,Results_Deltas!$A$2:$P$15000,5,FALSE),"")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IFERROR(VLOOKUP($A228&amp;"_"&amp;$B228,Results_Deltas!$A$2:$P$15000,5,FALSE),"")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IFERROR(VLOOKUP($A230&amp;"_"&amp;$B230,Results_Deltas!$A$2:$P$15000,5,FALSE),"")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IFERROR(VLOOKUP($A231&amp;"_"&amp;$B231,Results_Deltas!$A$2:$P$15000,5,FALSE),"")</f>
        <v/>
      </c>
      <c r="H21" s="38" t="inlineStr">
        <is>
          <t>Blanket (page end)</t>
        </is>
      </c>
      <c r="I21" s="26" t="n"/>
      <c r="J21" s="26" t="n"/>
      <c r="K21" s="26" t="n"/>
      <c r="L21" s="26" t="inlineStr">
        <is>
          <t>YES</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IFERROR(VLOOKUP($A232&amp;"_"&amp;$B232,Results_Deltas!$A$2:$P$15000,5,FALSE),"")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IFERROR(VLOOKUP($A233&amp;"_"&amp;$B233,Results_Deltas!$A$2:$P$15000,5,FALSE),"")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IFERROR(VLOOKUP($A234&amp;"_"&amp;$B234,Results_Deltas!$A$2:$P$15000,5,FALSE),"")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IFERROR(VLOOKUP($A235&amp;"_"&amp;$B235,Results_Deltas!$A$2:$P$15000,5,FALSE),"")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IFERROR(VLOOKUP($A236&amp;"_"&amp;$B236,Results_Deltas!$A$2:$P$15000,5,FALSE),"")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IFERROR(VLOOKUP($A237&amp;"_"&amp;$B237,Results_Deltas!$A$2:$P$15000,5,FALSE),"")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IFERROR(VLOOKUP($A238&amp;"_"&amp;$B238,Results_Deltas!$A$2:$P$15000,5,FALSE),"")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IFERROR(VLOOKUP($A239&amp;"_"&amp;$B239,Results_Deltas!$A$2:$P$15000,5,FALSE),"")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IFERROR(VLOOKUP($A240&amp;"_"&amp;$B240,Results_Deltas!$A$2:$P$15000,5,FALSE),"")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IFERROR(VLOOKUP($A241&amp;"_"&amp;$B241,Results_Deltas!$A$2:$P$15000,5,FALSE),"")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IFERROR(VLOOKUP($A242&amp;"_"&amp;$B242,Results_Deltas!$A$2:$P$15000,5,FALSE),"")</f>
        <v/>
      </c>
      <c r="H32" s="38" t="inlineStr">
        <is>
          <t>Blanket (page end)</t>
        </is>
      </c>
      <c r="I32" s="26" t="n"/>
      <c r="J32" s="26" t="n"/>
      <c r="K32" s="26" t="n"/>
      <c r="L32" s="26" t="inlineStr">
        <is>
          <t>YES</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IFERROR(VLOOKUP($A243&amp;"_"&amp;$B243,Results_Deltas!$A$2:$P$15000,5,FALSE),"")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IFERROR(VLOOKUP($A244&amp;"_"&amp;$B244,Results_Deltas!$A$2:$P$15000,5,FALSE),"")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IFERROR(VLOOKUP($A245&amp;"_"&amp;$B245,Results_Deltas!$A$2:$P$15000,5,FALSE),"")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IFERROR(VLOOKUP($A246&amp;"_"&amp;$B246,Results_Deltas!$A$2:$P$15000,5,FALSE),"")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IFERROR(VLOOKUP($A247&amp;"_"&amp;$B247,Results_Deltas!$A$2:$P$15000,5,FALSE),"")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IFERROR(VLOOKUP($A248&amp;"_"&amp;$B248,Results_Deltas!$A$2:$P$15000,5,FALSE),"")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IFERROR(VLOOKUP($A249&amp;"_"&amp;$B249,Results_Deltas!$A$2:$P$15000,5,FALSE),"")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IFERROR(VLOOKUP($A250&amp;"_"&amp;$B250,Results_Deltas!$A$2:$P$15000,5,FALSE),"")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IFERROR(VLOOKUP($A252&amp;"_"&amp;$B252,Results_Deltas!$A$2:$P$15000,5,FALSE),"")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IFERROR(VLOOKUP($A253&amp;"_"&amp;$B253,Results_Deltas!$A$2:$P$15000,5,FALSE),"")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IFERROR(VLOOKUP($A254&amp;"_"&amp;$B254,Results_Deltas!$A$2:$P$15000,5,FALSE),"")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IFERROR(VLOOKUP($A255&amp;"_"&amp;$B255,Results_Deltas!$A$2:$P$15000,5,FALSE),"")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IFERROR(VLOOKUP($A256&amp;"_"&amp;$B256,Results_Deltas!$A$2:$P$15000,5,FALSE),"")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IFERROR(VLOOKUP($A257&amp;"_"&amp;$B257,Results_Deltas!$A$2:$P$15000,5,FALSE),"")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IFERROR(VLOOKUP($A258&amp;"_"&amp;$B258,Results_Deltas!$A$2:$P$15000,5,FALSE),"")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IFERROR(VLOOKUP($A259&amp;"_"&amp;$B259,Results_Deltas!$A$2:$P$15000,5,FALSE),"")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IFERROR(VLOOKUP($A260&amp;"_"&amp;$B260,Results_Deltas!$A$2:$P$15000,5,FALSE),"")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IFERROR(VLOOKUP($A261&amp;"_"&amp;$B261,Results_Deltas!$A$2:$P$15000,5,FALSE),"")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IFERROR(VLOOKUP($A262&amp;"_"&amp;$B262,Results_Deltas!$A$2:$P$15000,5,FALSE),"")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IFERROR(VLOOKUP($A263&amp;"_"&amp;$B263,Results_Deltas!$A$2:$P$15000,5,FALSE),"")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IFERROR(VLOOKUP($A264&amp;"_"&amp;$B264,Results_Deltas!$A$2:$P$15000,5,FALSE),"")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IFERROR(VLOOKUP($A265&amp;"_"&amp;$B265,Results_Deltas!$A$2:$P$15000,5,FALSE),"")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IFERROR(VLOOKUP($A266&amp;"_"&amp;$B266,Results_Deltas!$A$2:$P$15000,5,FALSE),"")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IFERROR(VLOOKUP($A267&amp;"_"&amp;$B267,Results_Deltas!$A$2:$P$15000,5,FALSE),"")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IFERROR(VLOOKUP($A268&amp;"_"&amp;$B268,Results_Deltas!$A$2:$P$15000,5,FALSE),"")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IFERROR(VLOOKUP($A269&amp;"_"&amp;$B269,Results_Deltas!$A$2:$P$15000,5,FALSE),"")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IFERROR(VLOOKUP($A270&amp;"_"&amp;$B270,Results_Deltas!$A$2:$P$15000,5,FALSE),"")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IFERROR(VLOOKUP($A271&amp;"_"&amp;$B271,Results_Deltas!$A$2:$P$15000,5,FALSE),"")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IFERROR(VLOOKUP($A272&amp;"_"&amp;$B272,Results_Deltas!$A$2:$P$15000,5,FALSE),"")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IFERROR(VLOOKUP($A273&amp;"_"&amp;$B273,Results_Deltas!$A$2:$P$15000,5,FALSE),"")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IFERROR(VLOOKUP($A274&amp;"_"&amp;$B274,Results_Deltas!$A$2:$P$15000,5,FALSE),"")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IFERROR(VLOOKUP($A275&amp;"_"&amp;$B275,Results_Deltas!$A$2:$P$15000,5,FALSE),"")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IFERROR(VLOOKUP($A276&amp;"_"&amp;$B276,Results_Deltas!$A$2:$P$15000,5,FALSE),"")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IFERROR(VLOOKUP($A277&amp;"_"&amp;$B277,Results_Deltas!$A$2:$P$15000,5,FALSE),"")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IFERROR(VLOOKUP($A278&amp;"_"&amp;$B278,Results_Deltas!$A$2:$P$15000,5,FALSE),"")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IFERROR(VLOOKUP($A279&amp;"_"&amp;$B279,Results_Deltas!$A$2:$P$15000,5,FALSE),"")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IFERROR(VLOOKUP($A280&amp;"_"&amp;$B280,Results_Deltas!$A$2:$P$15000,5,FALSE),"")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IFERROR(VLOOKUP($A281&amp;"_"&amp;$B281,Results_Deltas!$A$2:$P$15000,5,FALSE),"")</f>
        <v/>
      </c>
      <c r="H71" s="38" t="inlineStr">
        <is>
          <t>Blanket (page end)</t>
        </is>
      </c>
      <c r="I71" s="26" t="n"/>
      <c r="J71" s="26" t="n"/>
      <c r="K71" s="26" t="n"/>
      <c r="L71" s="26" t="inlineStr">
        <is>
          <t>YES</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IFERROR(VLOOKUP($A282&amp;"_"&amp;$B282,Results_Deltas!$A$2:$P$15000,5,FALSE),"")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IFERROR(VLOOKUP($A283&amp;"_"&amp;$B283,Results_Deltas!$A$2:$P$15000,5,FALSE),"")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IFERROR(VLOOKUP($A284&amp;"_"&amp;$B284,Results_Deltas!$A$2:$P$15000,5,FALSE),"")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IFERROR(VLOOKUP($A285&amp;"_"&amp;$B285,Results_Deltas!$A$2:$P$15000,5,FALSE),"")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IFERROR(VLOOKUP($A286&amp;"_"&amp;$B286,Results_Deltas!$A$2:$P$15000,5,FALSE),"")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IFERROR(VLOOKUP($A287&amp;"_"&amp;$B287,Results_Deltas!$A$2:$P$15000,5,FALSE),"")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IFERROR(VLOOKUP($A288&amp;"_"&amp;$B288,Results_Deltas!$A$2:$P$15000,5,FALSE),"")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IFERROR(VLOOKUP($A289&amp;"_"&amp;$B289,Results_Deltas!$A$2:$P$15000,5,FALSE),"")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IFERROR(VLOOKUP($A290&amp;"_"&amp;$B290,Results_Deltas!$A$2:$P$15000,5,FALSE),"")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IFERROR(VLOOKUP($A291&amp;"_"&amp;$B291,Results_Deltas!$A$2:$P$15000,5,FALSE),"")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IFERROR(VLOOKUP($A292&amp;"_"&amp;$B292,Results_Deltas!$A$2:$P$15000,5,FALSE),"")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IFERROR(VLOOKUP($A293&amp;"_"&amp;$B293,Results_Deltas!$A$2:$P$15000,5,FALSE),"")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IFERROR(VLOOKUP($A294&amp;"_"&amp;$B294,Results_Deltas!$A$2:$P$15000,5,FALSE),"")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IFERROR(VLOOKUP($A295&amp;"_"&amp;$B295,Results_Deltas!$A$2:$P$15000,5,FALSE),"")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IFERROR(VLOOKUP($A296&amp;"_"&amp;$B296,Results_Deltas!$A$2:$P$15000,5,FALSE),"")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IFERROR(VLOOKUP($A297&amp;"_"&amp;$B297,Results_Deltas!$A$2:$P$15000,5,FALSE),"")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IFERROR(VLOOKUP($A298&amp;"_"&amp;$B298,Results_Deltas!$A$2:$P$15000,5,FALSE),"")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IFERROR(VLOOKUP($A299&amp;"_"&amp;$B299,Results_Deltas!$A$2:$P$15000,5,FALSE),"")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IFERROR(VLOOKUP($A300&amp;"_"&amp;$B300,Results_Deltas!$A$2:$P$15000,5,FALSE),"")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IFERROR(VLOOKUP($A301&amp;"_"&amp;$B301,Results_Deltas!$A$2:$P$15000,5,FALSE),"")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IFERROR(VLOOKUP($A302&amp;"_"&amp;$B302,Results_Deltas!$A$2:$P$15000,5,FALSE),"")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IFERROR(VLOOKUP($A303&amp;"_"&amp;$B303,Results_Deltas!$A$2:$P$15000,5,FALSE),"")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IFERROR(VLOOKUP($A304&amp;"_"&amp;$B304,Results_Deltas!$A$2:$P$15000,5,FALSE),"")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IFERROR(VLOOKUP($A305&amp;"_"&amp;$B305,Results_Deltas!$A$2:$P$15000,5,FALSE),"")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IFERROR(VLOOKUP($A306&amp;"_"&amp;$B306,Results_Deltas!$A$2:$P$15000,5,FALSE),"")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IFERROR(VLOOKUP($A307&amp;"_"&amp;$B307,Results_Deltas!$A$2:$P$15000,5,FALSE),"")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IFERROR(VLOOKUP($A308&amp;"_"&amp;$B308,Results_Deltas!$A$2:$P$15000,5,FALSE),"")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IFERROR(VLOOKUP($A309&amp;"_"&amp;$B309,Results_Deltas!$A$2:$P$15000,5,FALSE),"")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IFERROR(VLOOKUP($A310&amp;"_"&amp;$B310,Results_Deltas!$A$2:$P$15000,5,FALSE),"")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IFERROR(VLOOKUP($A312&amp;"_"&amp;$B312,Results_Deltas!$A$2:$P$15000,5,FALSE),"")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IFERROR(VLOOKUP($A313&amp;"_"&amp;$B313,Results_Deltas!$A$2:$P$15000,5,FALSE),"")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IFERROR(VLOOKUP($A314&amp;"_"&amp;$B314,Results_Deltas!$A$2:$P$15000,5,FALSE),"")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IFERROR(VLOOKUP($A315&amp;"_"&amp;$B315,Results_Deltas!$A$2:$P$15000,5,FALSE),"")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IFERROR(VLOOKUP($A316&amp;"_"&amp;$B316,Results_Deltas!$A$2:$P$15000,5,FALSE),"")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IFERROR(VLOOKUP($A317&amp;"_"&amp;$B317,Results_Deltas!$A$2:$P$15000,5,FALSE),"")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IFERROR(VLOOKUP($A318&amp;"_"&amp;$B318,Results_Deltas!$A$2:$P$15000,5,FALSE),"")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IFERROR(VLOOKUP($A319&amp;"_"&amp;$B319,Results_Deltas!$A$2:$P$15000,5,FALSE),"")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IFERROR(VLOOKUP($A320&amp;"_"&amp;$B320,Results_Deltas!$A$2:$P$15000,5,FALSE),"")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IFERROR(VLOOKUP($A321&amp;"_"&amp;$B321,Results_Deltas!$A$2:$P$15000,5,FALSE),"")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IFERROR(VLOOKUP($A322&amp;"_"&amp;$B322,Results_Deltas!$A$2:$P$15000,5,FALSE),"")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IFERROR(VLOOKUP($A323&amp;"_"&amp;$B323,Results_Deltas!$A$2:$P$15000,5,FALSE),"")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IFERROR(VLOOKUP($A324&amp;"_"&amp;$B324,Results_Deltas!$A$2:$P$15000,5,FALSE),"")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IFERROR(VLOOKUP($A325&amp;"_"&amp;$B325,Results_Deltas!$A$2:$P$15000,5,FALSE),"")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IFERROR(VLOOKUP($A326&amp;"_"&amp;$B326,Results_Deltas!$A$2:$P$15000,5,FALSE),"")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IFERROR(VLOOKUP($A327&amp;"_"&amp;$B327,Results_Deltas!$A$2:$P$15000,5,FALSE),"")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IFERROR(VLOOKUP($A329&amp;"_"&amp;$B329,Results_Deltas!$A$2:$P$15000,5,FALSE),"")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IFERROR(VLOOKUP($A330&amp;"_"&amp;$B330,Results_Deltas!$A$2:$P$15000,5,FALSE),"")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IFERROR(VLOOKUP($A331&amp;"_"&amp;$B331,Results_Deltas!$A$2:$P$15000,5,FALSE),"")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IFERROR(VLOOKUP($A332&amp;"_"&amp;$B332,Results_Deltas!$A$2:$P$15000,5,FALSE),"")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IFERROR(VLOOKUP($A333&amp;"_"&amp;$B333,Results_Deltas!$A$2:$P$15000,5,FALSE),"")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IFERROR(VLOOKUP($A334&amp;"_"&amp;$B334,Results_Deltas!$A$2:$P$15000,5,FALSE),"")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IFERROR(VLOOKUP($A335&amp;"_"&amp;$B335,Results_Deltas!$A$2:$P$15000,5,FALSE),"")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IFERROR(VLOOKUP($A336&amp;"_"&amp;$B336,Results_Deltas!$A$2:$P$15000,5,FALSE),"")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IFERROR(VLOOKUP($A337&amp;"_"&amp;$B337,Results_Deltas!$A$2:$P$15000,5,FALSE),"")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IFERROR(VLOOKUP($A338&amp;"_"&amp;$B338,Results_Deltas!$A$2:$P$15000,5,FALSE),"")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IFERROR(VLOOKUP($A339&amp;"_"&amp;$B339,Results_Deltas!$A$2:$P$15000,5,FALSE),"")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IFERROR(VLOOKUP($A340&amp;"_"&amp;$B340,Results_Deltas!$A$2:$P$15000,5,FALSE),"")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IFERROR(VLOOKUP($A341&amp;"_"&amp;$B341,Results_Deltas!$A$2:$P$15000,5,FALSE),"")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IFERROR(VLOOKUP($A342&amp;"_"&amp;$B342,Results_Deltas!$A$2:$P$15000,5,FALSE),"")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IFERROR(VLOOKUP($A343&amp;"_"&amp;$B343,Results_Deltas!$A$2:$P$15000,5,FALSE),"")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IFERROR(VLOOKUP($A344&amp;"_"&amp;$B344,Results_Deltas!$A$2:$P$15000,5,FALSE),"")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IFERROR(VLOOKUP($A345&amp;"_"&amp;$B345,Results_Deltas!$A$2:$P$15000,5,FALSE),"")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IFERROR(VLOOKUP($A346&amp;"_"&amp;$B346,Results_Deltas!$A$2:$P$15000,5,FALSE),"")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IFERROR(VLOOKUP($A347&amp;"_"&amp;$B347,Results_Deltas!$A$2:$P$15000,5,FALSE),"")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IFERROR(VLOOKUP($A348&amp;"_"&amp;$B348,Results_Deltas!$A$2:$P$15000,5,FALSE),"")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IFERROR(VLOOKUP($A349&amp;"_"&amp;$B349,Results_Deltas!$A$2:$P$15000,5,FALSE),"")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IFERROR(VLOOKUP($A350&amp;"_"&amp;$B350,Results_Deltas!$A$2:$P$15000,5,FALSE),"")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IFERROR(VLOOKUP($A351&amp;"_"&amp;$B351,Results_Deltas!$A$2:$P$15000,5,FALSE),"")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IFERROR(VLOOKUP($A352&amp;"_"&amp;$B352,Results_Deltas!$A$2:$P$15000,5,FALSE),"")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IFERROR(VLOOKUP($A353&amp;"_"&amp;$B353,Results_Deltas!$A$2:$P$15000,5,FALSE),"")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IFERROR(VLOOKUP($A354&amp;"_"&amp;$B354,Results_Deltas!$A$2:$P$15000,5,FALSE),"")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IFERROR(VLOOKUP($A355&amp;"_"&amp;$B355,Results_Deltas!$A$2:$P$15000,5,FALSE),"")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IFERROR(VLOOKUP($A356&amp;"_"&amp;$B356,Results_Deltas!$A$2:$P$15000,5,FALSE),"")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IFERROR(VLOOKUP($A357&amp;"_"&amp;$B357,Results_Deltas!$A$2:$P$15000,5,FALSE),"")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IFERROR(VLOOKUP($A358&amp;"_"&amp;$B358,Results_Deltas!$A$2:$P$15000,5,FALSE),"")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IFERROR(VLOOKUP($A359&amp;"_"&amp;$B359,Results_Deltas!$A$2:$P$15000,5,FALSE),"")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IFERROR(VLOOKUP($A360&amp;"_"&amp;$B360,Results_Deltas!$A$2:$P$15000,5,FALSE),"")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IFERROR(VLOOKUP($A361&amp;"_"&amp;$B361,Results_Deltas!$A$2:$P$15000,5,FALSE),"")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IFERROR(VLOOKUP($A362&amp;"_"&amp;$B362,Results_Deltas!$A$2:$P$15000,5,FALSE),"")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IFERROR(VLOOKUP($A363&amp;"_"&amp;$B363,Results_Deltas!$A$2:$P$15000,5,FALSE),"")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IFERROR(VLOOKUP($A364&amp;"_"&amp;$B364,Results_Deltas!$A$2:$P$15000,5,FALSE),"")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IFERROR(VLOOKUP($A365&amp;"_"&amp;$B365,Results_Deltas!$A$2:$P$15000,5,FALSE),"")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IFERROR(VLOOKUP($A366&amp;"_"&amp;$B366,Results_Deltas!$A$2:$P$15000,5,FALSE),"")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IFERROR(VLOOKUP($A367&amp;"_"&amp;$B367,Results_Deltas!$A$2:$P$15000,5,FALSE),"")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IFERROR(VLOOKUP($A368&amp;"_"&amp;$B368,Results_Deltas!$A$2:$P$15000,5,FALSE),"")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IFERROR(VLOOKUP($A369&amp;"_"&amp;$B369,Results_Deltas!$A$2:$P$15000,5,FALSE),"")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IFERROR(VLOOKUP($A370&amp;"_"&amp;$B370,Results_Deltas!$A$2:$P$15000,5,FALSE),"")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IFERROR(VLOOKUP($A371&amp;"_"&amp;$B371,Results_Deltas!$A$2:$P$15000,5,FALSE),"")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IFERROR(VLOOKUP($A372&amp;"_"&amp;$B372,Results_Deltas!$A$2:$P$15000,5,FALSE),"")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IFERROR(VLOOKUP($A373&amp;"_"&amp;$B373,Results_Deltas!$A$2:$P$15000,5,FALSE),"")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IFERROR(VLOOKUP($A374&amp;"_"&amp;$B374,Results_Deltas!$A$2:$P$15000,5,FALSE),"")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IFERROR(VLOOKUP($A375&amp;"_"&amp;$B375,Results_Deltas!$A$2:$P$15000,5,FALSE),"")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IFERROR(VLOOKUP($A376&amp;"_"&amp;$B376,Results_Deltas!$A$2:$P$15000,5,FALSE),"")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IFERROR(VLOOKUP($A377&amp;"_"&amp;$B377,Results_Deltas!$A$2:$P$15000,5,FALSE),"")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IFERROR(VLOOKUP($A378&amp;"_"&amp;$B378,Results_Deltas!$A$2:$P$15000,5,FALSE),"")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IFERROR(VLOOKUP($A379&amp;"_"&amp;$B379,Results_Deltas!$A$2:$P$15000,5,FALSE),"")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IFERROR(VLOOKUP($A380&amp;"_"&amp;$B380,Results_Deltas!$A$2:$P$15000,5,FALSE),"")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IFERROR(VLOOKUP($A381&amp;"_"&amp;$B381,Results_Deltas!$A$2:$P$15000,5,FALSE),"")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IFERROR(VLOOKUP($A382&amp;"_"&amp;$B382,Results_Deltas!$A$2:$P$15000,5,FALSE),"")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IFERROR(VLOOKUP($A383&amp;"_"&amp;$B383,Results_Deltas!$A$2:$P$15000,5,FALSE),"")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IFERROR(VLOOKUP($A384&amp;"_"&amp;$B384,Results_Deltas!$A$2:$P$15000,5,FALSE),"")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IFERROR(VLOOKUP($A385&amp;"_"&amp;$B385,Results_Deltas!$A$2:$P$15000,5,FALSE),"")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IFERROR(VLOOKUP($A386&amp;"_"&amp;$B386,Results_Deltas!$A$2:$P$15000,5,FALSE),"")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IFERROR(VLOOKUP($A387&amp;"_"&amp;$B387,Results_Deltas!$A$2:$P$15000,5,FALSE),"")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WT_DC_TF_ENTRY</t>
        </is>
      </c>
      <c r="B178" s="0" t="inlineStr">
        <is>
          <t>1h</t>
        </is>
      </c>
    </row>
    <row r="179" ht="10.5" customHeight="1" s="67">
      <c r="A179" s="0" t="inlineStr">
        <is>
          <t>WT_DC_TF_ENTRY</t>
        </is>
      </c>
      <c r="B179" s="0" t="inlineStr">
        <is>
          <t>15m</t>
        </is>
      </c>
    </row>
    <row r="180" ht="10.5" customHeight="1" s="67">
      <c r="A180" s="0" t="inlineStr">
        <is>
          <t>WT_DC_TF_ENTRY</t>
        </is>
      </c>
      <c r="B180" s="0" t="inlineStr">
        <is>
          <t>4h</t>
        </is>
      </c>
    </row>
    <row r="181" ht="10.5" customHeight="1" s="67">
      <c r="A181" s="0" t="inlineStr">
        <is>
          <t>WT_DC_TF_ENTRY</t>
        </is>
      </c>
      <c r="B181" s="0" t="inlineStr">
        <is>
          <t>D</t>
        </is>
      </c>
    </row>
    <row r="182" ht="10.5" customHeight="1" s="67">
      <c r="A182" s="0" t="inlineStr">
        <is>
          <t>WT_DC_TF_HTF</t>
        </is>
      </c>
      <c r="B182" s="0" t="inlineStr">
        <is>
          <t>4h</t>
        </is>
      </c>
    </row>
    <row r="183" ht="10.5" customHeight="1" s="67">
      <c r="A183" s="0" t="inlineStr">
        <is>
          <t>WT_DC_TF_HTF</t>
        </is>
      </c>
      <c r="B183" s="0" t="inlineStr">
        <is>
          <t>1h</t>
        </is>
      </c>
    </row>
    <row r="184" ht="10.5" customHeight="1" s="67">
      <c r="A184" s="0" t="inlineStr">
        <is>
          <t>WT_DC_TF_HTF</t>
        </is>
      </c>
      <c r="B184" s="0" t="inlineStr">
        <is>
          <t>D</t>
        </is>
      </c>
    </row>
    <row r="185" ht="10.5" customHeight="1" s="67">
      <c r="A185" s="0" t="inlineStr">
        <is>
          <t>WT_DC_TF_HTF</t>
        </is>
      </c>
      <c r="B185" s="0" t="inlineStr">
        <is>
          <t>W</t>
        </is>
      </c>
    </row>
    <row r="186" ht="10.5" customHeight="1" s="67">
      <c r="A186" s="0" t="inlineStr">
        <is>
          <t>WT_DC_TF_HTF</t>
        </is>
      </c>
      <c r="B186" s="0" t="inlineStr">
        <is>
          <t>15m</t>
        </is>
      </c>
    </row>
    <row r="187" ht="10.5" customHeight="1" s="67">
      <c r="A187" s="0" t="inlineStr">
        <is>
          <t>WT_DC_TF_HTF2</t>
        </is>
      </c>
      <c r="B187" s="0" t="inlineStr">
        <is>
          <t>D</t>
        </is>
      </c>
    </row>
    <row r="188" ht="10.5" customHeight="1" s="67">
      <c r="A188" s="0" t="inlineStr">
        <is>
          <t>WT_DC_TF_HTF2</t>
        </is>
      </c>
      <c r="B188" s="0" t="inlineStr">
        <is>
          <t>none</t>
        </is>
      </c>
    </row>
    <row r="189" ht="10.5" customHeight="1" s="67">
      <c r="A189" s="0" t="inlineStr">
        <is>
          <t>WT_DC_TF_HTF2</t>
        </is>
      </c>
      <c r="B189" s="0" t="inlineStr">
        <is>
          <t>1h</t>
        </is>
      </c>
    </row>
    <row r="190" ht="10.5" customHeight="1" s="67">
      <c r="A190" s="0" t="inlineStr">
        <is>
          <t>WT_DC_TF_HTF2</t>
        </is>
      </c>
      <c r="B190" s="0" t="inlineStr">
        <is>
          <t>4h</t>
        </is>
      </c>
    </row>
    <row r="191" ht="10.5" customHeight="1" s="67">
      <c r="A191" s="0" t="inlineStr">
        <is>
          <t>WT_DC_TF_HTF2</t>
        </is>
      </c>
      <c r="B191" s="0" t="inlineStr">
        <is>
          <t>W</t>
        </is>
      </c>
    </row>
    <row r="192" ht="10.5" customHeight="1" s="67">
      <c r="A192" s="0" t="inlineStr">
        <is>
          <t>WT_DC_DC_TF</t>
        </is>
      </c>
      <c r="B192" s="0" t="inlineStr">
        <is>
          <t>1h</t>
        </is>
      </c>
    </row>
    <row r="193" ht="10.5" customHeight="1" s="67">
      <c r="A193" s="0" t="inlineStr">
        <is>
          <t>WT_DC_DC_TF</t>
        </is>
      </c>
      <c r="B193" s="0" t="inlineStr">
        <is>
          <t>15m</t>
        </is>
      </c>
    </row>
    <row r="194" ht="10.5" customHeight="1" s="67">
      <c r="A194" s="0" t="inlineStr">
        <is>
          <t>WT_DC_DC_TF</t>
        </is>
      </c>
      <c r="B194" s="0" t="inlineStr">
        <is>
          <t>4h</t>
        </is>
      </c>
    </row>
    <row r="195" ht="10.5" customHeight="1" s="67">
      <c r="A195" s="0" t="inlineStr">
        <is>
          <t>WT_DC_DC_TF</t>
        </is>
      </c>
      <c r="B195" s="0" t="inlineStr">
        <is>
          <t>D</t>
        </is>
      </c>
    </row>
    <row r="196" ht="10.5" customHeight="1" s="67">
      <c r="A196" s="0" t="inlineStr">
        <is>
          <t>WT_DC_STOCH_TF</t>
        </is>
      </c>
      <c r="B196" s="0" t="inlineStr">
        <is>
          <t>5m</t>
        </is>
      </c>
    </row>
    <row r="197" ht="10.5" customHeight="1" s="67">
      <c r="A197" s="0" t="inlineStr">
        <is>
          <t>WT_DC_STOCH_TF</t>
        </is>
      </c>
      <c r="B197" s="0" t="inlineStr">
        <is>
          <t>15m</t>
        </is>
      </c>
    </row>
    <row r="198" ht="10.5" customHeight="1" s="67">
      <c r="A198" s="0" t="inlineStr">
        <is>
          <t>WT_DC_STOCH_TF</t>
        </is>
      </c>
      <c r="B198" s="0" t="inlineStr">
        <is>
          <t>1h</t>
        </is>
      </c>
    </row>
    <row r="199" ht="10.5" customHeight="1" s="67">
      <c r="A199" s="0" t="inlineStr">
        <is>
          <t>WT_DC_STOCH_TF</t>
        </is>
      </c>
      <c r="B199" s="0" t="inlineStr">
        <is>
          <t>4h</t>
        </is>
      </c>
    </row>
    <row r="200" ht="10.5" customHeight="1" s="67">
      <c r="A200" s="0" t="inlineStr">
        <is>
          <t>WT_DC_DC_POS_THRESHOLD_LONG</t>
        </is>
      </c>
      <c r="B200" s="0" t="n">
        <v>0.5</v>
      </c>
    </row>
    <row r="201" ht="10.5" customHeight="1" s="67">
      <c r="A201" s="0" t="inlineStr">
        <is>
          <t>WT_DC_DC_POS_THRESHOLD_LONG</t>
        </is>
      </c>
      <c r="B201" s="0" t="n">
        <v>0.3</v>
      </c>
    </row>
    <row r="202" ht="10.5" customHeight="1" s="67">
      <c r="A202" s="0" t="inlineStr">
        <is>
          <t>WT_DC_DC_POS_THRESHOLD_LONG</t>
        </is>
      </c>
      <c r="B202" s="0" t="n">
        <v>0.4</v>
      </c>
    </row>
    <row r="203" ht="10.5" customHeight="1" s="67">
      <c r="A203" s="0" t="inlineStr">
        <is>
          <t>WT_DC_DC_POS_THRESHOLD_LONG</t>
        </is>
      </c>
      <c r="B203" s="0" t="n">
        <v>0.6</v>
      </c>
    </row>
    <row r="204" ht="10.5" customHeight="1" s="67">
      <c r="A204" s="0" t="inlineStr">
        <is>
          <t>WT_DC_DC_POS_THRESHOLD_LONG</t>
        </is>
      </c>
      <c r="B204" s="0" t="n">
        <v>0.7</v>
      </c>
    </row>
    <row r="205" ht="10.5" customHeight="1" s="67">
      <c r="A205" s="0" t="inlineStr">
        <is>
          <t>WT_DC_DC_POS_THRESHOLD_SHORT</t>
        </is>
      </c>
      <c r="B205" s="0" t="n">
        <v>0.5</v>
      </c>
    </row>
    <row r="206" ht="10.5" customHeight="1" s="67">
      <c r="A206" s="0" t="inlineStr">
        <is>
          <t>WT_DC_DC_POS_THRESHOLD_SHORT</t>
        </is>
      </c>
      <c r="B206" s="0" t="n">
        <v>0.3</v>
      </c>
    </row>
    <row r="207" ht="10.5" customHeight="1" s="67">
      <c r="A207" s="0" t="inlineStr">
        <is>
          <t>WT_DC_DC_POS_THRESHOLD_SHORT</t>
        </is>
      </c>
      <c r="B207" s="0" t="n">
        <v>0.4</v>
      </c>
    </row>
    <row r="208" ht="10.5" customHeight="1" s="67">
      <c r="A208" s="0" t="inlineStr">
        <is>
          <t>WT_DC_DC_POS_THRESHOLD_SHORT</t>
        </is>
      </c>
      <c r="B208" s="0" t="n">
        <v>0.6</v>
      </c>
    </row>
    <row r="209" ht="10.5" customHeight="1" s="67">
      <c r="A209" s="0" t="inlineStr">
        <is>
          <t>WT_DC_DC_POS_THRESHOLD_SHORT</t>
        </is>
      </c>
      <c r="B209" s="0" t="n">
        <v>0.7</v>
      </c>
    </row>
    <row r="210" ht="10.5" customHeight="1" s="67">
      <c r="A210" s="0" t="inlineStr">
        <is>
          <t>WT_DC_STOCH_THRESHOLD_LONG</t>
        </is>
      </c>
      <c r="B210" s="0" t="n">
        <v>40</v>
      </c>
    </row>
    <row r="211" ht="10.5" customHeight="1" s="67">
      <c r="A211" s="0" t="inlineStr">
        <is>
          <t>WT_DC_STOCH_THRESHOLD_LONG</t>
        </is>
      </c>
      <c r="B211" s="0" t="n">
        <v>30</v>
      </c>
    </row>
    <row r="212" ht="10.5" customHeight="1" s="67">
      <c r="A212" s="0" t="inlineStr">
        <is>
          <t>WT_DC_STOCH_THRESHOLD_LONG</t>
        </is>
      </c>
      <c r="B212" s="0" t="n">
        <v>50</v>
      </c>
    </row>
    <row r="213" ht="15.75" customHeight="1" s="67">
      <c r="A213" s="0" t="inlineStr">
        <is>
          <t>WT_DC_STOCH_THRESHOLD_SHORT</t>
        </is>
      </c>
      <c r="B213" s="0" t="n">
        <v>60</v>
      </c>
    </row>
    <row r="214" ht="15.75" customHeight="1" s="67">
      <c r="A214" s="0" t="inlineStr">
        <is>
          <t>WT_DC_STOCH_THRESHOLD_SHORT</t>
        </is>
      </c>
      <c r="B214" s="0" t="n">
        <v>50</v>
      </c>
    </row>
    <row r="215" ht="15.75" customHeight="1" s="67">
      <c r="A215" s="0" t="inlineStr">
        <is>
          <t>WT_DC_STOCH_THRESHOLD_SHORT</t>
        </is>
      </c>
      <c r="B215" s="0" t="n">
        <v>70</v>
      </c>
    </row>
    <row r="216" ht="15.75" customHeight="1" s="67">
      <c r="A216" s="0" t="inlineStr">
        <is>
          <t>WT_DC_HTF_GATE_MODE</t>
        </is>
      </c>
      <c r="B216" s="0" t="inlineStr">
        <is>
          <t>AND</t>
        </is>
      </c>
    </row>
    <row r="217" ht="15.75" customHeight="1" s="67">
      <c r="A217" s="0" t="inlineStr">
        <is>
          <t>WT_DC_HTF_GATE_MODE</t>
        </is>
      </c>
      <c r="B217" s="0" t="inlineStr">
        <is>
          <t>OR</t>
        </is>
      </c>
    </row>
    <row r="218" ht="15.75" customHeight="1" s="67">
      <c r="A218" s="0" t="inlineStr">
        <is>
          <t>WT_DC_TF_COMBO</t>
        </is>
      </c>
      <c r="B218" s="0" t="inlineStr">
        <is>
          <t>1h_4h_D</t>
        </is>
      </c>
    </row>
    <row r="219" ht="15.75" customHeight="1" s="67">
      <c r="A219" s="0" t="inlineStr">
        <is>
          <t>WT_DC_TF_COMBO</t>
        </is>
      </c>
      <c r="B219" s="0" t="inlineStr">
        <is>
          <t>15m_1h_4h</t>
        </is>
      </c>
    </row>
    <row r="220" ht="15.75" customHeight="1" s="67">
      <c r="A220" s="0" t="inlineStr">
        <is>
          <t>WT_DC_TF_COMBO</t>
        </is>
      </c>
      <c r="B220" s="0" t="inlineStr">
        <is>
          <t>15m_1h_4h_D</t>
        </is>
      </c>
    </row>
    <row r="221" ht="15.75" customHeight="1" s="67">
      <c r="A221" s="0" t="inlineStr">
        <is>
          <t>WT_DC_TF_COMBO</t>
        </is>
      </c>
      <c r="B221" s="0" t="inlineStr">
        <is>
          <t>1h_4h</t>
        </is>
      </c>
    </row>
    <row r="222" ht="15.75" customHeight="1" s="67">
      <c r="A222" s="0" t="inlineStr">
        <is>
          <t>WT_DC_TF_COMBO</t>
        </is>
      </c>
      <c r="B222" s="0" t="inlineStr">
        <is>
          <t>4h_D</t>
        </is>
      </c>
    </row>
    <row r="223" ht="15.75" customHeight="1" s="67">
      <c r="A223" s="0" t="inlineStr">
        <is>
          <t>WT_DC_DIRECT_TF_ENTRY</t>
        </is>
      </c>
      <c r="B223" s="0" t="inlineStr">
        <is>
          <t>1h</t>
        </is>
      </c>
    </row>
    <row r="224" ht="15.75" customHeight="1" s="67">
      <c r="A224" s="0" t="inlineStr">
        <is>
          <t>WT_DC_DIRECT_TF_ENTRY</t>
        </is>
      </c>
      <c r="B224" s="0" t="inlineStr">
        <is>
          <t>15m</t>
        </is>
      </c>
    </row>
    <row r="225" ht="15.75" customHeight="1" s="67">
      <c r="A225" s="0" t="inlineStr">
        <is>
          <t>WT_DC_DIRECT_TF_ENTRY</t>
        </is>
      </c>
      <c r="B225" s="0" t="inlineStr">
        <is>
          <t>4h</t>
        </is>
      </c>
    </row>
    <row r="226" ht="15.75" customHeight="1" s="67">
      <c r="A226" s="0" t="inlineStr">
        <is>
          <t>WT_DC_DIRECT_DC_TF</t>
        </is>
      </c>
      <c r="B226" s="0" t="inlineStr">
        <is>
          <t>1h</t>
        </is>
      </c>
    </row>
    <row r="227" ht="15.75" customHeight="1" s="67">
      <c r="A227" s="0" t="inlineStr">
        <is>
          <t>WT_DC_DIRECT_DC_TF</t>
        </is>
      </c>
      <c r="B227" s="0" t="inlineStr">
        <is>
          <t>15m</t>
        </is>
      </c>
    </row>
    <row r="228" ht="15.75" customHeight="1" s="67">
      <c r="A228" s="0" t="inlineStr">
        <is>
          <t>WT_DC_DIRECT_DC_TF</t>
        </is>
      </c>
      <c r="B228" s="0" t="inlineStr">
        <is>
          <t>4h</t>
        </is>
      </c>
    </row>
    <row r="229" ht="15.75" customHeight="1" s="67">
      <c r="A229" s="0" t="inlineStr">
        <is>
          <t>WT_DC_DIRECT_DC_TF</t>
        </is>
      </c>
      <c r="B229" s="0" t="inlineStr">
        <is>
          <t>D</t>
        </is>
      </c>
    </row>
    <row r="230" ht="15.75" customHeight="1" s="67">
      <c r="A230" s="0" t="inlineStr">
        <is>
          <t>DC_BREAKOUT_TF_EXPANDED</t>
        </is>
      </c>
      <c r="B230" s="0" t="inlineStr">
        <is>
          <t>1h</t>
        </is>
      </c>
    </row>
    <row r="231" ht="15.75" customHeight="1" s="67">
      <c r="A231" s="0" t="inlineStr">
        <is>
          <t>DC_BREAKOUT_TF_EXPANDED</t>
        </is>
      </c>
      <c r="B231" s="0" t="inlineStr">
        <is>
          <t>15m</t>
        </is>
      </c>
    </row>
    <row r="232" ht="15.75" customHeight="1" s="67">
      <c r="A232" s="0" t="inlineStr">
        <is>
          <t>DC_BREAKOUT_TF_EXPANDED</t>
        </is>
      </c>
      <c r="B232" s="0" t="inlineStr">
        <is>
          <t>4h</t>
        </is>
      </c>
    </row>
    <row r="233" ht="15.75" customHeight="1" s="67">
      <c r="A233" s="0" t="inlineStr">
        <is>
          <t>DC_BREAKOUT_TF_EXPANDED</t>
        </is>
      </c>
      <c r="B233" s="0" t="inlineStr">
        <is>
          <t>D</t>
        </is>
      </c>
    </row>
    <row r="234" ht="15.75" customHeight="1" s="67">
      <c r="A234" s="0" t="inlineStr">
        <is>
          <t>DC_BREAKOUT_TF_EXPANDED</t>
        </is>
      </c>
      <c r="B234" s="0" t="inlineStr">
        <is>
          <t>W</t>
        </is>
      </c>
    </row>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IFERROR(VLOOKUP($A14&amp;"_"&amp;$B14,Results_Deltas!$A$2:$P$15000,5,FALSE),"")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IFERROR(VLOOKUP($A15&amp;"_"&amp;$B15,Results_Deltas!$A$2:$P$15000,5,FALSE),"")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IFERROR(VLOOKUP($A16&amp;"_"&amp;$B16,Results_Deltas!$A$2:$P$15000,5,FALSE),"")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IFERROR(VLOOKUP($A17&amp;"_"&amp;$B17,Results_Deltas!$A$2:$P$15000,5,FALSE),"")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IFERROR(VLOOKUP($A22&amp;"_"&amp;$B22,Results_Deltas!$A$2:$P$15000,5,FALSE),"")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IFERROR(VLOOKUP($A29&amp;"_"&amp;$B29,Results_Deltas!$A$2:$P$15000,5,FALSE),"")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IFERROR(VLOOKUP($A35&amp;"_"&amp;$B35,Results_Deltas!$A$2:$P$15000,5,FALSE),"")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IFERROR(VLOOKUP($A45&amp;"_"&amp;$B45,Results_Deltas!$A$2:$P$15000,5,FALSE),"")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IFERROR(VLOOKUP($A56&amp;"_"&amp;$B56,Results_Deltas!$A$2:$P$15000,5,FALSE),"")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IFERROR(VLOOKUP($A59&amp;"_"&amp;$B59,Results_Deltas!$A$2:$P$15000,5,FALSE),"")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IFERROR(VLOOKUP($A60&amp;"_"&amp;$B60,Results_Deltas!$A$2:$P$15000,5,FALSE),"")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IFERROR(VLOOKUP($A61&amp;"_"&amp;$B61,Results_Deltas!$A$2:$P$15000,5,FALSE),"")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IFERROR(VLOOKUP($A62&amp;"_"&amp;$B62,Results_Deltas!$A$2:$P$15000,5,FALSE),"")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IFERROR(VLOOKUP($A63&amp;"_"&amp;$B63,Results_Deltas!$A$2:$P$15000,5,FALSE),"")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IFERROR(VLOOKUP($A64&amp;"_"&amp;$B64,Results_Deltas!$A$2:$P$15000,5,FALSE),"")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row>
    <row r="179" ht="15.75" customHeight="1" s="67">
      <c r="A179" s="0" t="inlineStr">
        <is>
          <t>WT_DC_ENTRY_THRESHOLD</t>
        </is>
      </c>
      <c r="B179" s="0" t="n">
        <v>20</v>
      </c>
    </row>
    <row r="180" ht="15.75" customHeight="1" s="67">
      <c r="A180" s="0" t="inlineStr">
        <is>
          <t>WT_DC_ENTRY_THRESHOLD</t>
        </is>
      </c>
      <c r="B180" s="0" t="n">
        <v>30</v>
      </c>
    </row>
    <row r="181" ht="15.75" customHeight="1" s="67">
      <c r="A181" s="0" t="inlineStr">
        <is>
          <t>WT_DC_ENTRY_THRESHOLD</t>
        </is>
      </c>
      <c r="B181" s="0" t="n">
        <v>35</v>
      </c>
    </row>
    <row r="182" ht="15.75" customHeight="1" s="67">
      <c r="A182" s="0" t="inlineStr">
        <is>
          <t>WT_DC_ENTRY_THRESHOLD</t>
        </is>
      </c>
      <c r="B182" s="0" t="n">
        <v>55</v>
      </c>
    </row>
    <row r="183" ht="15.75" customHeight="1" s="67">
      <c r="A183" s="0" t="inlineStr">
        <is>
          <t>WT_DC_ENTRY_THRESHOLD</t>
        </is>
      </c>
      <c r="B183" s="0" t="n">
        <v>60</v>
      </c>
    </row>
    <row r="184" ht="15.75" customHeight="1" s="67">
      <c r="A184" s="0" t="inlineStr">
        <is>
          <t>WT_DC_ENTRY_THRESHOLD</t>
        </is>
      </c>
      <c r="B184" s="0" t="n">
        <v>75</v>
      </c>
    </row>
    <row r="185" ht="15.75" customHeight="1" s="67">
      <c r="A185" s="0" t="inlineStr">
        <is>
          <t>WT_DC_DIRECT_THRESHOLD</t>
        </is>
      </c>
      <c r="B185" s="0" t="n">
        <v>20</v>
      </c>
    </row>
    <row r="186" ht="15.75" customHeight="1" s="67">
      <c r="A186" s="0" t="inlineStr">
        <is>
          <t>WT_DC_DIRECT_THRESHOLD</t>
        </is>
      </c>
      <c r="B186" s="0" t="n">
        <v>10</v>
      </c>
    </row>
    <row r="187" ht="15.75" customHeight="1" s="67">
      <c r="A187" s="0" t="inlineStr">
        <is>
          <t>WT_DC_DIRECT_THRESHOLD</t>
        </is>
      </c>
      <c r="B187" s="0" t="n">
        <v>30</v>
      </c>
    </row>
    <row r="188" ht="15.75" customHeight="1" s="67">
      <c r="A188" s="0" t="inlineStr">
        <is>
          <t>WT_DC_DIRECT_THRESHOLD</t>
        </is>
      </c>
      <c r="B188" s="0" t="n">
        <v>35</v>
      </c>
    </row>
    <row r="189">
      <c r="A189" s="0" t="inlineStr">
        <is>
          <t>WT_DC_HTF_GATE</t>
        </is>
      </c>
      <c r="B189" s="0" t="inlineStr">
        <is>
          <t>4h_D</t>
        </is>
      </c>
    </row>
    <row r="190">
      <c r="A190" s="0" t="inlineStr">
        <is>
          <t>WT_DC_HTF_GATE</t>
        </is>
      </c>
      <c r="B190" s="0" t="inlineStr">
        <is>
          <t>none</t>
        </is>
      </c>
    </row>
    <row r="191">
      <c r="A191" s="0" t="inlineStr">
        <is>
          <t>WT_DC_HTF_GATE</t>
        </is>
      </c>
      <c r="B191" s="0" t="inlineStr">
        <is>
          <t>1h</t>
        </is>
      </c>
    </row>
    <row r="192">
      <c r="A192" s="0" t="inlineStr">
        <is>
          <t>WT_DC_HTF_GATE</t>
        </is>
      </c>
      <c r="B192" s="0" t="inlineStr">
        <is>
          <t>4h</t>
        </is>
      </c>
    </row>
    <row r="193">
      <c r="A193" s="0" t="inlineStr">
        <is>
          <t>WT_DC_HTF_GATE</t>
        </is>
      </c>
      <c r="B193" s="0" t="inlineStr">
        <is>
          <t>15m</t>
        </is>
      </c>
    </row>
    <row r="194">
      <c r="A194" s="0" t="inlineStr">
        <is>
          <t>WT_DC_HTF_GATE</t>
        </is>
      </c>
      <c r="B194"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IFERROR(VLOOKUP($A9&amp;"_"&amp;$B9,Results_Deltas!$A$2:$P$15000,5,FALSE),"")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IFERROR(VLOOKUP($A10&amp;"_"&amp;$B10,Results_Deltas!$A$2:$P$15000,5,FALSE),"")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IFERROR(VLOOKUP($A11&amp;"_"&amp;$B11,Results_Deltas!$A$2:$P$15000,5,FALSE),"")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IFERROR(VLOOKUP($A12&amp;"_"&amp;$B12,Results_Deltas!$A$2:$P$15000,5,FALSE),"")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IFERROR(VLOOKUP($A13&amp;"_"&amp;$B13,Results_Deltas!$A$2:$P$15000,5,FALSE),"")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IFERROR(VLOOKUP($A83&amp;"_"&amp;$B83,Results_Deltas!$A$2:$P$15000,5,FALSE),"")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IFERROR(VLOOKUP($A84&amp;"_"&amp;$B84,Results_Deltas!$A$2:$P$15000,5,FALSE),"")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IFERROR(VLOOKUP($A85&amp;"_"&amp;$B85,Results_Deltas!$A$2:$P$15000,5,FALSE),"")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IFERROR(VLOOKUP($A86&amp;"_"&amp;$B86,Results_Deltas!$A$2:$P$15000,5,FALSE),"")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IFERROR(VLOOKUP($A88&amp;"_"&amp;$B88,Results_Deltas!$A$2:$P$15000,5,FALSE),"")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IFERROR(VLOOKUP($A89&amp;"_"&amp;$B89,Results_Deltas!$A$2:$P$15000,5,FALSE),"")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IFERROR(VLOOKUP($A90&amp;"_"&amp;$B90,Results_Deltas!$A$2:$P$15000,5,FALSE),"")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IFERROR(VLOOKUP($A91&amp;"_"&amp;$B91,Results_Deltas!$A$2:$P$15000,5,FALSE),"")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IFERROR(VLOOKUP($A92&amp;"_"&amp;$B92,Results_Deltas!$A$2:$P$15000,5,FALSE),"")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IFERROR(VLOOKUP($A93&amp;"_"&amp;$B93,Results_Deltas!$A$2:$P$15000,5,FALSE),"")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IFERROR(VLOOKUP($A94&amp;"_"&amp;$B94,Results_Deltas!$A$2:$P$15000,5,FALSE),"")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IFERROR(VLOOKUP($A95&amp;"_"&amp;$B95,Results_Deltas!$A$2:$P$15000,5,FALSE),"")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IFERROR(VLOOKUP($A96&amp;"_"&amp;$B96,Results_Deltas!$A$2:$P$15000,5,FALSE),"")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IFERROR(VLOOKUP($A97&amp;"_"&amp;$B97,Results_Deltas!$A$2:$P$15000,5,FALSE),"")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IFERROR(VLOOKUP($A98&amp;"_"&amp;$B98,Results_Deltas!$A$2:$P$15000,5,FALSE),"")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IFERROR(VLOOKUP($A100&amp;"_"&amp;$B100,Results_Deltas!$A$2:$P$15000,5,FALSE),"")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IFERROR(VLOOKUP($A101&amp;"_"&amp;$B101,Results_Deltas!$A$2:$P$15000,5,FALSE),"")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IFERROR(VLOOKUP($A102&amp;"_"&amp;$B102,Results_Deltas!$A$2:$P$15000,5,FALSE),"")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IFERROR(VLOOKUP($A103&amp;"_"&amp;$B103,Results_Deltas!$A$2:$P$15000,5,FALSE),"")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IFERROR(VLOOKUP($A104&amp;"_"&amp;$B104,Results_Deltas!$A$2:$P$15000,5,FALSE),"")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IFERROR(VLOOKUP($A105&amp;"_"&amp;$B105,Results_Deltas!$A$2:$P$15000,5,FALSE),"")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IFERROR(VLOOKUP($A106&amp;"_"&amp;$B106,Results_Deltas!$A$2:$P$15000,5,FALSE),"")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IFERROR(VLOOKUP($A107&amp;"_"&amp;$B107,Results_Deltas!$A$2:$P$15000,5,FALSE),"")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IFERROR(VLOOKUP($A108&amp;"_"&amp;$B108,Results_Deltas!$A$2:$P$15000,5,FALSE),"")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IFERROR(VLOOKUP($A109&amp;"_"&amp;$B109,Results_Deltas!$A$2:$P$15000,5,FALSE),"")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IFERROR(VLOOKUP($A110&amp;"_"&amp;$B110,Results_Deltas!$A$2:$P$15000,5,FALSE),"")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IFERROR(VLOOKUP($A111&amp;"_"&amp;$B111,Results_Deltas!$A$2:$P$15000,5,FALSE),"")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IFERROR(VLOOKUP($A112&amp;"_"&amp;$B112,Results_Deltas!$A$2:$P$15000,5,FALSE),"")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IFERROR(VLOOKUP($A113&amp;"_"&amp;$B113,Results_Deltas!$A$2:$P$15000,5,FALSE),"")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IFERROR(VLOOKUP($A114&amp;"_"&amp;$B114,Results_Deltas!$A$2:$P$15000,5,FALSE),"")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IFERROR(VLOOKUP($A115&amp;"_"&amp;$B115,Results_Deltas!$A$2:$P$15000,5,FALSE),"")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IFERROR(VLOOKUP($A116&amp;"_"&amp;$B116,Results_Deltas!$A$2:$P$15000,5,FALSE),"")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IFERROR(VLOOKUP($A117&amp;"_"&amp;$B117,Results_Deltas!$A$2:$P$15000,5,FALSE),"")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IFERROR(VLOOKUP($A118&amp;"_"&amp;$B118,Results_Deltas!$A$2:$P$15000,5,FALSE),"")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IFERROR(VLOOKUP($A119&amp;"_"&amp;$B119,Results_Deltas!$A$2:$P$15000,5,FALSE),"")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IFERROR(VLOOKUP($A120&amp;"_"&amp;$B120,Results_Deltas!$A$2:$P$15000,5,FALSE),"")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IFERROR(VLOOKUP($A121&amp;"_"&amp;$B121,Results_Deltas!$A$2:$P$15000,5,FALSE),"")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IFERROR(VLOOKUP($A122&amp;"_"&amp;$B122,Results_Deltas!$A$2:$P$15000,5,FALSE),"")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IFERROR(VLOOKUP($A123&amp;"_"&amp;$B123,Results_Deltas!$A$2:$P$15000,5,FALSE),"")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IFERROR(VLOOKUP($A124&amp;"_"&amp;$B124,Results_Deltas!$A$2:$P$15000,5,FALSE),"")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IFERROR(VLOOKUP($A125&amp;"_"&amp;$B125,Results_Deltas!$A$2:$P$15000,5,FALSE),"")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IFERROR(VLOOKUP($A126&amp;"_"&amp;$B126,Results_Deltas!$A$2:$P$15000,5,FALSE),"")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IFERROR(VLOOKUP($A127&amp;"_"&amp;$B127,Results_Deltas!$A$2:$P$15000,5,FALSE),"")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IFERROR(VLOOKUP($A128&amp;"_"&amp;$B128,Results_Deltas!$A$2:$P$15000,5,FALSE),"")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IFERROR(VLOOKUP($A129&amp;"_"&amp;$B129,Results_Deltas!$A$2:$P$15000,5,FALSE),"")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IFERROR(VLOOKUP($A131&amp;"_"&amp;$B131,Results_Deltas!$A$2:$P$15000,5,FALSE),"")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IFERROR(VLOOKUP($A132&amp;"_"&amp;$B132,Results_Deltas!$A$2:$P$15000,5,FALSE),"")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IFERROR(VLOOKUP($A133&amp;"_"&amp;$B133,Results_Deltas!$A$2:$P$15000,5,FALSE),"")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row>
    <row r="179" ht="15.75" customHeight="1" s="67">
      <c r="A179" s="0" t="inlineStr">
        <is>
          <t>EXIT_VELOCITY_WT_TFS</t>
        </is>
      </c>
      <c r="B179" s="0" t="inlineStr">
        <is>
          <t>15m,1h,4h,D</t>
        </is>
      </c>
    </row>
    <row r="180" ht="15.75" customHeight="1" s="67">
      <c r="A180" s="0" t="inlineStr">
        <is>
          <t>EXIT_VELOCITY_WT_TFS</t>
        </is>
      </c>
      <c r="B180" s="0" t="inlineStr">
        <is>
          <t>1h,4h</t>
        </is>
      </c>
    </row>
    <row r="181" ht="15.75" customHeight="1" s="67">
      <c r="A181" s="0" t="inlineStr">
        <is>
          <t>EXIT_VELOCITY_WT_TFS</t>
        </is>
      </c>
      <c r="B181" s="0" t="inlineStr">
        <is>
          <t>4h,D</t>
        </is>
      </c>
    </row>
    <row r="182" ht="15.75" customHeight="1" s="67">
      <c r="A182" s="0" t="inlineStr">
        <is>
          <t>EXIT_VELOCITY_WT_TFS</t>
        </is>
      </c>
      <c r="B182" s="0" t="inlineStr">
        <is>
          <t>15m,1h</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IFERROR(VLOOKUP($A252&amp;"_"&amp;$B252,Results_Deltas!$A$2:$P$15000,5,FALSE),"")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IFERROR(VLOOKUP($A253&amp;"_"&amp;$B253,Results_Deltas!$A$2:$P$15000,5,FALSE),"")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IFERROR(VLOOKUP($A254&amp;"_"&amp;$B254,Results_Deltas!$A$2:$P$15000,5,FALSE),"")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IFERROR(VLOOKUP($A255&amp;"_"&amp;$B255,Results_Deltas!$A$2:$P$15000,5,FALSE),"")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IFERROR(VLOOKUP($A256&amp;"_"&amp;$B256,Results_Deltas!$A$2:$P$15000,5,FALSE),"")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row>
    <row r="179" ht="10.5" customHeight="1" s="67">
      <c r="A179" t="inlineStr">
        <is>
          <t>REENTRY_PULLBACK_GR_SCORE_ENABLED</t>
        </is>
      </c>
      <c r="B179" t="inlineStr">
        <is>
          <t>False</t>
        </is>
      </c>
      <c r="D179" t="inlineStr">
        <is>
          <t>BOUNCE_REENTRY</t>
        </is>
      </c>
      <c r="F179">
        <f>IFERROR(VLOOKUP($A179&amp;"_"&amp;$B179,Results_Deltas!$A:$J,5,FALSE),0)</f>
        <v/>
      </c>
      <c r="G179">
        <f>IFERROR(VLOOKUP($A179&amp;"_"&amp;$B179,Results_Deltas!$A$2:$P$15000,5,FALSE),"")</f>
        <v/>
      </c>
      <c r="H179">
        <f>IFERROR(VLOOKUP($A179,Results_30d_Deltas!$A:$F,5,FALSE),0)</f>
        <v/>
      </c>
      <c r="I179">
        <f>IFERROR(VLOOKUP($A179,Results_30d_Deltas!$A:$F,6,FALSE),0)</f>
        <v/>
      </c>
      <c r="L179" t="inlineStr">
        <is>
          <t>NO</t>
        </is>
      </c>
    </row>
    <row r="180" ht="10.5" customHeight="1" s="67">
      <c r="A180" t="inlineStr">
        <is>
          <t>REENTRY_DC_MID_PULLBACK_ENABLED</t>
        </is>
      </c>
      <c r="B180" t="inlineStr">
        <is>
          <t>False</t>
        </is>
      </c>
      <c r="D180" t="inlineStr">
        <is>
          <t>BOUNCE_REENTRY</t>
        </is>
      </c>
      <c r="F180">
        <f>IFERROR(VLOOKUP($A180&amp;"_"&amp;$B180,Results_Deltas!$A:$J,5,FALSE),0)</f>
        <v/>
      </c>
      <c r="G180">
        <f>IFERROR(VLOOKUP($A180&amp;"_"&amp;$B180,Results_Deltas!$A$2:$P$15000,5,FALSE),"")</f>
        <v/>
      </c>
      <c r="H180">
        <f>IFERROR(VLOOKUP($A180,Results_30d_Deltas!$A:$F,5,FALSE),0)</f>
        <v/>
      </c>
      <c r="I180">
        <f>IFERROR(VLOOKUP($A180,Results_30d_Deltas!$A:$F,6,FALSE),0)</f>
        <v/>
      </c>
      <c r="L180" t="inlineStr">
        <is>
          <t>NO</t>
        </is>
      </c>
    </row>
    <row r="181" ht="10.5" customHeight="1" s="67">
      <c r="A181" t="inlineStr">
        <is>
          <t>REENTRY_K_RESET_GR_ENABLED</t>
        </is>
      </c>
      <c r="B181" t="inlineStr">
        <is>
          <t>False</t>
        </is>
      </c>
      <c r="D181" t="inlineStr">
        <is>
          <t>BOUNCE_REENTRY</t>
        </is>
      </c>
      <c r="F181">
        <f>IFERROR(VLOOKUP($A181&amp;"_"&amp;$B181,Results_Deltas!$A:$J,5,FALSE),0)</f>
        <v/>
      </c>
      <c r="G181">
        <f>IFERROR(VLOOKUP($A181&amp;"_"&amp;$B181,Results_Deltas!$A$2:$P$15000,5,FALSE),"")</f>
        <v/>
      </c>
      <c r="H181">
        <f>IFERROR(VLOOKUP($A181,Results_30d_Deltas!$A:$F,5,FALSE),0)</f>
        <v/>
      </c>
      <c r="I181">
        <f>IFERROR(VLOOKUP($A181,Results_30d_Deltas!$A:$F,6,FALSE),0)</f>
        <v/>
      </c>
      <c r="L181" t="inlineStr">
        <is>
          <t>NO</t>
        </is>
      </c>
    </row>
    <row r="182" ht="10.5" customHeight="1" s="67">
      <c r="A182" t="inlineStr">
        <is>
          <t>REENTRY_15M_DC_BASIS_CROSS_HTF_ENABLED</t>
        </is>
      </c>
      <c r="B182" t="inlineStr">
        <is>
          <t>False</t>
        </is>
      </c>
      <c r="D182" t="inlineStr">
        <is>
          <t>BOUNCE_15M_TESTABLE</t>
        </is>
      </c>
      <c r="F182">
        <f>IFERROR(VLOOKUP($A182&amp;"_"&amp;$B182,Results_Deltas!$A:$J,5,FALSE),0)</f>
        <v/>
      </c>
      <c r="G182">
        <f>IFERROR(VLOOKUP($A182&amp;"_"&amp;$B182,Results_Deltas!$A$2:$P$15000,5,FALSE),"")</f>
        <v/>
      </c>
      <c r="H182">
        <f>IFERROR(VLOOKUP($A182,Results_30d_Deltas!$A:$F,5,FALSE),0)</f>
        <v/>
      </c>
      <c r="I182">
        <f>IFERROR(VLOOKUP($A182,Results_30d_Deltas!$A:$F,6,FALSE),0)</f>
        <v/>
      </c>
      <c r="L182" t="inlineStr">
        <is>
          <t>NO</t>
        </is>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row>
    <row r="184" ht="10.5" customHeight="1" s="67">
      <c r="A184" t="inlineStr">
        <is>
          <t>REENTRY_15M_BB1H_LOW_BOUNCE_HTF_ENABLED</t>
        </is>
      </c>
      <c r="B184" t="inlineStr">
        <is>
          <t>False</t>
        </is>
      </c>
      <c r="D184" t="inlineStr">
        <is>
          <t>BOUNCE_15M_TESTABLE</t>
        </is>
      </c>
      <c r="F184">
        <f>IFERROR(VLOOKUP($A184&amp;"_"&amp;$B184,Results_Deltas!$A:$J,5,FALSE),0)</f>
        <v/>
      </c>
      <c r="G184">
        <f>IFERROR(VLOOKUP($A184&amp;"_"&amp;$B184,Results_Deltas!$A$2:$P$15000,5,FALSE),"")</f>
        <v/>
      </c>
      <c r="H184">
        <f>IFERROR(VLOOKUP($A184,Results_30d_Deltas!$A:$F,5,FALSE),0)</f>
        <v/>
      </c>
      <c r="I184">
        <f>IFERROR(VLOOKUP($A184,Results_30d_Deltas!$A:$F,6,FALSE),0)</f>
        <v/>
      </c>
      <c r="L184"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IFERROR(VLOOKUP($A41&amp;"_"&amp;$B41,Results_Deltas!$A$2:$P$15000,5,FALSE),"")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25</t>
        </is>
      </c>
      <c r="C4" s="38" t="n"/>
      <c r="D4" s="38" t="inlineStr">
        <is>
          <t>ENTRY, GLOBAL_CHECK, STOCKS_EXIT</t>
        </is>
      </c>
      <c r="E4" s="38" t="n"/>
      <c r="F4" s="26" t="n"/>
      <c r="G4" s="38">
        <f>IFERROR(VLOOKUP($A42&amp;"_"&amp;$B42,Results_Deltas!$A$2:$P$15000,5,FALSE),"")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ADX_RANGING_THRESHOLD</t>
        </is>
      </c>
      <c r="B5" s="38" t="inlineStr">
        <is>
          <t>15</t>
        </is>
      </c>
      <c r="C5" s="38" t="n"/>
      <c r="D5" s="38" t="inlineStr">
        <is>
          <t>ENTRY, GLOBAL_CHECK, STOCKS_EXIT</t>
        </is>
      </c>
      <c r="E5" s="38" t="n"/>
      <c r="F5" s="26" t="n"/>
      <c r="G5" s="38">
        <f>IFERROR(VLOOKUP($A43&amp;"_"&amp;$B43,Results_Deltas!$A$2:$P$15000,5,FALSE),"")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ADX_RANGING_THRESHOLD</t>
        </is>
      </c>
      <c r="B6" s="40" t="inlineStr">
        <is>
          <t>10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IFERROR(VLOOKUP($A27&amp;"_"&amp;$B27,Results_Deltas!$A$2:$P$15000,5,FALSE),"")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IFERROR(VLOOKUP($A28&amp;"_"&amp;$B28,Results_Deltas!$A$2:$P$15000,5,FALSE),"")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IFERROR(VLOOKUP($A29&amp;"_"&amp;$B29,Results_Deltas!$A$2:$P$15000,5,FALSE),"")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IFERROR(VLOOKUP($A30&amp;"_"&amp;$B30,Results_Deltas!$A$2:$P$15000,5,FALSE),"")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IFERROR(VLOOKUP($A32&amp;"_"&amp;$B32,Results_Deltas!$A$2:$P$15000,5,FALSE),"")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IFERROR(VLOOKUP($A33&amp;"_"&amp;$B33,Results_Deltas!$A$2:$P$15000,5,FALSE),"")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IFERROR(VLOOKUP($A34&amp;"_"&amp;$B34,Results_Deltas!$A$2:$P$15000,5,FALSE),"")</f>
        <v/>
      </c>
      <c r="H10" s="38" t="inlineStr">
        <is>
          <t>Blanket (page end)</t>
        </is>
      </c>
      <c r="I10" s="26" t="n"/>
      <c r="J10" s="26" t="n"/>
      <c r="K10" s="26" t="n"/>
      <c r="L10" s="26" t="inlineStr">
        <is>
          <t>YES</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IFERROR(VLOOKUP($A35&amp;"_"&amp;$B35,Results_Deltas!$A$2:$P$15000,5,FALSE),"")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IFERROR(VLOOKUP($A36&amp;"_"&amp;$B36,Results_Deltas!$A$2:$P$15000,5,FALSE),"")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IFERROR(VLOOKUP($A38&amp;"_"&amp;$B38,Results_Deltas!$A$2:$P$15000,5,FALSE),"")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IFERROR(VLOOKUP($A39&amp;"_"&amp;$B39,Results_Deltas!$A$2:$P$15000,5,FALSE),"")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IFERROR(VLOOKUP($A40&amp;"_"&amp;$B40,Results_Deltas!$A$2:$P$15000,5,FALSE),"")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IFERROR(VLOOKUP($A41&amp;"_"&amp;$B41,Results_Deltas!$A$2:$P$15000,5,FALSE),"")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IFERROR(VLOOKUP($A42&amp;"_"&amp;$B42,Results_Deltas!$A$2:$P$15000,5,FALSE),"")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IFERROR(VLOOKUP($A43&amp;"_"&amp;$B43,Results_Deltas!$A$2:$P$15000,5,FALSE),"")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IFERROR(VLOOKUP($A44&amp;"_"&amp;$B44,Results_Deltas!$A$2:$P$15000,5,FALSE),"")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IFERROR(VLOOKUP($A45&amp;"_"&amp;$B45,Results_Deltas!$A$2:$P$15000,5,FALSE),"")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IFERROR(VLOOKUP($A46&amp;"_"&amp;$B46,Results_Deltas!$A$2:$P$15000,5,FALSE),"")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IFERROR(VLOOKUP($A47&amp;"_"&amp;$B47,Results_Deltas!$A$2:$P$15000,5,FALSE),"")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IFERROR(VLOOKUP($A48&amp;"_"&amp;$B48,Results_Deltas!$A$2:$P$15000,5,FALSE),"")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IFERROR(VLOOKUP($A49&amp;"_"&amp;$B49,Results_Deltas!$A$2:$P$15000,5,FALSE),"")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IFERROR(VLOOKUP($A50&amp;"_"&amp;$B50,Results_Deltas!$A$2:$P$15000,5,FALSE),"")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4h_ALT</t>
        </is>
      </c>
      <c r="C27" s="38" t="n"/>
      <c r="D27" s="38" t="inlineStr">
        <is>
          <t>ENTRY, GLOBAL_CHECK, STOCKS_EXIT</t>
        </is>
      </c>
      <c r="E27" s="38" t="n"/>
      <c r="F27" s="26" t="n"/>
      <c r="G27" s="38">
        <f>IFERROR(VLOOKUP($A51&amp;"_"&amp;$B51,Results_Deltas!$A$2:$P$15000,5,FALSE),"")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DELTA_REENTRY_FILTER_ENABLED</t>
        </is>
      </c>
      <c r="B28" s="40" t="inlineStr">
        <is>
          <t>False</t>
        </is>
      </c>
      <c r="C28" s="38" t="n"/>
      <c r="D28" s="38" t="inlineStr">
        <is>
          <t>ENTRY, GLOBAL_CHECK, STOCKS_EXIT</t>
        </is>
      </c>
      <c r="E28" s="38" t="n"/>
      <c r="F28" s="26" t="n"/>
      <c r="G28" s="38">
        <f>IFERROR(VLOOKUP($A52&amp;"_"&amp;$B52,Results_Deltas!$A$2:$P$15000,5,FALSE),"")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DELTA_REENTRY_FILTER_ENABLED</t>
        </is>
      </c>
      <c r="B29" s="38" t="inlineStr">
        <is>
          <t>True</t>
        </is>
      </c>
      <c r="C29" s="38" t="n"/>
      <c r="D29" s="38" t="inlineStr">
        <is>
          <t>ENTRY, GLOBAL_CHECK, STOCKS_EXIT</t>
        </is>
      </c>
      <c r="E29" s="38" t="n"/>
      <c r="F29" s="26" t="n"/>
      <c r="G29" s="38">
        <f>IFERROR(VLOOKUP($A53&amp;"_"&amp;$B53,Results_Deltas!$A$2:$P$15000,5,FALSE),"")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DUP_GUARD_FILTER_TF</t>
        </is>
      </c>
      <c r="B30" s="38" t="inlineStr">
        <is>
          <t>OFF</t>
        </is>
      </c>
      <c r="C30" s="38" t="n"/>
      <c r="D30" s="38" t="inlineStr">
        <is>
          <t>GLOBAL_CHECK</t>
        </is>
      </c>
      <c r="E30" s="38" t="n"/>
      <c r="F30" s="26" t="n"/>
      <c r="G30" s="38">
        <f>IFERROR(VLOOKUP($A54&amp;"_"&amp;$B54,Results_Deltas!$A$2:$P$15000,5,FALSE),"")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D</t>
        </is>
      </c>
      <c r="C31" s="38" t="n"/>
      <c r="D31" s="38" t="inlineStr">
        <is>
          <t>GLOBAL_CHECK</t>
        </is>
      </c>
      <c r="E31" s="38" t="n"/>
      <c r="F31" s="26" t="n"/>
      <c r="G31" s="38">
        <f>IFERROR(VLOOKUP($A55&amp;"_"&amp;$B55,Results_Deltas!$A$2:$P$15000,5,FALSE),"")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4h</t>
        </is>
      </c>
      <c r="C32" s="38" t="n"/>
      <c r="D32" s="38" t="inlineStr">
        <is>
          <t>GLOBAL_CHECK</t>
        </is>
      </c>
      <c r="E32" s="38" t="n"/>
      <c r="F32" s="26" t="n"/>
      <c r="G32" s="38">
        <f>IFERROR(VLOOKUP($A56&amp;"_"&amp;$B56,Results_Deltas!$A$2:$P$15000,5,FALSE),"")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1h</t>
        </is>
      </c>
      <c r="C33" s="38" t="n"/>
      <c r="D33" s="38" t="inlineStr">
        <is>
          <t>GLOBAL_CHECK</t>
        </is>
      </c>
      <c r="E33" s="38" t="n"/>
      <c r="F33" s="26" t="n"/>
      <c r="G33" s="38">
        <f>IFERROR(VLOOKUP($A57&amp;"_"&amp;$B57,Results_Deltas!$A$2:$P$15000,5,FALSE),"")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DUP_GUARD_FILTER_TF</t>
        </is>
      </c>
      <c r="B34" s="40" t="inlineStr">
        <is>
          <t>15m</t>
        </is>
      </c>
      <c r="C34" s="38" t="n"/>
      <c r="D34" s="38" t="inlineStr">
        <is>
          <t>GLOBAL_CHECK</t>
        </is>
      </c>
      <c r="E34" s="38" t="n"/>
      <c r="F34" s="26" t="n"/>
      <c r="G34" s="38">
        <f>IFERROR(VLOOKUP($A58&amp;"_"&amp;$B58,Results_Deltas!$A$2:$P$15000,5,FALSE),"")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EMA_9_21_FILTER_MIN_TFS</t>
        </is>
      </c>
      <c r="B35" s="38" t="inlineStr">
        <is>
          <t>0</t>
        </is>
      </c>
      <c r="C35" s="38" t="n"/>
      <c r="D35" s="38" t="inlineStr">
        <is>
          <t>GLOBAL_CHECK</t>
        </is>
      </c>
      <c r="E35" s="38" t="n"/>
      <c r="F35" s="26" t="n"/>
      <c r="G35" s="38">
        <f>IFERROR(VLOOKUP($A59&amp;"_"&amp;$B59,Results_Deltas!$A$2:$P$15000,5,FALSE),"")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2</t>
        </is>
      </c>
      <c r="C36" s="38" t="n"/>
      <c r="D36" s="38" t="inlineStr">
        <is>
          <t>GLOBAL_CHECK</t>
        </is>
      </c>
      <c r="E36" s="38" t="n"/>
      <c r="F36" s="26" t="n"/>
      <c r="G36" s="38">
        <f>IFERROR(VLOOKUP($A60&amp;"_"&amp;$B60,Results_Deltas!$A$2:$P$15000,5,FALSE),"")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1</t>
        </is>
      </c>
      <c r="C37" s="38" t="n"/>
      <c r="D37" s="38" t="inlineStr">
        <is>
          <t>GLOBAL_CHECK</t>
        </is>
      </c>
      <c r="E37" s="38" t="n"/>
      <c r="F37" s="26" t="n"/>
      <c r="G37" s="38">
        <f>IFERROR(VLOOKUP($A61&amp;"_"&amp;$B61,Results_Deltas!$A$2:$P$15000,5,FALSE),"")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EMA_BLANKET_FILTER_ENABLED</t>
        </is>
      </c>
      <c r="B38" s="38" t="inlineStr">
        <is>
          <t>False</t>
        </is>
      </c>
      <c r="C38" s="38" t="n"/>
      <c r="D38" s="38" t="inlineStr">
        <is>
          <t>GLOBAL_CHECK</t>
        </is>
      </c>
      <c r="E38" s="38" t="n"/>
      <c r="F38" s="26" t="n"/>
      <c r="G38" s="38">
        <f>IFERROR(VLOOKUP($A62&amp;"_"&amp;$B62,Results_Deltas!$A$2:$P$15000,5,FALSE),"")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EMA_BLANKET_FILTER_ENABLED</t>
        </is>
      </c>
      <c r="B39" s="40" t="inlineStr">
        <is>
          <t>True</t>
        </is>
      </c>
      <c r="C39" s="38" t="n"/>
      <c r="D39" s="38" t="inlineStr">
        <is>
          <t>GLOBAL_CHECK</t>
        </is>
      </c>
      <c r="E39" s="38" t="n"/>
      <c r="F39" s="26" t="n"/>
      <c r="G39" s="38">
        <f>IFERROR(VLOOKUP($A63&amp;"_"&amp;$B63,Results_Deltas!$A$2:$P$15000,5,FALSE),"")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EMA_BLANKET_FILTER_MIN_TFS</t>
        </is>
      </c>
      <c r="B40" s="38" t="inlineStr">
        <is>
          <t>0</t>
        </is>
      </c>
      <c r="C40" s="38" t="n"/>
      <c r="D40" s="38" t="inlineStr">
        <is>
          <t>GLOBAL_CHECK</t>
        </is>
      </c>
      <c r="E40" s="38" t="n"/>
      <c r="F40" s="26" t="n"/>
      <c r="G40" s="38">
        <f>IFERROR(VLOOKUP($A64&amp;"_"&amp;$B64,Results_Deltas!$A$2:$P$15000,5,FALSE),"")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2</t>
        </is>
      </c>
      <c r="C41" s="38" t="n"/>
      <c r="D41" s="38" t="inlineStr">
        <is>
          <t>GLOBAL_CHECK</t>
        </is>
      </c>
      <c r="E41" s="38" t="n"/>
      <c r="F41" s="26" t="n"/>
      <c r="G41" s="38">
        <f>IFERROR(VLOOKUP($A65&amp;"_"&amp;$B65,Results_Deltas!$A$2:$P$15000,5,FALSE),"")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1</t>
        </is>
      </c>
      <c r="C42" s="38" t="n"/>
      <c r="D42" s="38" t="inlineStr">
        <is>
          <t>GLOBAL_CHECK</t>
        </is>
      </c>
      <c r="E42" s="38" t="n"/>
      <c r="F42" s="26" t="n"/>
      <c r="G42" s="38">
        <f>IFERROR(VLOOKUP($A66&amp;"_"&amp;$B66,Results_Deltas!$A$2:$P$15000,5,FALSE),"")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EXECUTE_NOW_SINGLE_GATE_ENFORCE</t>
        </is>
      </c>
      <c r="B43" s="38" t="inlineStr">
        <is>
          <t>0.0</t>
        </is>
      </c>
      <c r="C43" s="38" t="n"/>
      <c r="D43" s="38" t="inlineStr">
        <is>
          <t>ENTRY, GLOBAL_CHECK, STOCKS_EXIT</t>
        </is>
      </c>
      <c r="E43" s="38" t="n"/>
      <c r="F43" s="26" t="n"/>
      <c r="G43" s="38">
        <f>IFERROR(VLOOKUP($A67&amp;"_"&amp;$B67,Results_Deltas!$A$2:$P$15000,5,FALSE),"")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0.0_ALT</t>
        </is>
      </c>
      <c r="C44" s="38" t="n"/>
      <c r="D44" s="38" t="inlineStr">
        <is>
          <t>ENTRY, GLOBAL_CHECK, STOCKS_EXIT</t>
        </is>
      </c>
      <c r="E44" s="38" t="n"/>
      <c r="F44" s="26" t="n"/>
      <c r="G44" s="38">
        <f>IFERROR(VLOOKUP($A68&amp;"_"&amp;$B68,Results_Deltas!$A$2:$P$15000,5,FALSE),"")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EZ_MANAGE_THROTTLER_RATE</t>
        </is>
      </c>
      <c r="B45" s="38" t="inlineStr">
        <is>
          <t>0.0</t>
        </is>
      </c>
      <c r="C45" s="38" t="n"/>
      <c r="D45" s="38" t="inlineStr">
        <is>
          <t>GLOBAL_CHECK, STOCKS_EXIT</t>
        </is>
      </c>
      <c r="E45" s="38" t="n"/>
      <c r="F45" s="26" t="n"/>
      <c r="G45" s="38">
        <f>IFERROR(VLOOKUP($A69&amp;"_"&amp;$B69,Results_Deltas!$A$2:$P$15000,5,FALSE),"")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0.0_ALT</t>
        </is>
      </c>
      <c r="C46" s="38" t="n"/>
      <c r="D46" s="38" t="inlineStr">
        <is>
          <t>GLOBAL_CHECK, STOCKS_EXIT</t>
        </is>
      </c>
      <c r="E46" s="38" t="n"/>
      <c r="F46" s="26" t="n"/>
      <c r="G46" s="38">
        <f>IFERROR(VLOOKUP($A70&amp;"_"&amp;$B70,Results_Deltas!$A$2:$P$15000,5,FALSE),"")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FG_FEAR_THRESHOLD</t>
        </is>
      </c>
      <c r="B47" s="40" t="inlineStr">
        <is>
          <t>25</t>
        </is>
      </c>
      <c r="C47" s="38" t="n"/>
      <c r="D47" s="38" t="inlineStr">
        <is>
          <t>GLOBAL_CHECK, STOCKS_EXIT</t>
        </is>
      </c>
      <c r="E47" s="38" t="n"/>
      <c r="F47" s="26" t="n"/>
      <c r="G47" s="38">
        <f>IFERROR(VLOOKUP($A71&amp;"_"&amp;$B71,Results_Deltas!$A$2:$P$15000,5,FALSE),"")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IFERROR(VLOOKUP($A60&amp;"_"&amp;$B60,Results_Deltas!$A$2:$P$15000,5,FALSE),"")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IFERROR(VLOOKUP($A61&amp;"_"&amp;$B61,Results_Deltas!$A$2:$P$15000,5,FALSE),"")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IFERROR(VLOOKUP($A62&amp;"_"&amp;$B62,Results_Deltas!$A$2:$P$15000,5,FALSE),"")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IFERROR(VLOOKUP($A56&amp;"_"&amp;$B56,Results_Deltas!$A$2:$P$15000,5,FALSE),"")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IFERROR(VLOOKUP($A57&amp;"_"&amp;$B57,Results_Deltas!$A$2:$P$15000,5,FALSE),"")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IFERROR(VLOOKUP($A58&amp;"_"&amp;$B58,Results_Deltas!$A$2:$P$15000,5,FALSE),"")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IFERROR(VLOOKUP($A59&amp;"_"&amp;$B59,Results_Deltas!$A$2:$P$15000,5,FALSE),"")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IFERROR(VLOOKUP($A60&amp;"_"&amp;$B60,Results_Deltas!$A$2:$P$15000,5,FALSE),"")</f>
        <v/>
      </c>
      <c r="H7" s="38" t="inlineStr">
        <is>
          <t>Blanket (page end)</t>
        </is>
      </c>
      <c r="I7" s="26" t="n"/>
      <c r="J7" s="26" t="n"/>
      <c r="K7" s="26" t="n"/>
      <c r="L7" s="26" t="inlineStr">
        <is>
          <t>YES</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IFERROR(VLOOKUP($A146&amp;"_"&amp;$B146,Results_Deltas!$A$2:$P$15000,5,FALSE),"")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IFERROR(VLOOKUP($A147&amp;"_"&amp;$B147,Results_Deltas!$A$2:$P$15000,5,FALSE),"")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IFERROR(VLOOKUP($A148&amp;"_"&amp;$B148,Results_Deltas!$A$2:$P$15000,5,FALSE),"")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IFERROR(VLOOKUP($A149&amp;"_"&amp;$B149,Results_Deltas!$A$2:$P$15000,5,FALSE),"")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-0.9564960772650978</v>
      </c>
      <c r="N3" s="71" t="inlineStr">
        <is>
          <t>2/27</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0.02702630097734527</v>
      </c>
      <c r="N4" s="71" t="inlineStr">
        <is>
          <t>4/21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0.02702630097734527</v>
      </c>
      <c r="N5" s="71" t="inlineStr">
        <is>
          <t>4/21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ADX_RANGING_THRESHOLD</t>
        </is>
      </c>
      <c r="B6" s="38" t="inlineStr">
        <is>
          <t>20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25</t>
        </is>
      </c>
      <c r="C7" s="38" t="n"/>
      <c r="D7" s="38" t="inlineStr">
        <is>
          <t>ENTRY, GLOBAL_CHECK,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IFERROR(VLOOKUP($A46&amp;"_"&amp;$B46,Results_Deltas!$A$2:$P$15000,5,FALSE),"")</f>
        <v/>
      </c>
      <c r="H8" s="38" t="inlineStr">
        <is>
          <t>Blanket (page end)</t>
        </is>
      </c>
      <c r="I8" s="26" t="n"/>
      <c r="J8" s="26" t="n"/>
      <c r="K8" s="26" t="n"/>
      <c r="L8" s="26" t="inlineStr">
        <is>
          <t>YES</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ADX_RANGING_THRESHOLD</t>
        </is>
      </c>
      <c r="B9" s="40" t="inlineStr">
        <is>
          <t>10</t>
        </is>
      </c>
      <c r="C9" s="38" t="n"/>
      <c r="D9" s="38" t="inlineStr">
        <is>
          <t>ENTRY, GLOBAL_CHECK,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2.0</t>
        </is>
      </c>
      <c r="C11" s="38" t="n"/>
      <c r="D11" s="38" t="inlineStr">
        <is>
          <t>AUGMENT, ENTRY, EXIT, GLOBAL_CHECK, REDUCE, STOCKS_EXIT</t>
        </is>
      </c>
      <c r="E11" s="38" t="n"/>
      <c r="F11" s="26" t="n"/>
      <c r="G11" s="38">
        <f>IFERROR(VLOOKUP($A49&amp;"_"&amp;$B49,Results_Deltas!$A$2:$P$15000,5,FALSE),"")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1.0</t>
        </is>
      </c>
      <c r="C12" s="38" t="n"/>
      <c r="D12" s="38" t="inlineStr">
        <is>
          <t>AUGMENT, ENTRY, EXIT, GLOBAL_CHECK, REDUCE,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0.5</t>
        </is>
      </c>
      <c r="C13" s="38" t="n"/>
      <c r="D13" s="38" t="inlineStr">
        <is>
          <t>AUGMENT, ENTRY, EXIT, GLOBAL_CHECK, REDUCE, STOCKS_EXIT</t>
        </is>
      </c>
      <c r="E13" s="38" t="n"/>
      <c r="F13" s="26" t="n"/>
      <c r="G13" s="38">
        <f>IFERROR(VLOOKUP($A51&amp;"_"&amp;$B51,Results_Deltas!$A$2:$P$15000,5,FALSE),"")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BAND_ARROW_ENABLED</t>
        </is>
      </c>
      <c r="B15" s="38" t="inlineStr">
        <is>
          <t>True</t>
        </is>
      </c>
      <c r="C15" s="38" t="n"/>
      <c r="D15" s="38" t="inlineStr">
        <is>
          <t>GLOBAL_CHECK, STOCKS_EXIT</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D</t>
        </is>
      </c>
      <c r="C17" s="38" t="n"/>
      <c r="D17" s="38" t="inlineStr">
        <is>
          <t>GLOBAL_CHECK</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1h</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COOLDOWN_LOCKS_FILTER_TF</t>
        </is>
      </c>
      <c r="B20" s="40" t="inlineStr">
        <is>
          <t>15m</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CRYPTO_SPIKE_FADE_THRESHOLD_PCT</t>
        </is>
      </c>
      <c r="B21" s="40" t="inlineStr">
        <is>
          <t>10</t>
        </is>
      </c>
      <c r="C21" s="38" t="n"/>
      <c r="D21" s="38" t="inlineStr">
        <is>
          <t>GLOBAL_CHECK, STOCKS_EXIT</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12.5</t>
        </is>
      </c>
      <c r="C22" s="38" t="n"/>
      <c r="D22" s="38" t="inlineStr">
        <is>
          <t>GLOBAL_CHECK, STOCKS_EXIT</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7.5</t>
        </is>
      </c>
      <c r="C23" s="38" t="n"/>
      <c r="D23" s="38" t="inlineStr">
        <is>
          <t>GLOBAL_CHECK, STOCKS_EXIT</t>
        </is>
      </c>
      <c r="E23" s="38" t="n"/>
      <c r="F23" s="26" t="n"/>
      <c r="G23" s="38">
        <f>IFERROR(VLOOKUP($A61&amp;"_"&amp;$B61,Results_Deltas!$A$2:$P$15000,5,FALSE),"")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5</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DC_MOMENT_STRONG_THRESHOLD</t>
        </is>
      </c>
      <c r="B25" s="40" t="inlineStr">
        <is>
          <t>40</t>
        </is>
      </c>
      <c r="C25" s="38" t="n"/>
      <c r="D25" s="38" t="inlineStr">
        <is>
          <t>ENTRY, GLOBAL_CHECK, STOCKS_EXIT</t>
        </is>
      </c>
      <c r="E25" s="38" t="n"/>
      <c r="F25" s="26" t="n"/>
      <c r="G25" s="38">
        <f>IFERROR(VLOOKUP($A63&amp;"_"&amp;$B63,Results_Deltas!$A$2:$P$15000,5,FALSE),"")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50</t>
        </is>
      </c>
      <c r="C26" s="38" t="n"/>
      <c r="D26" s="38" t="inlineStr">
        <is>
          <t>ENTRY, 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30</t>
        </is>
      </c>
      <c r="C27" s="38" t="n"/>
      <c r="D27" s="38" t="inlineStr">
        <is>
          <t>ENTRY, 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20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4h_ALT</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DELTA_REENTRY_FILTER_ENABLED</t>
        </is>
      </c>
      <c r="B31" s="40" t="inlineStr">
        <is>
          <t>False</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DELTA_REENTRY_FILTER_ENABLED</t>
        </is>
      </c>
      <c r="B32" s="38" t="inlineStr">
        <is>
          <t>True</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OFF</t>
        </is>
      </c>
      <c r="C33" s="38" t="n"/>
      <c r="D33" s="38" t="inlineStr">
        <is>
          <t>GLOBAL_CHECK</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IFERROR(VLOOKUP($A72&amp;"_"&amp;$B72,Results_Deltas!$A$2:$P$15000,5,FALSE),"")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4h</t>
        </is>
      </c>
      <c r="C35" s="38" t="n"/>
      <c r="D35" s="38" t="inlineStr">
        <is>
          <t>GLOBAL_CHECK</t>
        </is>
      </c>
      <c r="E35" s="38" t="n"/>
      <c r="F35" s="26" t="n"/>
      <c r="G35" s="38">
        <f>IFERROR(VLOOKUP($A73&amp;"_"&amp;$B73,Results_Deltas!$A$2:$P$15000,5,FALSE),"")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1h</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DUP_GUARD_FILTER_TF</t>
        </is>
      </c>
      <c r="B37" s="40" t="inlineStr">
        <is>
          <t>15m</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0</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2</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EMA_BLANKET_FILTER_ENABLED</t>
        </is>
      </c>
      <c r="B41" s="38" t="inlineStr">
        <is>
          <t>False</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EMA_BLANKET_FILTER_ENABLED</t>
        </is>
      </c>
      <c r="B42" s="40" t="inlineStr">
        <is>
          <t>True</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0</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2</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1</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t>
        </is>
      </c>
      <c r="C46" s="38" t="n"/>
      <c r="D46" s="38" t="inlineStr">
        <is>
          <t>ENTRY, GLOBAL_CHECK, STOCKS_EXIT</t>
        </is>
      </c>
      <c r="E46" s="38" t="n"/>
      <c r="F46" s="26" t="n"/>
      <c r="G46" s="38">
        <f>IFERROR(VLOOKUP($A84&amp;"_"&amp;$B84,Results_Deltas!$A$2:$P$15000,5,FALSE),"")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0.0_ALT</t>
        </is>
      </c>
      <c r="C47" s="38" t="n"/>
      <c r="D47" s="38" t="inlineStr">
        <is>
          <t>ENTRY, GLOBAL_CHECK, STOCKS_EXIT</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t>
        </is>
      </c>
      <c r="C48" s="38" t="n"/>
      <c r="D48" s="38" t="inlineStr">
        <is>
          <t>GLOBAL_CHECK, STOCKS_EXIT</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0.0_ALT</t>
        </is>
      </c>
      <c r="C49" s="38" t="n"/>
      <c r="D49" s="38" t="inlineStr">
        <is>
          <t>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FG_FEAR_THRESHOLD</t>
        </is>
      </c>
      <c r="B50" s="40" t="inlineStr">
        <is>
          <t>25</t>
        </is>
      </c>
      <c r="C50" s="38" t="n"/>
      <c r="D50" s="38" t="inlineStr">
        <is>
          <t>GLOBAL_CHECK, STOCKS_EXIT</t>
        </is>
      </c>
      <c r="E50" s="38" t="n"/>
      <c r="F50" s="26" t="n"/>
      <c r="G50" s="38">
        <f>IFERROR(VLOOKUP($A88&amp;"_"&amp;$B88,Results_Deltas!$A$2:$P$15000,5,FALSE),"")</f>
        <v/>
      </c>
      <c r="H50" s="38" t="inlineStr">
        <is>
          <t>Blanket (page end)</t>
        </is>
      </c>
      <c r="I50" s="26" t="n"/>
      <c r="J50" s="26" t="n"/>
      <c r="K50" s="26" t="n"/>
      <c r="L50" s="26" t="inlineStr">
        <is>
          <t>NO</t>
        </is>
      </c>
      <c r="M50" s="0"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6"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4" t="n"/>
      <c r="N174" s="71" t="inlineStr">
        <is>
          <t>UNTESTED</t>
        </is>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2026-09-19T19:26:04Z</dcterms:modified>
</cp:coreProperties>
</file>