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
      <b val="1"/>
      <color rgb="00FFFFFF"/>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5">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xf numFmtId="0" fontId="25" fillId="16" borderId="0" pivotButton="0" quotePrefix="0" xfId="0"/>
    <xf numFmtId="0" fontId="0" fillId="0" borderId="0" applyAlignment="1" pivotButton="0" quotePrefix="0" xfId="0">
      <alignment horizontal="left"/>
    </xf>
    <xf numFmtId="0" fontId="0" fillId="0" borderId="0" applyAlignment="1" pivotButton="0" quotePrefix="0" xfId="0">
      <alignment horizontal="center"/>
    </xf>
    <xf numFmtId="0" fontId="0"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BB_SQUEEZE_ENTRY_ENABLED</t>
        </is>
      </c>
      <c r="B3" s="26" t="inlineStr">
        <is>
          <t>False</t>
        </is>
      </c>
      <c r="C3" s="26" t="n"/>
      <c r="D3" s="26" t="n"/>
      <c r="E3" s="26">
        <f>IF(G6="",E200,IF(G6&gt;0,E200+G6,E200))</f>
        <v/>
      </c>
      <c r="F3" s="26" t="n"/>
      <c r="G3" s="26">
        <f>IFERROR(VLOOKUP($A6&amp;"_"&amp;$B6,Results_Deltas!$A$2:$P$15000,5,FALSE),"")</f>
        <v/>
      </c>
      <c r="H3" s="26">
        <f>IFERROR(VLOOKUP(#REF!,Results_30d_Deltas!$A$2:$H$5000,7,FALSE)-E4,"")</f>
        <v/>
      </c>
      <c r="I3" s="26">
        <f>IFERROR(VLOOKUP(#REF!,Results_30d_Deltas!$A$2:$H$5000,6,FALSE),"")</f>
        <v/>
      </c>
      <c r="J3" s="26" t="n"/>
      <c r="K3" s="26" t="n"/>
      <c r="L3" s="26" t="inlineStr">
        <is>
          <t>NO</t>
        </is>
      </c>
      <c r="M3" s="32" t="n">
        <v>1.834605413250603</v>
      </c>
      <c r="N3" s="74" t="n">
        <v>35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6" t="n"/>
      <c r="FL3" s="36" t="n"/>
      <c r="FM3" s="36" t="n"/>
      <c r="FN3" s="36" t="n"/>
      <c r="FO3" s="36"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6" t="n"/>
      <c r="IA3" s="36" t="n"/>
      <c r="IB3" s="36" t="n"/>
      <c r="IC3" s="36" t="n"/>
      <c r="ID3" s="36" t="n"/>
      <c r="IE3" s="36" t="n"/>
      <c r="IF3" s="36" t="n"/>
      <c r="IG3" s="36" t="n"/>
      <c r="IH3" s="36" t="n"/>
      <c r="II3" s="36" t="n"/>
      <c r="IJ3" s="36" t="n"/>
      <c r="IK3" s="36" t="n"/>
      <c r="IL3" s="26" t="n"/>
      <c r="IM3" s="26" t="inlineStr">
        <is>
          <t>ez_manage.py:4371 top()</t>
        </is>
      </c>
      <c r="IN3" s="26" t="inlineStr">
        <is>
          <t>v12_quick_engine.py:889 x9</t>
        </is>
      </c>
      <c r="IO3" s="26" t="n"/>
    </row>
    <row r="4" ht="10.5" customHeight="1" s="67">
      <c r="A4" s="26" t="inlineStr">
        <is>
          <t>BB_PULLBACK_GATE_TF</t>
        </is>
      </c>
      <c r="B4" s="26" t="inlineStr">
        <is>
          <t>D</t>
        </is>
      </c>
      <c r="C4" s="26" t="n"/>
      <c r="D4" s="26" t="n"/>
      <c r="E4" s="26">
        <f>IF(G8="",E7,IF(G8&gt;0,E7+G8,E7))</f>
        <v/>
      </c>
      <c r="F4" s="26" t="n"/>
      <c r="G4" s="26">
        <f>IFERROR(VLOOKUP($A8&amp;"_"&amp;$B8,Results_Deltas!$A$2:$P$15000,5,FALSE),"")</f>
        <v/>
      </c>
      <c r="H4" s="26">
        <f>IFERROR(VLOOKUP($A8,Results_30d_Deltas!$A$2:$H$5000,7,FALSE)-E7,"")</f>
        <v/>
      </c>
      <c r="I4" s="26">
        <f>IFERROR(VLOOKUP($A8,Results_30d_Deltas!$A$2:$H$5000,6,FALSE),"")</f>
        <v/>
      </c>
      <c r="J4" s="26" t="n"/>
      <c r="K4" s="26" t="n"/>
      <c r="L4" s="26" t="inlineStr">
        <is>
          <t>NO</t>
        </is>
      </c>
      <c r="M4" s="32" t="n">
        <v>1.960003473131784</v>
      </c>
      <c r="N4" s="74" t="n">
        <v>41</v>
      </c>
      <c r="O4" s="33" t="n"/>
      <c r="P4" s="33" t="n"/>
      <c r="Q4" s="33" t="n"/>
      <c r="R4" s="33" t="n"/>
      <c r="S4" s="33" t="n"/>
      <c r="T4" s="33" t="n"/>
      <c r="U4" s="33" t="n"/>
      <c r="V4" s="33" t="n"/>
      <c r="W4" s="33" t="n"/>
      <c r="X4" s="33" t="n"/>
      <c r="Y4" s="34" t="n"/>
      <c r="Z4" s="34" t="n"/>
      <c r="AA4" s="34" t="n"/>
      <c r="AB4" s="34" t="n"/>
      <c r="AC4" s="34"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4h</t>
        </is>
      </c>
      <c r="C5" s="26" t="n"/>
      <c r="D5" s="26" t="n"/>
      <c r="E5" s="26">
        <f>IF(G9="",E8,IF(G9&gt;0,E8+G9,E8))</f>
        <v/>
      </c>
      <c r="F5" s="26" t="n"/>
      <c r="G5" s="26">
        <f>IFERROR(VLOOKUP($A9&amp;"_"&amp;$B9,Results_Deltas!$A$2:$P$15000,5,FALSE),"")</f>
        <v/>
      </c>
      <c r="H5" s="26">
        <f>IFERROR(VLOOKUP($A9,Results_30d_Deltas!$A$2:$H$5000,7,FALSE)-E8,"")</f>
        <v/>
      </c>
      <c r="I5" s="26">
        <f>IFERROR(VLOOKUP($A9,Results_30d_Deltas!$A$2:$H$5000,6,FALSE),"")</f>
        <v/>
      </c>
      <c r="J5" s="26" t="n"/>
      <c r="K5" s="26" t="n"/>
      <c r="L5" s="26" t="inlineStr">
        <is>
          <t>NO</t>
        </is>
      </c>
      <c r="M5" s="32" t="n">
        <v>2.053628108303446</v>
      </c>
      <c r="N5" s="74" t="n">
        <v>40</v>
      </c>
      <c r="O5" s="33" t="n"/>
      <c r="P5" s="33" t="n"/>
      <c r="Q5" s="33" t="n"/>
      <c r="R5" s="33" t="n"/>
      <c r="S5" s="33" t="n"/>
      <c r="T5" s="33" t="n"/>
      <c r="U5" s="33" t="n"/>
      <c r="V5" s="33" t="n"/>
      <c r="W5" s="33" t="n"/>
      <c r="X5" s="33" t="n"/>
      <c r="Y5" s="34" t="n"/>
      <c r="Z5" s="34" t="n"/>
      <c r="AA5" s="34" t="n"/>
      <c r="AB5" s="34" t="n"/>
      <c r="AC5" s="34"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5.75" customHeight="1" s="67">
      <c r="A6" s="26" t="inlineStr">
        <is>
          <t>WT_DIV_EXIT_ENABLED</t>
        </is>
      </c>
      <c r="B6" s="26" t="inlineStr">
        <is>
          <t>True</t>
        </is>
      </c>
      <c r="C6" s="26" t="n"/>
      <c r="D6" s="26" t="n"/>
      <c r="E6" s="26">
        <f>IF(G20="",E19,IF(G20&gt;0,E19+G20,E19))</f>
        <v/>
      </c>
      <c r="F6" s="26" t="n"/>
      <c r="G6" s="26">
        <f>IFERROR(VLOOKUP($A20&amp;"_"&amp;$B20,Results_Deltas!$A$2:$P$15000,5,FALSE),"")</f>
        <v/>
      </c>
      <c r="H6" s="26">
        <f>IFERROR(VLOOKUP($A20,Results_30d_Deltas!$A$2:$H$5000,7,FALSE)-E19,"")</f>
        <v/>
      </c>
      <c r="I6" s="26">
        <f>IFERROR(VLOOKUP($A20,Results_30d_Deltas!$A$2:$H$5000,6,FALSE),"")</f>
        <v/>
      </c>
      <c r="J6" s="26" t="n"/>
      <c r="K6" s="26" t="n"/>
      <c r="L6" s="26" t="inlineStr">
        <is>
          <t>NO</t>
        </is>
      </c>
      <c r="M6" s="32" t="n">
        <v>2.240881989655542</v>
      </c>
      <c r="N6" s="74" t="n">
        <v>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4" t="n"/>
      <c r="IA6" s="34" t="n"/>
      <c r="IB6" s="34" t="n"/>
      <c r="IC6" s="34" t="n"/>
      <c r="ID6" s="34" t="n"/>
      <c r="IE6" s="34" t="n"/>
      <c r="IF6" s="34" t="n"/>
      <c r="IG6" s="34" t="n"/>
      <c r="IH6" s="34" t="n"/>
      <c r="II6" s="34" t="n"/>
      <c r="IJ6" s="34" t="n"/>
      <c r="IK6" s="34" t="n"/>
      <c r="IL6" s="26" t="n"/>
      <c r="IM6" s="26" t="inlineStr">
        <is>
          <t>ez_manage.py:6086 top()</t>
        </is>
      </c>
      <c r="IN6" s="26" t="inlineStr">
        <is>
          <t>v12_quick_engine.py:4292 x3</t>
        </is>
      </c>
      <c r="IO6" s="26" t="n"/>
    </row>
    <row r="7" ht="10.5" customHeight="1" s="67">
      <c r="A7" s="27" t="inlineStr">
        <is>
          <t>BB_SQUEEZE_ENTRY_ENABLED</t>
        </is>
      </c>
      <c r="B7" s="27" t="inlineStr">
        <is>
          <t>True</t>
        </is>
      </c>
      <c r="C7" s="26" t="n"/>
      <c r="D7" s="26" t="n"/>
      <c r="E7" s="26">
        <f>IF(G5="",E4,IF(G5&gt;0,E4+G5,E4))</f>
        <v/>
      </c>
      <c r="F7" s="26" t="n"/>
      <c r="G7" s="26">
        <f>IFERROR(VLOOKUP($A5&amp;"_"&amp;$B5,Results_Deltas!$A$2:$P$15000,5,FALSE),"")</f>
        <v/>
      </c>
      <c r="H7" s="26">
        <f>IFERROR(VLOOKUP($A5,Results_30d_Deltas!$A$2:$H$5000,7,FALSE)-E4,"")</f>
        <v/>
      </c>
      <c r="I7" s="26">
        <f>IFERROR(VLOOKUP($A5,Results_30d_Deltas!$A$2:$H$5000,6,FALSE),"")</f>
        <v/>
      </c>
      <c r="J7" s="26" t="n"/>
      <c r="K7" s="26" t="n"/>
      <c r="L7" s="26" t="inlineStr">
        <is>
          <t>YES</t>
        </is>
      </c>
      <c r="M7" s="32" t="n">
        <v>2.26064686512928</v>
      </c>
      <c r="N7" s="74" t="n">
        <v>48</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4" t="n"/>
      <c r="FL7" s="34" t="n"/>
      <c r="FM7" s="34" t="n"/>
      <c r="FN7" s="34" t="n"/>
      <c r="FO7" s="34"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4" t="n"/>
      <c r="IA7" s="34" t="n"/>
      <c r="IB7" s="34" t="n"/>
      <c r="IC7" s="34" t="n"/>
      <c r="ID7" s="34" t="n"/>
      <c r="IE7" s="34" t="n"/>
      <c r="IF7" s="34" t="n"/>
      <c r="IG7" s="34" t="n"/>
      <c r="IH7" s="34" t="n"/>
      <c r="II7" s="34" t="n"/>
      <c r="IJ7" s="34" t="n"/>
      <c r="IK7" s="34" t="n"/>
      <c r="IL7" s="26" t="n"/>
      <c r="IM7" s="26" t="inlineStr">
        <is>
          <t>ez_manage.py:4371 top()</t>
        </is>
      </c>
      <c r="IN7" s="26" t="inlineStr">
        <is>
          <t>v12_quick_engine.py:889 x9</t>
        </is>
      </c>
      <c r="IO7" s="26" t="n"/>
    </row>
    <row r="8" ht="10.5" customHeight="1" s="67">
      <c r="A8" s="27" t="inlineStr">
        <is>
          <t>WT_MOMENTUM_EXIT_THRESHOLD</t>
        </is>
      </c>
      <c r="B8" s="27" t="inlineStr">
        <is>
          <t>1</t>
        </is>
      </c>
      <c r="C8" s="26" t="n"/>
      <c r="D8" s="26" t="n"/>
      <c r="E8" s="26">
        <f>IF(G22="",E21,IF(G22&gt;0,E21+G22,E21))</f>
        <v/>
      </c>
      <c r="F8" s="26" t="n"/>
      <c r="G8" s="26">
        <f>IFERROR(VLOOKUP($A22&amp;"_"&amp;$B22,Results_Deltas!$A$2:$P$15000,5,FALSE),"")</f>
        <v/>
      </c>
      <c r="H8" s="26">
        <f>IFERROR(VLOOKUP($A22,Results_30d_Deltas!$A$2:$H$5000,7,FALSE)-E21,"")</f>
        <v/>
      </c>
      <c r="I8" s="26">
        <f>IFERROR(VLOOKUP($A22,Results_30d_Deltas!$A$2:$H$5000,6,FALSE),"")</f>
        <v/>
      </c>
      <c r="J8" s="26" t="n"/>
      <c r="K8" s="26" t="n"/>
      <c r="L8" s="26" t="inlineStr">
        <is>
          <t>YES</t>
        </is>
      </c>
      <c r="M8" s="32" t="n">
        <v>2.341599035475157</v>
      </c>
      <c r="N8" s="74" t="n">
        <v>44</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4" t="n"/>
      <c r="BX8" s="34" t="n"/>
      <c r="BY8" s="34" t="n"/>
      <c r="BZ8" s="34" t="n"/>
      <c r="CA8" s="34"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3" t="n"/>
      <c r="DQ8" s="33" t="n"/>
      <c r="DR8" s="33" t="n"/>
      <c r="DS8" s="33" t="n"/>
      <c r="DT8" s="33" t="n"/>
      <c r="DU8" s="34" t="n"/>
      <c r="DV8" s="34" t="n"/>
      <c r="DW8" s="34" t="n"/>
      <c r="DX8" s="34" t="n"/>
      <c r="DY8" s="34"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n"/>
      <c r="GC8" s="34" t="n"/>
      <c r="GD8" s="34" t="n"/>
      <c r="GE8" s="34" t="n"/>
      <c r="GF8" s="34"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ez_manage.py:6087 top()</t>
        </is>
      </c>
      <c r="IN8" s="26" t="inlineStr">
        <is>
          <t>v12_quick_engine.py:4293 x3</t>
        </is>
      </c>
      <c r="IO8" s="26" t="n"/>
    </row>
    <row r="9" ht="10.5" customHeight="1" s="67">
      <c r="A9" s="26" t="inlineStr">
        <is>
          <t>WT_ACCEL_EXIT_ENABLED</t>
        </is>
      </c>
      <c r="B9" s="26" t="inlineStr">
        <is>
          <t>True</t>
        </is>
      </c>
      <c r="C9" s="26" t="n"/>
      <c r="D9" s="26" t="n"/>
      <c r="E9" s="26">
        <f>IF(G25="",E24,IF(G25&gt;0,E24+G25,E24))</f>
        <v/>
      </c>
      <c r="F9" s="26" t="n"/>
      <c r="G9" s="26">
        <f>IFERROR(VLOOKUP($A25&amp;"_"&amp;$B25,Results_Deltas!$A$2:$P$15000,5,FALSE),"")</f>
        <v/>
      </c>
      <c r="H9" s="26">
        <f>IFERROR(VLOOKUP($A25,Results_30d_Deltas!$A$2:$H$5000,7,FALSE)-E24,"")</f>
        <v/>
      </c>
      <c r="I9" s="26">
        <f>IFERROR(VLOOKUP($A25,Results_30d_Deltas!$A$2:$H$5000,6,FALSE),"")</f>
        <v/>
      </c>
      <c r="J9" s="26" t="n"/>
      <c r="K9" s="26" t="n"/>
      <c r="L9" s="26" t="inlineStr">
        <is>
          <t>NO</t>
        </is>
      </c>
      <c r="M9" s="32" t="n">
        <v>2.40557744524429</v>
      </c>
      <c r="N9" s="74" t="n">
        <v>5</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4" t="n"/>
      <c r="IA9" s="34" t="n"/>
      <c r="IB9" s="34" t="n"/>
      <c r="IC9" s="34" t="n"/>
      <c r="ID9" s="34" t="n"/>
      <c r="IE9" s="34" t="n"/>
      <c r="IF9" s="34" t="n"/>
      <c r="IG9" s="34" t="n"/>
      <c r="IH9" s="34" t="n"/>
      <c r="II9" s="34" t="n"/>
      <c r="IJ9" s="34" t="n"/>
      <c r="IK9" s="34" t="n"/>
      <c r="IL9" s="26" t="n"/>
      <c r="IM9" s="26" t="inlineStr">
        <is>
          <t>ez_manage.py:6083 top()</t>
        </is>
      </c>
      <c r="IN9" s="26" t="inlineStr">
        <is>
          <t>v12_quick_engine.py:4290 x3</t>
        </is>
      </c>
      <c r="IO9" s="26" t="n"/>
    </row>
    <row r="10" ht="10.5" customHeight="1" s="67">
      <c r="A10" s="26" t="inlineStr">
        <is>
          <t>WT_MOMENTUM_EXIT_THRESHOLD</t>
        </is>
      </c>
      <c r="B10" s="26" t="inlineStr">
        <is>
          <t>2</t>
        </is>
      </c>
      <c r="C10" s="26" t="n"/>
      <c r="D10" s="26" t="n"/>
      <c r="E10" s="26">
        <f>IF(G23="",E22,IF(G23&gt;0,E22+G23,E22))</f>
        <v/>
      </c>
      <c r="F10" s="26" t="n"/>
      <c r="G10" s="26">
        <f>IFERROR(VLOOKUP($A23&amp;"_"&amp;$B23,Results_Deltas!$A$2:$P$15000,5,FALSE),"")</f>
        <v/>
      </c>
      <c r="H10" s="26">
        <f>IFERROR(VLOOKUP($A23,Results_30d_Deltas!$A$2:$H$5000,7,FALSE)-E22,"")</f>
        <v/>
      </c>
      <c r="I10" s="26">
        <f>IFERROR(VLOOKUP($A23,Results_30d_Deltas!$A$2:$H$5000,6,FALSE),"")</f>
        <v/>
      </c>
      <c r="J10" s="26" t="n"/>
      <c r="K10" s="26" t="n"/>
      <c r="L10" s="26" t="inlineStr">
        <is>
          <t>NO</t>
        </is>
      </c>
      <c r="M10" s="32" t="n">
        <v>2.410446333728554</v>
      </c>
      <c r="N10" s="74" t="n">
        <v>46</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4" t="n"/>
      <c r="BX10" s="34" t="n"/>
      <c r="BY10" s="34" t="n"/>
      <c r="BZ10" s="34" t="n"/>
      <c r="CA10" s="34"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4" t="n"/>
      <c r="DV10" s="34" t="n"/>
      <c r="DW10" s="34" t="n"/>
      <c r="DX10" s="34" t="n"/>
      <c r="DY10" s="34"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n"/>
      <c r="GC10" s="34" t="n"/>
      <c r="GD10" s="34" t="n"/>
      <c r="GE10" s="34" t="n"/>
      <c r="GF10" s="34"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ez_manage.py:6087 top()</t>
        </is>
      </c>
      <c r="IN10" s="26" t="inlineStr">
        <is>
          <t>v12_quick_engine.py:4293 x3</t>
        </is>
      </c>
      <c r="IO10" s="26" t="n"/>
    </row>
    <row r="11" ht="10.5" customHeight="1" s="67">
      <c r="A11" s="26" t="inlineStr">
        <is>
          <t>WT_MOMENTUM_EXIT_THRESHOLD</t>
        </is>
      </c>
      <c r="B11" s="26" t="inlineStr">
        <is>
          <t>0</t>
        </is>
      </c>
      <c r="C11" s="26" t="n"/>
      <c r="D11" s="26" t="n"/>
      <c r="E11" s="26">
        <f>IF(G21="",E20,IF(G21&gt;0,E20+G21,E20))</f>
        <v/>
      </c>
      <c r="F11" s="26" t="n"/>
      <c r="G11" s="26">
        <f>IFERROR(VLOOKUP($A21&amp;"_"&amp;$B21,Results_Deltas!$A$2:$P$15000,5,FALSE),"")</f>
        <v/>
      </c>
      <c r="H11" s="26">
        <f>IFERROR(VLOOKUP($A21,Results_30d_Deltas!$A$2:$H$5000,7,FALSE)-E20,"")</f>
        <v/>
      </c>
      <c r="I11" s="26">
        <f>IFERROR(VLOOKUP($A21,Results_30d_Deltas!$A$2:$H$5000,6,FALSE),"")</f>
        <v/>
      </c>
      <c r="J11" s="26" t="n"/>
      <c r="K11" s="26" t="n"/>
      <c r="L11" s="26" t="inlineStr">
        <is>
          <t>NO</t>
        </is>
      </c>
      <c r="M11" s="32" t="n">
        <v>3.173253253654625</v>
      </c>
      <c r="N11" s="74" t="n">
        <v>10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4" t="n"/>
      <c r="BX11" s="34" t="n"/>
      <c r="BY11" s="34" t="n"/>
      <c r="BZ11" s="34" t="n"/>
      <c r="CA11" s="34"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3" t="n"/>
      <c r="DQ11" s="33" t="n"/>
      <c r="DR11" s="33" t="n"/>
      <c r="DS11" s="33" t="n"/>
      <c r="DT11" s="33" t="n"/>
      <c r="DU11" s="34" t="n"/>
      <c r="DV11" s="34" t="n"/>
      <c r="DW11" s="34" t="n"/>
      <c r="DX11" s="34" t="n"/>
      <c r="DY11" s="34"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n"/>
      <c r="GC11" s="34" t="n"/>
      <c r="GD11" s="34" t="n"/>
      <c r="GE11" s="34" t="n"/>
      <c r="GF11" s="34"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ez_manage.py:6087 top()</t>
        </is>
      </c>
      <c r="IN11" s="26" t="inlineStr">
        <is>
          <t>v12_quick_engine.py:4293 x3</t>
        </is>
      </c>
      <c r="IO11" s="26" t="n"/>
    </row>
    <row r="12" ht="10.5" customHeight="1" s="67">
      <c r="A12" s="27" t="inlineStr">
        <is>
          <t>WT_DIV_EXIT_ENABLED</t>
        </is>
      </c>
      <c r="B12" s="27" t="inlineStr">
        <is>
          <t>False</t>
        </is>
      </c>
      <c r="C12" s="26" t="n"/>
      <c r="D12" s="26" t="n"/>
      <c r="E12" s="26">
        <f>IF(G19="",E18,IF(G19&gt;0,E18+G19,E18))</f>
        <v/>
      </c>
      <c r="F12" s="26" t="n"/>
      <c r="G12" s="26">
        <f>IFERROR(VLOOKUP($A19&amp;"_"&amp;$B19,Results_Deltas!$A$2:$P$15000,5,FALSE),"")</f>
        <v/>
      </c>
      <c r="H12" s="26">
        <f>IFERROR(VLOOKUP($A19,Results_30d_Deltas!$A$2:$H$5000,7,FALSE)-E18,"")</f>
        <v/>
      </c>
      <c r="I12" s="26">
        <f>IFERROR(VLOOKUP($A19,Results_30d_Deltas!$A$2:$H$5000,6,FALSE),"")</f>
        <v/>
      </c>
      <c r="J12" s="26" t="n"/>
      <c r="K12" s="26" t="n"/>
      <c r="L12" s="26" t="inlineStr">
        <is>
          <t>YES</t>
        </is>
      </c>
      <c r="M12" s="32" t="n">
        <v>3.766217074774215</v>
      </c>
      <c r="N12" s="74" t="n">
        <v>10</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4" t="n"/>
      <c r="IA12" s="34" t="n"/>
      <c r="IB12" s="34" t="n"/>
      <c r="IC12" s="34" t="n"/>
      <c r="ID12" s="34" t="n"/>
      <c r="IE12" s="34" t="n"/>
      <c r="IF12" s="34" t="n"/>
      <c r="IG12" s="34" t="n"/>
      <c r="IH12" s="34" t="n"/>
      <c r="II12" s="34" t="n"/>
      <c r="IJ12" s="34" t="n"/>
      <c r="IK12" s="34" t="n"/>
      <c r="IL12" s="26" t="n"/>
      <c r="IM12" s="26" t="inlineStr">
        <is>
          <t>ez_manage.py:6086 top()</t>
        </is>
      </c>
      <c r="IN12" s="26" t="inlineStr">
        <is>
          <t>v12_quick_engine.py:4292 x3</t>
        </is>
      </c>
      <c r="IO12" s="26" t="n"/>
    </row>
    <row r="13" ht="10.5" customHeight="1" s="67">
      <c r="A13" s="27" t="inlineStr">
        <is>
          <t>WT_ACCEL_EXIT_ENABLED</t>
        </is>
      </c>
      <c r="B13" s="27" t="inlineStr">
        <is>
          <t>False</t>
        </is>
      </c>
      <c r="C13" s="26" t="n"/>
      <c r="D13" s="26" t="n"/>
      <c r="E13" s="26">
        <f>IF(G24="",E23,IF(G24&gt;0,E23+G24,E23))</f>
        <v/>
      </c>
      <c r="F13" s="26" t="n"/>
      <c r="G13" s="26">
        <f>IFERROR(VLOOKUP($A24&amp;"_"&amp;$B24,Results_Deltas!$A$2:$P$15000,5,FALSE),"")</f>
        <v/>
      </c>
      <c r="H13" s="26">
        <f>IFERROR(VLOOKUP($A24,Results_30d_Deltas!$A$2:$H$5000,7,FALSE)-E23,"")</f>
        <v/>
      </c>
      <c r="I13" s="26">
        <f>IFERROR(VLOOKUP($A24,Results_30d_Deltas!$A$2:$H$5000,6,FALSE),"")</f>
        <v/>
      </c>
      <c r="J13" s="26" t="n"/>
      <c r="K13" s="26" t="n"/>
      <c r="L13" s="26" t="inlineStr">
        <is>
          <t>YES</t>
        </is>
      </c>
      <c r="M13" s="32" t="n">
        <v>3.911832402807538</v>
      </c>
      <c r="N13" s="74" t="n">
        <v>10</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4" t="n"/>
      <c r="IA13" s="34" t="n"/>
      <c r="IB13" s="34" t="n"/>
      <c r="IC13" s="34" t="n"/>
      <c r="ID13" s="34" t="n"/>
      <c r="IE13" s="34" t="n"/>
      <c r="IF13" s="34" t="n"/>
      <c r="IG13" s="34" t="n"/>
      <c r="IH13" s="34" t="n"/>
      <c r="II13" s="34" t="n"/>
      <c r="IJ13" s="34" t="n"/>
      <c r="IK13" s="34" t="n"/>
      <c r="IL13" s="26" t="n"/>
      <c r="IM13" s="26" t="inlineStr">
        <is>
          <t>ez_manage.py:6083 top()</t>
        </is>
      </c>
      <c r="IN13" s="26" t="inlineStr">
        <is>
          <t>v12_quick_engine.py:4290 x3</t>
        </is>
      </c>
      <c r="IO13" s="26" t="n"/>
    </row>
    <row r="14" ht="10.5" customHeight="1" s="67">
      <c r="A14" s="26" t="inlineStr">
        <is>
          <t>BB_SQUEEZE_WIDTH_PERCENTILE</t>
        </is>
      </c>
      <c r="B14" s="26" t="inlineStr">
        <is>
          <t>0.3</t>
        </is>
      </c>
      <c r="C14" s="26" t="n"/>
      <c r="D14" s="26" t="n"/>
      <c r="E14" s="26">
        <f>IF(G18="",E17,IF(G18&gt;0,E17+G18,E17))</f>
        <v/>
      </c>
      <c r="F14" s="26" t="n"/>
      <c r="G14" s="26">
        <f>IFERROR(VLOOKUP($A18&amp;"_"&amp;$B18,Results_Deltas!$A$2:$P$15000,5,FALSE),"")</f>
        <v/>
      </c>
      <c r="H14" s="26">
        <f>IFERROR(VLOOKUP($A18,Results_30d_Deltas!$A$2:$H$5000,7,FALSE)-E17,"")</f>
        <v/>
      </c>
      <c r="I14" s="26">
        <f>IFERROR(VLOOKUP($A18,Results_30d_Deltas!$A$2:$H$5000,6,FALSE),"")</f>
        <v/>
      </c>
      <c r="J14" s="26" t="n"/>
      <c r="K14" s="26" t="n"/>
      <c r="L14" s="26" t="inlineStr">
        <is>
          <t>NO</t>
        </is>
      </c>
      <c r="M14" s="32" t="n">
        <v>3.938560001954747</v>
      </c>
      <c r="N14" s="74" t="n">
        <v>38</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ez_manage.py:4375 top()</t>
        </is>
      </c>
      <c r="IN14" s="26" t="inlineStr">
        <is>
          <t>v12_quick_engine.py:1285 x7</t>
        </is>
      </c>
      <c r="IO14" s="26" t="n"/>
    </row>
    <row r="15" ht="10.5" customHeight="1" s="67">
      <c r="A15" s="26" t="inlineStr">
        <is>
          <t>BB_SQUEEZE_WIDTH_PERCENTILE</t>
        </is>
      </c>
      <c r="B15" s="26" t="inlineStr">
        <is>
          <t>0.25</t>
        </is>
      </c>
      <c r="C15" s="26" t="n"/>
      <c r="D15" s="26" t="n"/>
      <c r="E15" s="26">
        <f>IF(G17="",E16,IF(G17&gt;0,E16+G17,E16))</f>
        <v/>
      </c>
      <c r="F15" s="26" t="n"/>
      <c r="G15" s="26">
        <f>IFERROR(VLOOKUP($A17&amp;"_"&amp;$B17,Results_Deltas!$A$2:$P$15000,5,FALSE),"")</f>
        <v/>
      </c>
      <c r="H15" s="26">
        <f>IFERROR(VLOOKUP($A17,Results_30d_Deltas!$A$2:$H$5000,7,FALSE)-E16,"")</f>
        <v/>
      </c>
      <c r="I15" s="26">
        <f>IFERROR(VLOOKUP($A17,Results_30d_Deltas!$A$2:$H$5000,6,FALSE),"")</f>
        <v/>
      </c>
      <c r="J15" s="26" t="n"/>
      <c r="K15" s="26" t="n"/>
      <c r="L15" s="26" t="inlineStr">
        <is>
          <t>NO</t>
        </is>
      </c>
      <c r="M15" s="32" t="n">
        <v>3.996833351526114</v>
      </c>
      <c r="N15" s="74" t="n">
        <v>36</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ez_manage.py:4375 top()</t>
        </is>
      </c>
      <c r="IN15" s="26" t="inlineStr">
        <is>
          <t>v12_quick_engine.py:1285 x7</t>
        </is>
      </c>
      <c r="IO15" s="26" t="n"/>
    </row>
    <row r="16" ht="10.5" customHeight="1" s="67">
      <c r="A16" s="26" t="inlineStr">
        <is>
          <t>BB_SQUEEZE_WIDTH_PERCENTILE</t>
        </is>
      </c>
      <c r="B16" s="26" t="inlineStr">
        <is>
          <t>0.15</t>
        </is>
      </c>
      <c r="C16" s="26" t="n"/>
      <c r="D16" s="26" t="n"/>
      <c r="E16" s="26">
        <f>IF(G15="",E14,IF(G15&gt;0,E14+G15,E14))</f>
        <v/>
      </c>
      <c r="F16" s="26" t="n"/>
      <c r="G16" s="26">
        <f>IFERROR(VLOOKUP($A15&amp;"_"&amp;$B15,Results_Deltas!$A$2:$P$15000,5,FALSE),"")</f>
        <v/>
      </c>
      <c r="H16" s="26">
        <f>IFERROR(VLOOKUP($A15,Results_30d_Deltas!$A$2:$H$5000,7,FALSE)-E14,"")</f>
        <v/>
      </c>
      <c r="I16" s="26">
        <f>IFERROR(VLOOKUP($A15,Results_30d_Deltas!$A$2:$H$5000,6,FALSE),"")</f>
        <v/>
      </c>
      <c r="J16" s="26" t="n"/>
      <c r="K16" s="26" t="n"/>
      <c r="L16" s="26" t="inlineStr">
        <is>
          <t>NO</t>
        </is>
      </c>
      <c r="M16" s="32" t="n">
        <v>4.159655171381672</v>
      </c>
      <c r="N16" s="74" t="n">
        <v>39</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ez_manage.py:4375 top()</t>
        </is>
      </c>
      <c r="IN16" s="26" t="inlineStr">
        <is>
          <t>v12_quick_engine.py:1285 x7</t>
        </is>
      </c>
      <c r="IO16" s="26" t="n"/>
    </row>
    <row r="17" ht="10.5" customHeight="1" s="67">
      <c r="A17" s="26" t="inlineStr">
        <is>
          <t>BB_SQUEEZE_WIDTH_PERCENTILE</t>
        </is>
      </c>
      <c r="B17" s="26" t="inlineStr">
        <is>
          <t>0.1</t>
        </is>
      </c>
      <c r="C17" s="26" t="n"/>
      <c r="D17" s="26" t="n"/>
      <c r="E17" s="26">
        <f>IF(G14="",E12,IF(G14&gt;0,E12+G14,E12))</f>
        <v/>
      </c>
      <c r="F17" s="26" t="n"/>
      <c r="G17" s="26">
        <f>IFERROR(VLOOKUP($A14&amp;"_"&amp;$B14,Results_Deltas!$A$2:$P$15000,5,FALSE),"")</f>
        <v/>
      </c>
      <c r="H17" s="26">
        <f>IFERROR(VLOOKUP($A14,Results_30d_Deltas!$A$2:$H$5000,7,FALSE)-E12,"")</f>
        <v/>
      </c>
      <c r="I17" s="26">
        <f>IFERROR(VLOOKUP($A14,Results_30d_Deltas!$A$2:$H$5000,6,FALSE),"")</f>
        <v/>
      </c>
      <c r="J17" s="26" t="n"/>
      <c r="K17" s="26" t="n"/>
      <c r="L17" s="26" t="inlineStr">
        <is>
          <t>NO</t>
        </is>
      </c>
      <c r="M17" s="32" t="n">
        <v>4.194921332553721</v>
      </c>
      <c r="N17" s="74" t="n">
        <v>38</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ez_manage.py:4375 top()</t>
        </is>
      </c>
      <c r="IN17" s="26" t="inlineStr">
        <is>
          <t>v12_quick_engine.py:1285 x7</t>
        </is>
      </c>
      <c r="IO17" s="26" t="n"/>
    </row>
    <row r="18" ht="10.5" customHeight="1" s="67">
      <c r="A18" s="26" t="inlineStr">
        <is>
          <t>DELTA_GATE_BB_SQUEEZE</t>
        </is>
      </c>
      <c r="B18" s="26" t="inlineStr">
        <is>
          <t>False</t>
        </is>
      </c>
      <c r="C18" s="26" t="n"/>
      <c r="D18" s="26" t="n"/>
      <c r="E18" s="26" t="n"/>
      <c r="F18" s="26" t="n"/>
      <c r="G18" s="26" t="n"/>
      <c r="H18" s="26" t="n"/>
      <c r="I18" s="26" t="n"/>
      <c r="J18" s="26" t="n"/>
      <c r="K18" s="26" t="n"/>
      <c r="L18" s="26" t="inlineStr">
        <is>
          <t>NO</t>
        </is>
      </c>
      <c r="M18" s="32" t="n">
        <v>4.584232647858638</v>
      </c>
      <c r="N18" s="74" t="n">
        <v>40</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2" t="n"/>
      <c r="CC18" s="32" t="n"/>
      <c r="CD18" s="32" t="n"/>
      <c r="CE18" s="32" t="n"/>
      <c r="CF18" s="32"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n"/>
      <c r="IN18" s="26" t="n"/>
      <c r="IO18" s="26" t="n"/>
    </row>
    <row r="19" ht="10.5" customHeight="1" s="67">
      <c r="A19" s="26" t="inlineStr">
        <is>
          <t>BB_PULLBACK_GATE_TF</t>
        </is>
      </c>
      <c r="B19" s="26" t="inlineStr">
        <is>
          <t>OFF</t>
        </is>
      </c>
      <c r="C19" s="26" t="n"/>
      <c r="D19" s="26" t="n"/>
      <c r="E19" s="26">
        <f>IF(G7="",E5,IF(G7&gt;0,E5+G7,E5))</f>
        <v/>
      </c>
      <c r="F19" s="26" t="n"/>
      <c r="G19" s="26">
        <f>IFERROR(VLOOKUP($A7&amp;"_"&amp;$B7,Results_Deltas!$A$2:$P$15000,5,FALSE),"")</f>
        <v/>
      </c>
      <c r="H19" s="26">
        <f>IFERROR(VLOOKUP($A7,Results_30d_Deltas!$A$2:$H$5000,7,FALSE)-E5,"")</f>
        <v/>
      </c>
      <c r="I19" s="26">
        <f>IFERROR(VLOOKUP($A7,Results_30d_Deltas!$A$2:$H$5000,6,FALSE),"")</f>
        <v/>
      </c>
      <c r="J19" s="26" t="n"/>
      <c r="K19" s="26" t="n"/>
      <c r="L19" s="26" t="inlineStr">
        <is>
          <t>NO</t>
        </is>
      </c>
      <c r="M19" s="32" t="n">
        <v>4.998161256203806</v>
      </c>
      <c r="N19" s="74" t="n">
        <v>44</v>
      </c>
      <c r="O19" s="33" t="n"/>
      <c r="P19" s="33" t="n"/>
      <c r="Q19" s="33" t="n"/>
      <c r="R19" s="33" t="n"/>
      <c r="S19" s="33" t="n"/>
      <c r="T19" s="33" t="n"/>
      <c r="U19" s="33" t="n"/>
      <c r="V19" s="33" t="n"/>
      <c r="W19" s="33" t="n"/>
      <c r="X19" s="33" t="n"/>
      <c r="Y19" s="34" t="n"/>
      <c r="Z19" s="34" t="n"/>
      <c r="AA19" s="34" t="n"/>
      <c r="AB19" s="34" t="n"/>
      <c r="AC19" s="34"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ez_manage.py:4361 top()</t>
        </is>
      </c>
      <c r="IN19" s="26" t="inlineStr">
        <is>
          <t>v12_quick_engine.py:288 x12</t>
        </is>
      </c>
      <c r="IO19" s="26" t="n"/>
    </row>
    <row r="20" ht="10.5" customHeight="1" s="67">
      <c r="A20" s="26" t="inlineStr">
        <is>
          <t>BB_PULLBACK_GATE_TF</t>
        </is>
      </c>
      <c r="B20" s="26" t="inlineStr">
        <is>
          <t>1h</t>
        </is>
      </c>
      <c r="C20" s="26" t="n"/>
      <c r="D20" s="26" t="n"/>
      <c r="E20" s="26">
        <f>IF(G10="",E9,IF(G10&gt;0,E9+G10,E9))</f>
        <v/>
      </c>
      <c r="F20" s="26" t="n"/>
      <c r="G20" s="26">
        <f>IFERROR(VLOOKUP($A10&amp;"_"&amp;$B10,Results_Deltas!$A$2:$P$15000,5,FALSE),"")</f>
        <v/>
      </c>
      <c r="H20" s="26">
        <f>IFERROR(VLOOKUP($A10,Results_30d_Deltas!$A$2:$H$5000,7,FALSE)-E9,"")</f>
        <v/>
      </c>
      <c r="I20" s="26">
        <f>IFERROR(VLOOKUP($A10,Results_30d_Deltas!$A$2:$H$5000,6,FALSE),"")</f>
        <v/>
      </c>
      <c r="J20" s="26" t="n"/>
      <c r="K20" s="26" t="n"/>
      <c r="L20" s="26" t="inlineStr">
        <is>
          <t>NO</t>
        </is>
      </c>
      <c r="M20" s="32" t="n">
        <v>5.127823130852614</v>
      </c>
      <c r="N20" s="74" t="n">
        <v>44</v>
      </c>
      <c r="O20" s="33" t="n"/>
      <c r="P20" s="33" t="n"/>
      <c r="Q20" s="33" t="n"/>
      <c r="R20" s="33" t="n"/>
      <c r="S20" s="33" t="n"/>
      <c r="T20" s="33" t="n"/>
      <c r="U20" s="33" t="n"/>
      <c r="V20" s="33" t="n"/>
      <c r="W20" s="33" t="n"/>
      <c r="X20" s="33" t="n"/>
      <c r="Y20" s="34" t="n"/>
      <c r="Z20" s="34" t="n"/>
      <c r="AA20" s="34" t="n"/>
      <c r="AB20" s="34" t="n"/>
      <c r="AC20" s="34"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ez_manage.py:4361 top()</t>
        </is>
      </c>
      <c r="IN20" s="26" t="inlineStr">
        <is>
          <t>v12_quick_engine.py:288 x12</t>
        </is>
      </c>
      <c r="IO20" s="26" t="n"/>
    </row>
    <row r="21" ht="10.5" customHeight="1" s="67">
      <c r="A21" s="27" t="inlineStr">
        <is>
          <t>WT_15M_BOUNCE_OPEN_ENABLED</t>
        </is>
      </c>
      <c r="B21" s="69" t="b">
        <v>1</v>
      </c>
      <c r="C21" s="26" t="n"/>
      <c r="D21" s="26" t="n"/>
      <c r="E21" s="26">
        <f>TEMPLATE_BASELINE_METRICS!B2</f>
        <v/>
      </c>
      <c r="F21" s="26" t="n"/>
      <c r="G21" s="26">
        <f>IFERROR(VLOOKUP($A3&amp;"="&amp;$B3,Results_Deltas!$A$2:$P$15000,5,FALSE),"")</f>
        <v/>
      </c>
      <c r="H21" s="26">
        <f>IFERROR(VLOOKUP($A3,Results_30d_Deltas!$A$2:$H$5000,7,FALSE)-E3,"")</f>
        <v/>
      </c>
      <c r="I21" s="26">
        <f>IFERROR(VLOOKUP($A3,Results_30d_Deltas!$A$2:$H$5000,6,FALSE),"")</f>
        <v/>
      </c>
      <c r="J21" s="26" t="n"/>
      <c r="K21" s="26" t="n"/>
      <c r="L21" s="26" t="inlineStr">
        <is>
          <t>YES</t>
        </is>
      </c>
      <c r="M21" s="32" t="n">
        <v>5.494540407857766</v>
      </c>
      <c r="N21" s="74" t="n">
        <v>51</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4" t="n"/>
      <c r="EA21" s="34" t="n"/>
      <c r="EB21" s="34" t="n"/>
      <c r="EC21" s="34" t="n"/>
      <c r="ED21" s="34"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4" t="n"/>
      <c r="HL21" s="34" t="n"/>
      <c r="HM21" s="34" t="n"/>
      <c r="HN21" s="34" t="n"/>
      <c r="HO21" s="34" t="n"/>
      <c r="HP21" s="33" t="n"/>
      <c r="HQ21" s="33" t="n"/>
      <c r="HR21" s="33" t="n"/>
      <c r="HS21" s="33" t="n"/>
      <c r="HT21" s="33" t="n"/>
      <c r="HU21" s="33" t="n"/>
      <c r="HV21" s="33" t="n"/>
      <c r="HW21" s="33" t="n"/>
      <c r="HX21" s="33" t="n"/>
      <c r="HY21" s="33" t="n"/>
      <c r="HZ21" s="34" t="n"/>
      <c r="IA21" s="34" t="n"/>
      <c r="IB21" s="34" t="n"/>
      <c r="IC21" s="34" t="n"/>
      <c r="ID21" s="34" t="n"/>
      <c r="IE21" s="34" t="n"/>
      <c r="IF21" s="34" t="n"/>
      <c r="IG21" s="34" t="n"/>
      <c r="IH21" s="34" t="n"/>
      <c r="II21" s="34" t="n"/>
      <c r="IJ21" s="34" t="n"/>
      <c r="IK21" s="34" t="n"/>
      <c r="IL21" s="26" t="n"/>
      <c r="IM21" s="26" t="inlineStr">
        <is>
          <t>ez_manage.py:6076 top()</t>
        </is>
      </c>
      <c r="IN21" s="26" t="inlineStr">
        <is>
          <t>v12_quick_engine.py:4288 x7</t>
        </is>
      </c>
      <c r="IO21" s="26" t="n"/>
    </row>
    <row r="22" ht="10.5" customHeight="1" s="67">
      <c r="A22" s="26" t="inlineStr">
        <is>
          <t>WT_15M_BOUNCE_OPEN_ENABLED</t>
        </is>
      </c>
      <c r="B22" s="26" t="inlineStr">
        <is>
          <t>True</t>
        </is>
      </c>
      <c r="C22" s="26" t="n"/>
      <c r="D22" s="26" t="n"/>
      <c r="E22" s="26">
        <f>IF(G4="",E3,IF(G4&gt;0,E3+G4,E3))</f>
        <v/>
      </c>
      <c r="F22" s="26" t="n"/>
      <c r="G22" s="26">
        <f>IFERROR(VLOOKUP($A4&amp;"_"&amp;$B4,Results_Deltas!$A$2:$P$15000,5,FALSE),"")</f>
        <v/>
      </c>
      <c r="H22" s="26">
        <f>IFERROR(VLOOKUP($A4,Results_30d_Deltas!$A$2:$H$5000,7,FALSE)-E3,"")</f>
        <v/>
      </c>
      <c r="I22" s="26">
        <f>IFERROR(VLOOKUP($A4,Results_30d_Deltas!$A$2:$H$5000,6,FALSE),"")</f>
        <v/>
      </c>
      <c r="J22" s="26" t="n"/>
      <c r="K22" s="26" t="n"/>
      <c r="L22" s="26" t="inlineStr">
        <is>
          <t>NO</t>
        </is>
      </c>
      <c r="M22" s="32" t="n">
        <v>5.494540407857766</v>
      </c>
      <c r="N22" s="74" t="n">
        <v>51</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4" t="n"/>
      <c r="EA22" s="34" t="n"/>
      <c r="EB22" s="34" t="n"/>
      <c r="EC22" s="34" t="n"/>
      <c r="ED22" s="34"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4" t="n"/>
      <c r="HL22" s="34" t="n"/>
      <c r="HM22" s="34" t="n"/>
      <c r="HN22" s="34" t="n"/>
      <c r="HO22" s="34" t="n"/>
      <c r="HP22" s="33" t="n"/>
      <c r="HQ22" s="33" t="n"/>
      <c r="HR22" s="33" t="n"/>
      <c r="HS22" s="33" t="n"/>
      <c r="HT22" s="33" t="n"/>
      <c r="HU22" s="33" t="n"/>
      <c r="HV22" s="33" t="n"/>
      <c r="HW22" s="33" t="n"/>
      <c r="HX22" s="33" t="n"/>
      <c r="HY22" s="33" t="n"/>
      <c r="HZ22" s="34" t="n"/>
      <c r="IA22" s="34" t="n"/>
      <c r="IB22" s="34" t="n"/>
      <c r="IC22" s="34" t="n"/>
      <c r="ID22" s="34" t="n"/>
      <c r="IE22" s="34" t="n"/>
      <c r="IF22" s="34" t="n"/>
      <c r="IG22" s="34" t="n"/>
      <c r="IH22" s="34" t="n"/>
      <c r="II22" s="34" t="n"/>
      <c r="IJ22" s="34" t="n"/>
      <c r="IK22" s="34" t="n"/>
      <c r="IL22" s="26" t="n"/>
      <c r="IM22" s="26" t="inlineStr">
        <is>
          <t>ez_manage.py:6076 top()</t>
        </is>
      </c>
      <c r="IN22" s="26" t="inlineStr">
        <is>
          <t>v12_quick_engine.py:4288 x7</t>
        </is>
      </c>
      <c r="IO22" s="26" t="n"/>
    </row>
    <row r="23" ht="10.5" customHeight="1" s="67">
      <c r="A23" s="27" t="inlineStr">
        <is>
          <t>BB_PULLBACK_GATE_TF</t>
        </is>
      </c>
      <c r="B23" s="27" t="inlineStr">
        <is>
          <t>15m</t>
        </is>
      </c>
      <c r="C23" s="26" t="n"/>
      <c r="D23" s="26" t="n"/>
      <c r="E23" s="26">
        <f>IF(G11="",E10,IF(G11&gt;0,E10+G11,E10))</f>
        <v/>
      </c>
      <c r="F23" s="26" t="n"/>
      <c r="G23" s="26">
        <f>IFERROR(VLOOKUP($A11&amp;"_"&amp;$B11,Results_Deltas!$A$2:$P$15000,5,FALSE),"")</f>
        <v/>
      </c>
      <c r="H23" s="26">
        <f>IFERROR(VLOOKUP($A11,Results_30d_Deltas!$A$2:$H$5000,7,FALSE)-E10,"")</f>
        <v/>
      </c>
      <c r="I23" s="26">
        <f>IFERROR(VLOOKUP($A11,Results_30d_Deltas!$A$2:$H$5000,6,FALSE),"")</f>
        <v/>
      </c>
      <c r="J23" s="26" t="n"/>
      <c r="K23" s="26" t="n"/>
      <c r="L23" s="26" t="inlineStr">
        <is>
          <t>YES</t>
        </is>
      </c>
      <c r="M23" s="32" t="n">
        <v>5.588231885242733</v>
      </c>
      <c r="N23" s="74" t="n">
        <v>44</v>
      </c>
      <c r="O23" s="33" t="n"/>
      <c r="P23" s="33" t="n"/>
      <c r="Q23" s="33" t="n"/>
      <c r="R23" s="33" t="n"/>
      <c r="S23" s="33" t="n"/>
      <c r="T23" s="33" t="n"/>
      <c r="U23" s="33" t="n"/>
      <c r="V23" s="33" t="n"/>
      <c r="W23" s="33" t="n"/>
      <c r="X23" s="33" t="n"/>
      <c r="Y23" s="34" t="n"/>
      <c r="Z23" s="34" t="n"/>
      <c r="AA23" s="34" t="n"/>
      <c r="AB23" s="34" t="n"/>
      <c r="AC23" s="34"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ez_manage.py:4361 top()</t>
        </is>
      </c>
      <c r="IN23" s="26" t="inlineStr">
        <is>
          <t>v12_quick_engine.py:288 x12</t>
        </is>
      </c>
      <c r="IO23" s="26" t="n"/>
    </row>
    <row r="24" ht="10.5" customHeight="1" s="67">
      <c r="A24" s="27" t="inlineStr">
        <is>
          <t>DELTA_GATE_BB_SQUEEZE</t>
        </is>
      </c>
      <c r="B24" s="27" t="inlineStr">
        <is>
          <t>True</t>
        </is>
      </c>
      <c r="C24" s="26" t="n"/>
      <c r="D24" s="26" t="n"/>
      <c r="E24" s="26">
        <f>IF(G12="",E11,IF(G12&gt;0,E11+G12,E11))</f>
        <v/>
      </c>
      <c r="F24" s="26" t="n"/>
      <c r="G24" s="26">
        <f>IFERROR(VLOOKUP($A12&amp;"_"&amp;$B12,Results_Deltas!$A$2:$P$15000,5,FALSE),"")</f>
        <v/>
      </c>
      <c r="H24" s="26">
        <f>IFERROR(VLOOKUP($A12,Results_30d_Deltas!$A$2:$H$5000,7,FALSE)-E11,"")</f>
        <v/>
      </c>
      <c r="I24" s="26">
        <f>IFERROR(VLOOKUP($A12,Results_30d_Deltas!$A$2:$H$5000,6,FALSE),"")</f>
        <v/>
      </c>
      <c r="J24" s="26" t="n"/>
      <c r="K24" s="26" t="n"/>
      <c r="L24" s="26" t="inlineStr">
        <is>
          <t>YES</t>
        </is>
      </c>
      <c r="M24" s="32" t="n">
        <v>5.756081769842904</v>
      </c>
      <c r="N24" s="74" t="n">
        <v>43</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4" t="n"/>
      <c r="CC24" s="34" t="n"/>
      <c r="CD24" s="34" t="n"/>
      <c r="CE24" s="34" t="n"/>
      <c r="CF24" s="34"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ez_manage.py:4603 top()</t>
        </is>
      </c>
      <c r="IN24" s="26" t="inlineStr">
        <is>
          <t>v12_quick_engine.py:969 x9</t>
        </is>
      </c>
      <c r="IO24" s="26" t="n"/>
    </row>
    <row r="25" ht="10.5" customHeight="1" s="67">
      <c r="A25" s="27" t="inlineStr">
        <is>
          <t>BB_SQUEEZE_WIDTH_PERCENTILE</t>
        </is>
      </c>
      <c r="B25" s="27" t="inlineStr">
        <is>
          <t>0.2</t>
        </is>
      </c>
      <c r="C25" s="26" t="n"/>
      <c r="D25" s="26" t="n"/>
      <c r="E25" s="26">
        <f>IF(G16="",E15,IF(G16&gt;0,E15+G16,E15))</f>
        <v/>
      </c>
      <c r="F25" s="26" t="n"/>
      <c r="G25" s="26">
        <f>IFERROR(VLOOKUP($A16&amp;"_"&amp;$B16,Results_Deltas!$A$2:$P$15000,5,FALSE),"")</f>
        <v/>
      </c>
      <c r="H25" s="26">
        <f>IFERROR(VLOOKUP($A16,Results_30d_Deltas!$A$2:$H$5000,7,FALSE)-E15,"")</f>
        <v/>
      </c>
      <c r="I25" s="26">
        <f>IFERROR(VLOOKUP($A16,Results_30d_Deltas!$A$2:$H$5000,6,FALSE),"")</f>
        <v/>
      </c>
      <c r="J25" s="26" t="n"/>
      <c r="K25" s="26" t="n"/>
      <c r="L25" s="26" t="inlineStr">
        <is>
          <t>YES</t>
        </is>
      </c>
      <c r="M25" s="32" t="n">
        <v>5.839785992020611</v>
      </c>
      <c r="N25" s="74" t="n">
        <v>45</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ez_manage.py:4375 top()</t>
        </is>
      </c>
      <c r="IN25" s="26" t="inlineStr">
        <is>
          <t>v12_quick_engine.py:1285 x7</t>
        </is>
      </c>
      <c r="IO25" s="26" t="n"/>
    </row>
    <row r="26" ht="15.75" customHeight="1" s="67">
      <c r="A26" s="0" t="inlineStr">
        <is>
          <t>BB_BOUNCE_ENTRY_TF</t>
        </is>
      </c>
      <c r="B26" s="0" t="inlineStr">
        <is>
          <t>OFF</t>
        </is>
      </c>
      <c r="D26" s="0" t="inlineStr">
        <is>
          <t>BOUNCE_BB</t>
        </is>
      </c>
      <c r="G26" s="0">
        <f>IFERROR(VLOOKUP($A201&amp;"_"&amp;$B201,Results_Deltas!$A$2:$P$15000,5,FALSE),"")</f>
        <v/>
      </c>
      <c r="L26" s="35" t="inlineStr">
        <is>
          <t>YES</t>
        </is>
      </c>
      <c r="M26" s="0" t="n">
        <v>6.565482496709854</v>
      </c>
      <c r="N26" s="74" t="n">
        <v>34</v>
      </c>
    </row>
    <row r="27" ht="15.75" customHeight="1" s="67">
      <c r="A27" s="0" t="inlineStr">
        <is>
          <t>BB_BOUNCE_ENTRY_TF</t>
        </is>
      </c>
      <c r="B27" s="0" t="inlineStr">
        <is>
          <t>15m</t>
        </is>
      </c>
      <c r="D27" s="0" t="inlineStr">
        <is>
          <t>BOUNCE_BB</t>
        </is>
      </c>
      <c r="G27" s="0">
        <f>IFERROR(VLOOKUP($A202&amp;"_"&amp;$B202,Results_Deltas!$A$2:$P$15000,5,FALSE),"")</f>
        <v/>
      </c>
      <c r="L27" s="0" t="inlineStr">
        <is>
          <t>NO</t>
        </is>
      </c>
      <c r="M27" s="0" t="n">
        <v>6.586125797328543</v>
      </c>
      <c r="N27" s="74" t="n">
        <v>34</v>
      </c>
    </row>
    <row r="28" ht="15.75" customHeight="1" s="67">
      <c r="A28" s="0" t="inlineStr">
        <is>
          <t>BB_BOUNCE_ENTRY_TF</t>
        </is>
      </c>
      <c r="B28" s="0" t="inlineStr">
        <is>
          <t>1h</t>
        </is>
      </c>
      <c r="D28" s="0" t="inlineStr">
        <is>
          <t>BOUNCE_BB</t>
        </is>
      </c>
      <c r="G28" s="0">
        <f>IFERROR(VLOOKUP($A203&amp;"_"&amp;$B203,Results_Deltas!$A$2:$P$15000,5,FALSE),"")</f>
        <v/>
      </c>
      <c r="L28" s="0" t="inlineStr">
        <is>
          <t>NO</t>
        </is>
      </c>
      <c r="M28" s="0" t="n">
        <v>6.592672993871382</v>
      </c>
      <c r="N28" s="74" t="n">
        <v>34</v>
      </c>
    </row>
    <row r="29" ht="15.75" customHeight="1" s="67">
      <c r="A29" s="0" t="inlineStr">
        <is>
          <t>BB_BOUNCE_ENTRY_TF</t>
        </is>
      </c>
      <c r="B29" s="0" t="inlineStr">
        <is>
          <t>4h</t>
        </is>
      </c>
      <c r="D29" s="0" t="inlineStr">
        <is>
          <t>BOUNCE_BB</t>
        </is>
      </c>
      <c r="G29" s="0">
        <f>IFERROR(VLOOKUP($A204&amp;"_"&amp;$B204,Results_Deltas!$A$2:$P$15000,5,FALSE),"")</f>
        <v/>
      </c>
      <c r="L29" s="0" t="inlineStr">
        <is>
          <t>NO</t>
        </is>
      </c>
      <c r="M29" s="0" t="n">
        <v>6.573789470595697</v>
      </c>
      <c r="N29" s="74" t="n">
        <v>34</v>
      </c>
    </row>
    <row r="30" ht="15.75" customHeight="1" s="67">
      <c r="A30" s="0" t="inlineStr">
        <is>
          <t>BB_BOUNCE_ENTRY_TF</t>
        </is>
      </c>
      <c r="B30" s="0" t="inlineStr">
        <is>
          <t>D</t>
        </is>
      </c>
      <c r="D30" s="0" t="inlineStr">
        <is>
          <t>BOUNCE_BB</t>
        </is>
      </c>
      <c r="G30" s="0">
        <f>IFERROR(VLOOKUP($A205&amp;"_"&amp;$B205,Results_Deltas!$A$2:$P$15000,5,FALSE),"")</f>
        <v/>
      </c>
      <c r="L30" s="0" t="inlineStr">
        <is>
          <t>NO</t>
        </is>
      </c>
      <c r="M30" s="0" t="n">
        <v>6.556991463629315</v>
      </c>
      <c r="N30" s="74" t="n">
        <v>33</v>
      </c>
    </row>
    <row r="31" ht="15.75" customHeight="1" s="67">
      <c r="A31" s="37" t="inlineStr">
        <is>
          <t>BANDAID_OFF_LOSER_RECOVER_PCT</t>
        </is>
      </c>
      <c r="B31" s="38" t="inlineStr">
        <is>
          <t>1.0</t>
        </is>
      </c>
      <c r="C31" s="38" t="n"/>
      <c r="D31" s="38" t="inlineStr">
        <is>
          <t>AUGMENT, ENTRY, EXIT, GLOBAL_CHECK, REDUCE, STOCKS_EXIT</t>
        </is>
      </c>
      <c r="E31" s="38">
        <f>IF(G32="",E31,IF(G32&gt;0,E31+G32,E31))</f>
        <v/>
      </c>
      <c r="F31" s="26" t="n"/>
      <c r="G31" s="38">
        <f>IFERROR(VLOOKUP($A32&amp;"_"&amp;$B32,Results_Deltas!$A$2:$P$15000,5,FALSE),"")</f>
        <v/>
      </c>
      <c r="H31" s="38" t="inlineStr">
        <is>
          <t>Blanket (page end)</t>
        </is>
      </c>
      <c r="I31" s="26" t="n"/>
      <c r="J31" s="26" t="n"/>
      <c r="K31" s="26" t="n"/>
      <c r="L31" s="26" t="inlineStr">
        <is>
          <t>NO</t>
        </is>
      </c>
      <c r="M31" s="26" t="n">
        <v>3.246605479186657</v>
      </c>
      <c r="N31" s="74" t="n">
        <v>34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OI_CONFIRM_MIN_PRICE_PCT</t>
        </is>
      </c>
      <c r="B32" s="38" t="inlineStr">
        <is>
          <t>0.5</t>
        </is>
      </c>
      <c r="C32" s="38" t="n"/>
      <c r="D32" s="38" t="inlineStr">
        <is>
          <t>ENTRY, GLOBAL_CHECK, STOCKS_EXIT</t>
        </is>
      </c>
      <c r="E32" s="38">
        <f>IF(G200="",E199,IF(G200&gt;0,E199+G200,E199))</f>
        <v/>
      </c>
      <c r="F32" s="26" t="n"/>
      <c r="G32" s="38">
        <f>IFERROR(VLOOKUP($A200&amp;"_"&amp;$B200,Results_Deltas!$A$2:$P$15000,5,FALSE),"")</f>
        <v/>
      </c>
      <c r="H32" s="38" t="inlineStr">
        <is>
          <t>Blanket (page end)</t>
        </is>
      </c>
      <c r="I32" s="26" t="n"/>
      <c r="J32" s="26" t="n"/>
      <c r="K32" s="26" t="n"/>
      <c r="L32" s="26" t="inlineStr">
        <is>
          <t>NO</t>
        </is>
      </c>
      <c r="M32" s="26" t="n">
        <v>3.588156174794084</v>
      </c>
      <c r="N32" s="74" t="n">
        <v>34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ADX_RANGING_THRESHOLD</t>
        </is>
      </c>
      <c r="B33" s="38" t="inlineStr">
        <is>
          <t>25</t>
        </is>
      </c>
      <c r="C33" s="38" t="n"/>
      <c r="D33" s="38" t="inlineStr">
        <is>
          <t>ENTRY, GLOBAL_CHECK, STOCKS_EXIT</t>
        </is>
      </c>
      <c r="E33" s="38">
        <f>IF(G27="",E26,IF(G27&gt;0,E26+G27,E26))</f>
        <v/>
      </c>
      <c r="F33" s="26" t="n"/>
      <c r="G33" s="38">
        <f>IFERROR(VLOOKUP($A27&amp;"_"&amp;$B27,Results_Deltas!$A$2:$P$15000,5,FALSE),"")</f>
        <v/>
      </c>
      <c r="H33" s="38" t="inlineStr">
        <is>
          <t>Blanket (page end)</t>
        </is>
      </c>
      <c r="I33" s="26" t="n"/>
      <c r="J33" s="26" t="n"/>
      <c r="K33" s="26" t="n"/>
      <c r="L33" s="26" t="inlineStr">
        <is>
          <t>NO</t>
        </is>
      </c>
      <c r="M33" s="26" t="n">
        <v>3.589740586384053</v>
      </c>
      <c r="N33" s="74" t="n">
        <v>36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OI_CONFIRM_MIN_PRICE_PCT</t>
        </is>
      </c>
      <c r="B34" s="38" t="inlineStr">
        <is>
          <t>1.0</t>
        </is>
      </c>
      <c r="C34" s="38" t="n"/>
      <c r="D34" s="38" t="inlineStr">
        <is>
          <t>ENTRY, GLOBAL_CHECK, STOCKS_EXIT</t>
        </is>
      </c>
      <c r="E34" s="38">
        <f>IF(G199="",E198,IF(G199&gt;0,E198+G199,E198))</f>
        <v/>
      </c>
      <c r="F34" s="26" t="n"/>
      <c r="G34" s="38">
        <f>IFERROR(VLOOKUP($A199&amp;"_"&amp;$B199,Results_Deltas!$A$2:$P$15000,5,FALSE),"")</f>
        <v/>
      </c>
      <c r="H34" s="38" t="inlineStr">
        <is>
          <t>Blanket (page end)</t>
        </is>
      </c>
      <c r="I34" s="26" t="n"/>
      <c r="J34" s="26" t="n"/>
      <c r="K34" s="26" t="n"/>
      <c r="L34" s="26" t="inlineStr">
        <is>
          <t>NO</t>
        </is>
      </c>
      <c r="M34" s="26" t="n">
        <v>3.592332537181587</v>
      </c>
      <c r="N34" s="74" t="n">
        <v>34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12.5</t>
        </is>
      </c>
      <c r="C35" s="38" t="n"/>
      <c r="D35" s="38" t="inlineStr">
        <is>
          <t>ENTRY, GLOBAL_CHECK, STOCKS_EXIT</t>
        </is>
      </c>
      <c r="E35" s="38">
        <f>IF(G174="",E173,IF(G174&gt;0,E173+G174,E173))</f>
        <v/>
      </c>
      <c r="F35" s="26" t="n"/>
      <c r="G35" s="38">
        <f>IFERROR(VLOOKUP($A174&amp;"_"&amp;$B174,Results_Deltas!$A$2:$P$15000,5,FALSE),"")</f>
        <v/>
      </c>
      <c r="H35" s="38" t="inlineStr">
        <is>
          <t>Blanket (page end)</t>
        </is>
      </c>
      <c r="I35" s="26" t="n"/>
      <c r="J35" s="26" t="n"/>
      <c r="K35" s="26" t="n"/>
      <c r="L35" s="26" t="inlineStr">
        <is>
          <t>NO</t>
        </is>
      </c>
      <c r="M35" s="26" t="n">
        <v>3.595503188206434</v>
      </c>
      <c r="N35" s="74" t="n">
        <v>37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BANDAID_OFF_LOSER_RECOVER_PCT</t>
        </is>
      </c>
      <c r="B36" s="38" t="inlineStr">
        <is>
          <t>0.5</t>
        </is>
      </c>
      <c r="C36" s="38" t="n"/>
      <c r="D36" s="38" t="inlineStr">
        <is>
          <t>AUGMENT, ENTRY, EXIT, GLOBAL_CHECK, REDUCE, STOCKS_EXIT</t>
        </is>
      </c>
      <c r="E36" s="38">
        <f>IF(G33="",E32,IF(G33&gt;0,E32+G33,E32))</f>
        <v/>
      </c>
      <c r="F36" s="26" t="n"/>
      <c r="G36" s="38">
        <f>IFERROR(VLOOKUP($A33&amp;"_"&amp;$B33,Results_Deltas!$A$2:$P$15000,5,FALSE),"")</f>
        <v/>
      </c>
      <c r="H36" s="38" t="inlineStr">
        <is>
          <t>Blanket (page end)</t>
        </is>
      </c>
      <c r="I36" s="26" t="n"/>
      <c r="J36" s="26" t="n"/>
      <c r="K36" s="26" t="n"/>
      <c r="L36" s="26" t="inlineStr">
        <is>
          <t>NO</t>
        </is>
      </c>
      <c r="M36" s="26" t="n">
        <v>3.597050764560967</v>
      </c>
      <c r="N36" s="74" t="n">
        <v>34</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OI_CONFIRM_MIN_CHANGE_PCT</t>
        </is>
      </c>
      <c r="B37" s="38" t="inlineStr">
        <is>
          <t>2.0</t>
        </is>
      </c>
      <c r="C37" s="38" t="n"/>
      <c r="D37" s="38" t="inlineStr">
        <is>
          <t>ENTRY, GLOBAL_CHECK, STOCKS_EXIT</t>
        </is>
      </c>
      <c r="E37" s="38">
        <f>IF(G194="",E193,IF(G194&gt;0,E193+G194,E193))</f>
        <v/>
      </c>
      <c r="F37" s="26" t="n"/>
      <c r="G37" s="38">
        <f>IFERROR(VLOOKUP($A194&amp;"_"&amp;$B194,Results_Deltas!$A$2:$P$15000,5,FALSE),"")</f>
        <v/>
      </c>
      <c r="H37" s="38" t="inlineStr">
        <is>
          <t>Blanket (page end)</t>
        </is>
      </c>
      <c r="I37" s="26" t="n"/>
      <c r="J37" s="26" t="n"/>
      <c r="K37" s="26" t="n"/>
      <c r="L37" s="26" t="inlineStr">
        <is>
          <t>NO</t>
        </is>
      </c>
      <c r="M37" s="26" t="n">
        <v>3.622638259597125</v>
      </c>
      <c r="N37" s="74" t="n">
        <v>33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OI_CONFIRM_MIN_CHANGE_PCT</t>
        </is>
      </c>
      <c r="B38" s="38" t="inlineStr">
        <is>
          <t>1.0</t>
        </is>
      </c>
      <c r="C38" s="38" t="n"/>
      <c r="D38" s="38" t="inlineStr">
        <is>
          <t>ENTRY, GLOBAL_CHECK, STOCKS_EXIT</t>
        </is>
      </c>
      <c r="E38" s="38">
        <f>IF(G195="",E194,IF(G195&gt;0,E194+G195,E194))</f>
        <v/>
      </c>
      <c r="F38" s="26" t="n"/>
      <c r="G38" s="38">
        <f>IFERROR(VLOOKUP($A195&amp;"_"&amp;$B195,Results_Deltas!$A$2:$P$15000,5,FALSE),"")</f>
        <v/>
      </c>
      <c r="H38" s="38" t="inlineStr">
        <is>
          <t>Blanket (page end)</t>
        </is>
      </c>
      <c r="I38" s="26" t="n"/>
      <c r="J38" s="26" t="n"/>
      <c r="K38" s="26" t="n"/>
      <c r="L38" s="26" t="inlineStr">
        <is>
          <t>NO</t>
        </is>
      </c>
      <c r="M38" s="26" t="n">
        <v>3.641963816781178</v>
      </c>
      <c r="N38" s="74" t="n">
        <v>34</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HLR_TOP_MIN_TFS</t>
        </is>
      </c>
      <c r="B39" s="38" t="inlineStr">
        <is>
          <t>1</t>
        </is>
      </c>
      <c r="C39" s="38" t="n"/>
      <c r="D39" s="38" t="inlineStr">
        <is>
          <t>GLOBAL_CHECK, REENTRY, STOCKS_EXIT</t>
        </is>
      </c>
      <c r="E39" s="38">
        <f>IF(G119="",E118,IF(G119&gt;0,E118+G119,E118))</f>
        <v/>
      </c>
      <c r="F39" s="26" t="n"/>
      <c r="G39" s="38">
        <f>IFERROR(VLOOKUP($A119&amp;"_"&amp;$B119,Results_Deltas!$A$2:$P$15000,5,FALSE),"")</f>
        <v/>
      </c>
      <c r="H39" s="38" t="inlineStr">
        <is>
          <t>Blanket (page end)</t>
        </is>
      </c>
      <c r="I39" s="26" t="n"/>
      <c r="J39" s="26" t="n"/>
      <c r="K39" s="26" t="n"/>
      <c r="L39" s="26" t="inlineStr">
        <is>
          <t>NO</t>
        </is>
      </c>
      <c r="M39" s="26" t="n">
        <v>3.684466007372103</v>
      </c>
      <c r="N39" s="74" t="n">
        <v>37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DC_MOMENT_STRONG_THRESHOLD</t>
        </is>
      </c>
      <c r="B40" s="38" t="inlineStr">
        <is>
          <t>20</t>
        </is>
      </c>
      <c r="C40" s="38" t="n"/>
      <c r="D40" s="38" t="inlineStr">
        <is>
          <t>ENTRY, GLOBAL_CHECK, STOCKS_EXIT</t>
        </is>
      </c>
      <c r="E40" s="38">
        <f>IF(G54="",E53,IF(G54&gt;0,E53+G54,E53))</f>
        <v/>
      </c>
      <c r="F40" s="26" t="n"/>
      <c r="G40" s="38">
        <f>IFERROR(VLOOKUP($A54&amp;"_"&amp;$B54,Results_Deltas!$A$2:$P$15000,5,FALSE),"")</f>
        <v/>
      </c>
      <c r="H40" s="38" t="inlineStr">
        <is>
          <t>Blanket (page end)</t>
        </is>
      </c>
      <c r="I40" s="26" t="n"/>
      <c r="J40" s="26" t="n"/>
      <c r="K40" s="26" t="n"/>
      <c r="L40" s="26" t="inlineStr">
        <is>
          <t>NO</t>
        </is>
      </c>
      <c r="M40" s="26" t="n">
        <v>3.691020207363665</v>
      </c>
      <c r="N40" s="74" t="n">
        <v>39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OI_CONFIRM_MIN_PRICE_PCT</t>
        </is>
      </c>
      <c r="B41" s="38" t="inlineStr">
        <is>
          <t>2.0</t>
        </is>
      </c>
      <c r="C41" s="38" t="n"/>
      <c r="D41" s="38" t="inlineStr">
        <is>
          <t>ENTRY, GLOBAL_CHECK, STOCKS_EXIT</t>
        </is>
      </c>
      <c r="E41" s="38">
        <f>IF(G198="",E197,IF(G198&gt;0,E197+G198,E197))</f>
        <v/>
      </c>
      <c r="F41" s="26" t="n"/>
      <c r="G41" s="38">
        <f>IFERROR(VLOOKUP($A198&amp;"_"&amp;$B198,Results_Deltas!$A$2:$P$15000,5,FALSE),"")</f>
        <v/>
      </c>
      <c r="H41" s="38" t="inlineStr">
        <is>
          <t>Blanket (page end)</t>
        </is>
      </c>
      <c r="I41" s="26" t="n"/>
      <c r="J41" s="26" t="n"/>
      <c r="K41" s="26" t="n"/>
      <c r="L41" s="26" t="inlineStr">
        <is>
          <t>NO</t>
        </is>
      </c>
      <c r="M41" s="26" t="n">
        <v>3.695681196544249</v>
      </c>
      <c r="N41" s="74" t="n">
        <v>35</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MTS_BOTTOM_STRONG_THRESHOLD</t>
        </is>
      </c>
      <c r="B42" s="38" t="inlineStr">
        <is>
          <t>20</t>
        </is>
      </c>
      <c r="C42" s="38" t="n"/>
      <c r="D42" s="38" t="inlineStr">
        <is>
          <t>ENTRY, GLOBAL_CHECK, STOCKS_EXIT</t>
        </is>
      </c>
      <c r="E42" s="38">
        <f>IF(G178="",E177,IF(G178&gt;0,E177+G178,E177))</f>
        <v/>
      </c>
      <c r="F42" s="26" t="n"/>
      <c r="G42" s="38">
        <f>IFERROR(VLOOKUP($A178&amp;"_"&amp;$B178,Results_Deltas!$A$2:$P$15000,5,FALSE),"")</f>
        <v/>
      </c>
      <c r="H42" s="38" t="inlineStr">
        <is>
          <t>Blanket (page end)</t>
        </is>
      </c>
      <c r="I42" s="26" t="n"/>
      <c r="J42" s="26" t="n"/>
      <c r="K42" s="26" t="n"/>
      <c r="L42" s="26" t="inlineStr">
        <is>
          <t>NO</t>
        </is>
      </c>
      <c r="M42" s="26" t="n">
        <v>3.718094218948782</v>
      </c>
      <c r="N42" s="74" t="n">
        <v>35</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MTS_BOTTOM_STRONG_THRESHOLD</t>
        </is>
      </c>
      <c r="B43" s="38" t="inlineStr">
        <is>
          <t>50</t>
        </is>
      </c>
      <c r="C43" s="38" t="n"/>
      <c r="D43" s="38" t="inlineStr">
        <is>
          <t>ENTRY, GLOBAL_CHECK, STOCKS_EXIT</t>
        </is>
      </c>
      <c r="E43" s="38">
        <f>IF(G176="",E175,IF(G176&gt;0,E175+G176,E175))</f>
        <v/>
      </c>
      <c r="F43" s="26" t="n"/>
      <c r="G43" s="38">
        <f>IFERROR(VLOOKUP($A176&amp;"_"&amp;$B176,Results_Deltas!$A$2:$P$15000,5,FALSE),"")</f>
        <v/>
      </c>
      <c r="H43" s="38" t="inlineStr">
        <is>
          <t>Blanket (page end)</t>
        </is>
      </c>
      <c r="I43" s="26" t="n"/>
      <c r="J43" s="26" t="n"/>
      <c r="K43" s="26" t="n"/>
      <c r="L43" s="26" t="inlineStr">
        <is>
          <t>NO</t>
        </is>
      </c>
      <c r="M43" s="26" t="n">
        <v>3.778721368418893</v>
      </c>
      <c r="N43" s="74" t="n">
        <v>37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MOVER_THRESHOLD</t>
        </is>
      </c>
      <c r="B44" s="38" t="inlineStr">
        <is>
          <t>2.5</t>
        </is>
      </c>
      <c r="C44" s="38" t="n"/>
      <c r="D44" s="38" t="inlineStr">
        <is>
          <t>ENTRY, GLOBAL_CHECK, STOCKS_EXIT</t>
        </is>
      </c>
      <c r="E44" s="38">
        <f>IF(G166="",E165,IF(G166&gt;0,E165+G166,E165))</f>
        <v/>
      </c>
      <c r="F44" s="26" t="n"/>
      <c r="G44" s="38">
        <f>IFERROR(VLOOKUP($A166&amp;"_"&amp;$B166,Results_Deltas!$A$2:$P$15000,5,FALSE),"")</f>
        <v/>
      </c>
      <c r="H44" s="38" t="inlineStr">
        <is>
          <t>Blanket (page end)</t>
        </is>
      </c>
      <c r="I44" s="26" t="n"/>
      <c r="J44" s="26" t="n"/>
      <c r="K44" s="26" t="n"/>
      <c r="L44" s="26" t="inlineStr">
        <is>
          <t>NO</t>
        </is>
      </c>
      <c r="M44" s="26" t="n">
        <v>3.787517135562402</v>
      </c>
      <c r="N44" s="74" t="n">
        <v>39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MTS_BOTTOM_BONUS_THRESHOLD</t>
        </is>
      </c>
      <c r="B45" s="38" t="inlineStr">
        <is>
          <t>18.75</t>
        </is>
      </c>
      <c r="C45" s="38" t="n"/>
      <c r="D45" s="38" t="inlineStr">
        <is>
          <t>ENTRY, GLOBAL_CHECK, STOCKS_EXIT</t>
        </is>
      </c>
      <c r="E45" s="38">
        <f>IF(G173="",E172,IF(G173&gt;0,E172+G173,E172))</f>
        <v/>
      </c>
      <c r="F45" s="26" t="n"/>
      <c r="G45" s="38">
        <f>IFERROR(VLOOKUP($A173&amp;"_"&amp;$B173,Results_Deltas!$A$2:$P$15000,5,FALSE),"")</f>
        <v/>
      </c>
      <c r="H45" s="38" t="inlineStr">
        <is>
          <t>Blanket (page end)</t>
        </is>
      </c>
      <c r="I45" s="26" t="n"/>
      <c r="J45" s="26" t="n"/>
      <c r="K45" s="26" t="n"/>
      <c r="L45" s="26" t="inlineStr">
        <is>
          <t>NO</t>
        </is>
      </c>
      <c r="M45" s="26" t="n">
        <v>3.794789279927883</v>
      </c>
      <c r="N45" s="74" t="n">
        <v>38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HA_WICK_QUALITY_TF</t>
        </is>
      </c>
      <c r="B46" s="38" t="inlineStr">
        <is>
          <t>OFF</t>
        </is>
      </c>
      <c r="C46" s="38" t="n"/>
      <c r="D46" s="38" t="inlineStr">
        <is>
          <t>ENTRY, GLOBAL_CHECK, STOCKS_EXIT</t>
        </is>
      </c>
      <c r="E46" s="38">
        <f>IF(G108="",E107,IF(G108&gt;0,E107+G108,E107))</f>
        <v/>
      </c>
      <c r="F46" s="26" t="n"/>
      <c r="G46" s="38">
        <f>IFERROR(VLOOKUP($A108&amp;"_"&amp;$B108,Results_Deltas!$A$2:$P$15000,5,FALSE),"")</f>
        <v/>
      </c>
      <c r="H46" s="38" t="inlineStr">
        <is>
          <t>Blanket (page end)</t>
        </is>
      </c>
      <c r="I46" s="26" t="n"/>
      <c r="J46" s="26" t="n"/>
      <c r="K46" s="26" t="n"/>
      <c r="L46" s="26" t="inlineStr">
        <is>
          <t>NO</t>
        </is>
      </c>
      <c r="M46" s="26" t="n">
        <v>3.818677271952558</v>
      </c>
      <c r="N46" s="74" t="n">
        <v>37</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HA_WICK_QUALITY_TF</t>
        </is>
      </c>
      <c r="B47" s="38" t="inlineStr">
        <is>
          <t>4h</t>
        </is>
      </c>
      <c r="C47" s="38" t="n"/>
      <c r="D47" s="38" t="inlineStr">
        <is>
          <t>ENTRY, GLOBAL_CHECK, STOCKS_EXIT</t>
        </is>
      </c>
      <c r="E47" s="38">
        <f>IF(G110="",E109,IF(G110&gt;0,E109+G110,E109))</f>
        <v/>
      </c>
      <c r="F47" s="26" t="n"/>
      <c r="G47" s="38">
        <f>IFERROR(VLOOKUP($A110&amp;"_"&amp;$B110,Results_Deltas!$A$2:$P$15000,5,FALSE),"")</f>
        <v/>
      </c>
      <c r="H47" s="38" t="inlineStr">
        <is>
          <t>Blanket (page end)</t>
        </is>
      </c>
      <c r="I47" s="26" t="n"/>
      <c r="J47" s="26" t="n"/>
      <c r="K47" s="26" t="n"/>
      <c r="L47" s="26" t="inlineStr">
        <is>
          <t>NO</t>
        </is>
      </c>
      <c r="M47" s="26" t="n">
        <v>3.833557612220531</v>
      </c>
      <c r="N47" s="74" t="n">
        <v>38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HA_WICK_QUALITY_TF</t>
        </is>
      </c>
      <c r="B48" s="38" t="inlineStr">
        <is>
          <t>D</t>
        </is>
      </c>
      <c r="C48" s="38" t="n"/>
      <c r="D48" s="38" t="inlineStr">
        <is>
          <t>ENTRY, GLOBAL_CHECK, STOCKS_EXIT</t>
        </is>
      </c>
      <c r="E48" s="38">
        <f>IF(G109="",E108,IF(G109&gt;0,E108+G109,E108))</f>
        <v/>
      </c>
      <c r="F48" s="26" t="n"/>
      <c r="G48" s="38">
        <f>IFERROR(VLOOKUP($A109&amp;"_"&amp;$B109,Results_Deltas!$A$2:$P$15000,5,FALSE),"")</f>
        <v/>
      </c>
      <c r="H48" s="38" t="inlineStr">
        <is>
          <t>Blanket (page end)</t>
        </is>
      </c>
      <c r="I48" s="26" t="n"/>
      <c r="J48" s="26" t="n"/>
      <c r="K48" s="26" t="n"/>
      <c r="L48" s="26" t="inlineStr">
        <is>
          <t>NO</t>
        </is>
      </c>
      <c r="M48" s="26" t="n">
        <v>3.868868966261421</v>
      </c>
      <c r="N48" s="74" t="n">
        <v>37</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COOLDOWN_LOCKS_FILTER_TF</t>
        </is>
      </c>
      <c r="B49" s="38" t="inlineStr">
        <is>
          <t>4h</t>
        </is>
      </c>
      <c r="C49" s="38" t="n"/>
      <c r="D49" s="38" t="inlineStr">
        <is>
          <t>GLOBAL_CHECK</t>
        </is>
      </c>
      <c r="E49" s="38">
        <f>IF(G44="",E43,IF(G44&gt;0,E43+G44,E43))</f>
        <v/>
      </c>
      <c r="F49" s="26" t="n"/>
      <c r="G49" s="38">
        <f>IFERROR(VLOOKUP($A44&amp;"_"&amp;$B44,Results_Deltas!$A$2:$P$15000,5,FALSE),"")</f>
        <v/>
      </c>
      <c r="H49" s="38" t="inlineStr">
        <is>
          <t>Blanket (page end)</t>
        </is>
      </c>
      <c r="I49" s="26" t="n"/>
      <c r="J49" s="26" t="n"/>
      <c r="K49" s="26" t="n"/>
      <c r="L49" s="26" t="inlineStr">
        <is>
          <t>NO</t>
        </is>
      </c>
      <c r="M49" s="26" t="n">
        <v>3.875493637409468</v>
      </c>
      <c r="N49" s="74" t="n">
        <v>37</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BAND_ARROW_ENABLED</t>
        </is>
      </c>
      <c r="B50" s="38" t="inlineStr">
        <is>
          <t>True</t>
        </is>
      </c>
      <c r="C50" s="38" t="n"/>
      <c r="D50" s="38" t="inlineStr">
        <is>
          <t>GLOBAL_CHECK, STOCKS_EXIT</t>
        </is>
      </c>
      <c r="E50" s="38">
        <f>IF(G35="",E34,IF(G35&gt;0,E34+G35,E34))</f>
        <v/>
      </c>
      <c r="F50" s="26" t="n"/>
      <c r="G50" s="38">
        <f>IFERROR(VLOOKUP($A35&amp;"_"&amp;$B35,Results_Deltas!$A$2:$P$15000,5,FALSE),"")</f>
        <v/>
      </c>
      <c r="H50" s="38" t="inlineStr">
        <is>
          <t>Blanket (page end)</t>
        </is>
      </c>
      <c r="I50" s="26" t="n"/>
      <c r="J50" s="26" t="n"/>
      <c r="K50" s="26" t="n"/>
      <c r="L50" s="26" t="inlineStr">
        <is>
          <t>NO</t>
        </is>
      </c>
      <c r="M50" s="26" t="n">
        <v>3.881747764753609</v>
      </c>
      <c r="N50" s="74" t="n">
        <v>36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LH_HL_FILTER_ENABLED</t>
        </is>
      </c>
      <c r="B51" s="38" t="inlineStr">
        <is>
          <t>True</t>
        </is>
      </c>
      <c r="C51" s="38" t="n"/>
      <c r="D51" s="38" t="inlineStr">
        <is>
          <t>ENTRY, GLOBAL_CHECK, STOCKS_EXIT</t>
        </is>
      </c>
      <c r="E51" s="38">
        <f>IF(G137="",E136,IF(G137&gt;0,E136+G137,E136))</f>
        <v/>
      </c>
      <c r="F51" s="26" t="n"/>
      <c r="G51" s="38">
        <f>IFERROR(VLOOKUP($A137&amp;"_"&amp;$B137,Results_Deltas!$A$2:$P$15000,5,FALSE),"")</f>
        <v/>
      </c>
      <c r="H51" s="38" t="inlineStr">
        <is>
          <t>Blanket (page end)</t>
        </is>
      </c>
      <c r="I51" s="26" t="n"/>
      <c r="J51" s="26" t="n"/>
      <c r="K51" s="26" t="n"/>
      <c r="L51" s="26" t="inlineStr">
        <is>
          <t>NO</t>
        </is>
      </c>
      <c r="M51" s="26" t="n">
        <v>3.883705024747368</v>
      </c>
      <c r="N51" s="74" t="n">
        <v>41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MTS_BOTTOM_STRONG_THRESHOLD</t>
        </is>
      </c>
      <c r="B52" s="38" t="inlineStr">
        <is>
          <t>30</t>
        </is>
      </c>
      <c r="C52" s="38" t="n"/>
      <c r="D52" s="38" t="inlineStr">
        <is>
          <t>ENTRY, GLOBAL_CHECK, STOCKS_EXIT</t>
        </is>
      </c>
      <c r="E52" s="38">
        <f>IF(G177="",E176,IF(G177&gt;0,E176+G177,E176))</f>
        <v/>
      </c>
      <c r="F52" s="26" t="n"/>
      <c r="G52" s="38">
        <f>IFERROR(VLOOKUP($A177&amp;"_"&amp;$B177,Results_Deltas!$A$2:$P$15000,5,FALSE),"")</f>
        <v/>
      </c>
      <c r="H52" s="38" t="inlineStr">
        <is>
          <t>Blanket (page end)</t>
        </is>
      </c>
      <c r="I52" s="26" t="n"/>
      <c r="J52" s="26" t="n"/>
      <c r="K52" s="26" t="n"/>
      <c r="L52" s="26" t="inlineStr">
        <is>
          <t>NO</t>
        </is>
      </c>
      <c r="M52" s="26" t="n">
        <v>3.910396547987918</v>
      </c>
      <c r="N52" s="74" t="n">
        <v>38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MARKET_QUALITY_SCORE_ENABLED</t>
        </is>
      </c>
      <c r="B53" s="38" t="inlineStr">
        <is>
          <t>True</t>
        </is>
      </c>
      <c r="C53" s="38" t="n"/>
      <c r="D53" s="38" t="inlineStr">
        <is>
          <t>ENTRY, GLOBAL_CHECK, STOCKS_EXIT</t>
        </is>
      </c>
      <c r="E53" s="38">
        <f>IF(G160="",E159,IF(G160&gt;0,E159+G160,E159))</f>
        <v/>
      </c>
      <c r="F53" s="26" t="n"/>
      <c r="G53" s="38">
        <f>IFERROR(VLOOKUP($A160&amp;"_"&amp;$B160,Results_Deltas!$A$2:$P$15000,5,FALSE),"")</f>
        <v/>
      </c>
      <c r="H53" s="38" t="inlineStr">
        <is>
          <t>Blanket (page end)</t>
        </is>
      </c>
      <c r="I53" s="26" t="n"/>
      <c r="J53" s="26" t="n"/>
      <c r="K53" s="26" t="n"/>
      <c r="L53" s="26" t="inlineStr">
        <is>
          <t>NO</t>
        </is>
      </c>
      <c r="M53" s="26" t="n">
        <v>3.912605630980415</v>
      </c>
      <c r="N53" s="74" t="n">
        <v>39</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HTF_DIRECTION_GATE_ENABLED</t>
        </is>
      </c>
      <c r="B54" s="38" t="inlineStr">
        <is>
          <t>True</t>
        </is>
      </c>
      <c r="C54" s="38" t="n"/>
      <c r="D54" s="38" t="inlineStr">
        <is>
          <t>ENTRY, GLOBAL_CHECK, STOCKS_EXIT</t>
        </is>
      </c>
      <c r="E54" s="38">
        <f>IF(G123="",E122,IF(G123&gt;0,E122+G123,E122))</f>
        <v/>
      </c>
      <c r="F54" s="26" t="n"/>
      <c r="G54" s="38">
        <f>IFERROR(VLOOKUP($A123&amp;"_"&amp;$B123,Results_Deltas!$A$2:$P$15000,5,FALSE),"")</f>
        <v/>
      </c>
      <c r="H54" s="38" t="inlineStr">
        <is>
          <t>Blanket (page end)</t>
        </is>
      </c>
      <c r="I54" s="26" t="n"/>
      <c r="J54" s="26" t="n"/>
      <c r="K54" s="26" t="n"/>
      <c r="L54" s="26" t="inlineStr">
        <is>
          <t>NO</t>
        </is>
      </c>
      <c r="M54" s="26" t="n">
        <v>3.915781554967575</v>
      </c>
      <c r="N54" s="74" t="n">
        <v>39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COOLDOWN_LOCKS_FILTER_TF</t>
        </is>
      </c>
      <c r="B55" s="38" t="inlineStr">
        <is>
          <t>OFF</t>
        </is>
      </c>
      <c r="C55" s="38" t="n"/>
      <c r="D55" s="38" t="inlineStr">
        <is>
          <t>GLOBAL_CHECK</t>
        </is>
      </c>
      <c r="E55" s="38">
        <f>IF(G42="",E41,IF(G42&gt;0,E41+G42,E41))</f>
        <v/>
      </c>
      <c r="F55" s="26" t="n"/>
      <c r="G55" s="38">
        <f>IFERROR(VLOOKUP($A42&amp;"_"&amp;$B42,Results_Deltas!$A$2:$P$15000,5,FALSE),"")</f>
        <v/>
      </c>
      <c r="H55" s="38" t="inlineStr">
        <is>
          <t>Blanket (page end)</t>
        </is>
      </c>
      <c r="I55" s="26" t="n"/>
      <c r="J55" s="26" t="n"/>
      <c r="K55" s="26" t="n"/>
      <c r="L55" s="26" t="inlineStr">
        <is>
          <t>NO</t>
        </is>
      </c>
      <c r="M55" s="26" t="n">
        <v>3.926217261884308</v>
      </c>
      <c r="N55" s="74" t="n">
        <v>40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BANDAID_OFF_LOSER_RECOVER_PCT</t>
        </is>
      </c>
      <c r="B56" s="38" t="inlineStr">
        <is>
          <t>2.0</t>
        </is>
      </c>
      <c r="C56" s="38" t="n"/>
      <c r="D56" s="38" t="inlineStr">
        <is>
          <t>AUGMENT, ENTRY, EXIT, GLOBAL_CHECK, REDUCE, STOCKS_EXIT</t>
        </is>
      </c>
      <c r="E56" s="38">
        <f>IF(G31="",E30,IF(G31&gt;0,E30+G31,E30))</f>
        <v/>
      </c>
      <c r="F56" s="26" t="n"/>
      <c r="G56" s="38">
        <f>IFERROR(VLOOKUP($A31&amp;"_"&amp;$B31,Results_Deltas!$A$2:$P$15000,5,FALSE),"")</f>
        <v/>
      </c>
      <c r="H56" s="38" t="inlineStr">
        <is>
          <t>Blanket (page end)</t>
        </is>
      </c>
      <c r="I56" s="26" t="n"/>
      <c r="J56" s="26" t="n"/>
      <c r="K56" s="26" t="n"/>
      <c r="L56" s="26" t="inlineStr">
        <is>
          <t>NO</t>
        </is>
      </c>
      <c r="M56" s="26" t="n">
        <v>3.928334747505458</v>
      </c>
      <c r="N56" s="74" t="n">
        <v>40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MTS_BOTTOM_BONUS_THRESHOLD</t>
        </is>
      </c>
      <c r="B57" s="38" t="inlineStr">
        <is>
          <t>31.25</t>
        </is>
      </c>
      <c r="C57" s="38" t="n"/>
      <c r="D57" s="38" t="inlineStr">
        <is>
          <t>ENTRY, GLOBAL_CHECK, STOCKS_EXIT</t>
        </is>
      </c>
      <c r="E57" s="38">
        <f>IF(G172="",E171,IF(G172&gt;0,E171+G172,E171))</f>
        <v/>
      </c>
      <c r="F57" s="26" t="n"/>
      <c r="G57" s="38">
        <f>IFERROR(VLOOKUP($A172&amp;"_"&amp;$B172,Results_Deltas!$A$2:$P$15000,5,FALSE),"")</f>
        <v/>
      </c>
      <c r="H57" s="38" t="inlineStr">
        <is>
          <t>Blanket (page end)</t>
        </is>
      </c>
      <c r="I57" s="26" t="n"/>
      <c r="J57" s="26" t="n"/>
      <c r="K57" s="26" t="n"/>
      <c r="L57" s="26" t="inlineStr">
        <is>
          <t>NO</t>
        </is>
      </c>
      <c r="M57" s="26" t="n">
        <v>3.930878592611016</v>
      </c>
      <c r="N57" s="74" t="n">
        <v>37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DC_MOMENT_STRONG_THRESHOLD</t>
        </is>
      </c>
      <c r="B58" s="38" t="inlineStr">
        <is>
          <t>30</t>
        </is>
      </c>
      <c r="C58" s="38" t="n"/>
      <c r="D58" s="38" t="inlineStr">
        <is>
          <t>ENTRY, GLOBAL_CHECK, STOCKS_EXIT</t>
        </is>
      </c>
      <c r="E58" s="38">
        <f>IF(G53="",E52,IF(G53&gt;0,E52+G53,E52))</f>
        <v/>
      </c>
      <c r="F58" s="26" t="n"/>
      <c r="G58" s="38">
        <f>IFERROR(VLOOKUP($A53&amp;"_"&amp;$B53,Results_Deltas!$A$2:$P$15000,5,FALSE),"")</f>
        <v/>
      </c>
      <c r="H58" s="38" t="inlineStr">
        <is>
          <t>Blanket (page end)</t>
        </is>
      </c>
      <c r="I58" s="26" t="n"/>
      <c r="J58" s="26" t="n"/>
      <c r="K58" s="26" t="n"/>
      <c r="L58" s="26" t="inlineStr">
        <is>
          <t>NO</t>
        </is>
      </c>
      <c r="M58" s="26" t="n">
        <v>3.960920869218261</v>
      </c>
      <c r="N58" s="74" t="n">
        <v>37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DC_MOMENT_STRONG_THRESHOLD</t>
        </is>
      </c>
      <c r="B59" s="38" t="inlineStr">
        <is>
          <t>50</t>
        </is>
      </c>
      <c r="C59" s="38" t="n"/>
      <c r="D59" s="38" t="inlineStr">
        <is>
          <t>ENTRY, GLOBAL_CHECK, STOCKS_EXIT</t>
        </is>
      </c>
      <c r="E59" s="38">
        <f>IF(G52="",E51,IF(G52&gt;0,E51+G52,E51))</f>
        <v/>
      </c>
      <c r="F59" s="26" t="n"/>
      <c r="G59" s="38">
        <f>IFERROR(VLOOKUP($A52&amp;"_"&amp;$B52,Results_Deltas!$A$2:$P$15000,5,FALSE),"")</f>
        <v/>
      </c>
      <c r="H59" s="38" t="inlineStr">
        <is>
          <t>Blanket (page end)</t>
        </is>
      </c>
      <c r="I59" s="26" t="n"/>
      <c r="J59" s="26" t="n"/>
      <c r="K59" s="26" t="n"/>
      <c r="L59" s="26" t="inlineStr">
        <is>
          <t>NO</t>
        </is>
      </c>
      <c r="M59" s="26" t="n">
        <v>4.001938996866825</v>
      </c>
      <c r="N59" s="74" t="n">
        <v>37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COOLDOWN_LOCKS_FILTER_TF</t>
        </is>
      </c>
      <c r="B60" s="38" t="inlineStr">
        <is>
          <t>D</t>
        </is>
      </c>
      <c r="C60" s="38" t="n"/>
      <c r="D60" s="38" t="inlineStr">
        <is>
          <t>GLOBAL_CHECK</t>
        </is>
      </c>
      <c r="E60" s="38">
        <f>IF(G43="",E42,IF(G43&gt;0,E42+G43,E42))</f>
        <v/>
      </c>
      <c r="F60" s="26" t="n"/>
      <c r="G60" s="38">
        <f>IFERROR(VLOOKUP($A43&amp;"_"&amp;$B43,Results_Deltas!$A$2:$P$15000,5,FALSE),"")</f>
        <v/>
      </c>
      <c r="H60" s="38" t="inlineStr">
        <is>
          <t>Blanket (page end)</t>
        </is>
      </c>
      <c r="I60" s="26" t="n"/>
      <c r="J60" s="26" t="n"/>
      <c r="K60" s="26" t="n"/>
      <c r="L60" s="26" t="inlineStr">
        <is>
          <t>NO</t>
        </is>
      </c>
      <c r="M60" s="26" t="n">
        <v>4.009831160879707</v>
      </c>
      <c r="N60" s="74" t="n">
        <v>39</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IF(G77="",E76,IF(G77&gt;0,E76+G77,E76))</f>
        <v/>
      </c>
      <c r="F61" s="26" t="n"/>
      <c r="G61" s="38">
        <f>IFERROR(VLOOKUP($A77&amp;"_"&amp;$B77,Results_Deltas!$A$2:$P$15000,5,FALSE),"")</f>
        <v/>
      </c>
      <c r="H61" s="38" t="inlineStr">
        <is>
          <t>Blanket (page end)</t>
        </is>
      </c>
      <c r="I61" s="26" t="n"/>
      <c r="J61" s="26" t="n"/>
      <c r="K61" s="26" t="n"/>
      <c r="L61" s="26" t="inlineStr">
        <is>
          <t>NO</t>
        </is>
      </c>
      <c r="M61" s="26" t="n">
        <v>4.014539239842869</v>
      </c>
      <c r="N61" s="74" t="n">
        <v>36</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HA_WICK_QUALITY_SCORE</t>
        </is>
      </c>
      <c r="B62" s="38" t="inlineStr">
        <is>
          <t>15_ALT</t>
        </is>
      </c>
      <c r="C62" s="38" t="n"/>
      <c r="D62" s="38" t="inlineStr">
        <is>
          <t>ENTRY, GLOBAL_CHECK, STOCKS_EXIT</t>
        </is>
      </c>
      <c r="E62" s="38">
        <f>IF(G107="",E106,IF(G107&gt;0,E106+G107,E106))</f>
        <v/>
      </c>
      <c r="F62" s="26" t="n"/>
      <c r="G62" s="38">
        <f>IFERROR(VLOOKUP($A107&amp;"_"&amp;$B107,Results_Deltas!$A$2:$P$15000,5,FALSE),"")</f>
        <v/>
      </c>
      <c r="H62" s="38" t="inlineStr">
        <is>
          <t>Blanket (page end)</t>
        </is>
      </c>
      <c r="I62" s="26" t="n"/>
      <c r="J62" s="26" t="n"/>
      <c r="K62" s="26" t="n"/>
      <c r="L62" s="26" t="inlineStr">
        <is>
          <t>NO</t>
        </is>
      </c>
      <c r="M62" s="26" t="n">
        <v>4.025064755030676</v>
      </c>
      <c r="N62" s="74" t="n">
        <v>40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MOVER_THRESHOLD</t>
        </is>
      </c>
      <c r="B63" s="38" t="inlineStr">
        <is>
          <t>6.25</t>
        </is>
      </c>
      <c r="C63" s="38" t="n"/>
      <c r="D63" s="38" t="inlineStr">
        <is>
          <t>ENTRY, GLOBAL_CHECK, STOCKS_EXIT</t>
        </is>
      </c>
      <c r="E63" s="38">
        <f>IF(G164="",E163,IF(G164&gt;0,E163+G164,E163))</f>
        <v/>
      </c>
      <c r="F63" s="26" t="n"/>
      <c r="G63" s="38">
        <f>IFERROR(VLOOKUP($A164&amp;"_"&amp;$B164,Results_Deltas!$A$2:$P$15000,5,FALSE),"")</f>
        <v/>
      </c>
      <c r="H63" s="38" t="inlineStr">
        <is>
          <t>Blanket (page end)</t>
        </is>
      </c>
      <c r="I63" s="26" t="n"/>
      <c r="J63" s="26" t="n"/>
      <c r="K63" s="26" t="n"/>
      <c r="L63" s="26" t="inlineStr">
        <is>
          <t>NO</t>
        </is>
      </c>
      <c r="M63" s="26" t="n">
        <v>4.034057943756864</v>
      </c>
      <c r="N63" s="74" t="n">
        <v>39</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ADX_RANGING_THRESHOLD</t>
        </is>
      </c>
      <c r="B64" s="38" t="inlineStr">
        <is>
          <t>15</t>
        </is>
      </c>
      <c r="C64" s="38" t="n"/>
      <c r="D64" s="38" t="inlineStr">
        <is>
          <t>ENTRY, GLOBAL_CHECK, STOCKS_EXIT</t>
        </is>
      </c>
      <c r="E64" s="38">
        <f>IF(G28="",E27,IF(G28&gt;0,E27+G28,E27))</f>
        <v/>
      </c>
      <c r="F64" s="26" t="n"/>
      <c r="G64" s="38">
        <f>IFERROR(VLOOKUP($A28&amp;"_"&amp;$B28,Results_Deltas!$A$2:$P$15000,5,FALSE),"")</f>
        <v/>
      </c>
      <c r="H64" s="38" t="inlineStr">
        <is>
          <t>Blanket (page end)</t>
        </is>
      </c>
      <c r="I64" s="26" t="n"/>
      <c r="J64" s="26" t="n"/>
      <c r="K64" s="26" t="n"/>
      <c r="L64" s="26" t="inlineStr">
        <is>
          <t>NO</t>
        </is>
      </c>
      <c r="M64" s="26" t="n">
        <v>4.038351696581457</v>
      </c>
      <c r="N64" s="74" t="n">
        <v>40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COOLDOWN_LOCKS_FILTER_TF</t>
        </is>
      </c>
      <c r="B65" s="38" t="inlineStr">
        <is>
          <t>1h</t>
        </is>
      </c>
      <c r="C65" s="38" t="n"/>
      <c r="D65" s="38" t="inlineStr">
        <is>
          <t>GLOBAL_CHECK</t>
        </is>
      </c>
      <c r="E65" s="38">
        <f>IF(G45="",E44,IF(G45&gt;0,E44+G45,E44))</f>
        <v/>
      </c>
      <c r="F65" s="26" t="n"/>
      <c r="G65" s="38">
        <f>IFERROR(VLOOKUP($A45&amp;"_"&amp;$B45,Results_Deltas!$A$2:$P$15000,5,FALSE),"")</f>
        <v/>
      </c>
      <c r="H65" s="38" t="inlineStr">
        <is>
          <t>Blanket (page end)</t>
        </is>
      </c>
      <c r="I65" s="26" t="n"/>
      <c r="J65" s="26" t="n"/>
      <c r="K65" s="26" t="n"/>
      <c r="L65" s="26" t="inlineStr">
        <is>
          <t>NO</t>
        </is>
      </c>
      <c r="M65" s="26" t="n">
        <v>4.067025238226862</v>
      </c>
      <c r="N65" s="74" t="n">
        <v>39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MTF_GR_MIN_IND</t>
        </is>
      </c>
      <c r="B66" s="38" t="inlineStr">
        <is>
          <t>5_ALT</t>
        </is>
      </c>
      <c r="C66" s="38" t="n"/>
      <c r="D66" s="38" t="inlineStr">
        <is>
          <t>GLOBAL_CHECK, STOCKS_EXIT</t>
        </is>
      </c>
      <c r="E66" s="38">
        <f>IF(G170="",E169,IF(G170&gt;0,E169+G170,E169))</f>
        <v/>
      </c>
      <c r="F66" s="26" t="n"/>
      <c r="G66" s="38">
        <f>IFERROR(VLOOKUP($A170&amp;"_"&amp;$B170,Results_Deltas!$A$2:$P$15000,5,FALSE),"")</f>
        <v/>
      </c>
      <c r="H66" s="38" t="inlineStr">
        <is>
          <t>Blanket (page end)</t>
        </is>
      </c>
      <c r="I66" s="26" t="n"/>
      <c r="J66" s="26" t="n"/>
      <c r="K66" s="26" t="n"/>
      <c r="L66" s="26" t="inlineStr">
        <is>
          <t>NO</t>
        </is>
      </c>
      <c r="M66" s="26" t="n">
        <v>4.076792857448376</v>
      </c>
      <c r="N66" s="74" t="n">
        <v>39</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HLR_SMA_BAND_PCT</t>
        </is>
      </c>
      <c r="B67" s="38" t="inlineStr">
        <is>
          <t>0.5</t>
        </is>
      </c>
      <c r="C67" s="38" t="n"/>
      <c r="D67" s="38" t="inlineStr">
        <is>
          <t>ENTRY, GLOBAL_CHECK, STOCKS_EXIT</t>
        </is>
      </c>
      <c r="E67" s="38">
        <f>IF(G116="",E115,IF(G116&gt;0,E115+G116,E115))</f>
        <v/>
      </c>
      <c r="F67" s="26" t="n"/>
      <c r="G67" s="38">
        <f>IFERROR(VLOOKUP($A116&amp;"_"&amp;$B116,Results_Deltas!$A$2:$P$15000,5,FALSE),"")</f>
        <v/>
      </c>
      <c r="H67" s="38" t="inlineStr">
        <is>
          <t>Blanket (page end)</t>
        </is>
      </c>
      <c r="I67" s="26" t="n"/>
      <c r="J67" s="26" t="n"/>
      <c r="K67" s="26" t="n"/>
      <c r="L67" s="26" t="inlineStr">
        <is>
          <t>NO</t>
        </is>
      </c>
      <c r="M67" s="26" t="n">
        <v>4.083818644930314</v>
      </c>
      <c r="N67" s="74" t="n">
        <v>35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DUP_GUARD_FILTER_TF</t>
        </is>
      </c>
      <c r="B68" s="38" t="inlineStr">
        <is>
          <t>1h</t>
        </is>
      </c>
      <c r="C68" s="38" t="n"/>
      <c r="D68" s="38" t="inlineStr">
        <is>
          <t>GLOBAL_CHECK</t>
        </is>
      </c>
      <c r="E68" s="38">
        <f>IF(G62="",E61,IF(G62&gt;0,E61+G62,E61))</f>
        <v/>
      </c>
      <c r="F68" s="26" t="n"/>
      <c r="G68" s="38">
        <f>IFERROR(VLOOKUP($A62&amp;"_"&amp;$B62,Results_Deltas!$A$2:$P$15000,5,FALSE),"")</f>
        <v/>
      </c>
      <c r="H68" s="38" t="inlineStr">
        <is>
          <t>Blanket (page end)</t>
        </is>
      </c>
      <c r="I68" s="26" t="n"/>
      <c r="J68" s="26" t="n"/>
      <c r="K68" s="26" t="n"/>
      <c r="L68" s="26" t="inlineStr">
        <is>
          <t>NO</t>
        </is>
      </c>
      <c r="M68" s="26" t="n">
        <v>4.087229713049537</v>
      </c>
      <c r="N68" s="74" t="n">
        <v>38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f>IF(G105="",E104,IF(G105&gt;0,E104+G105,E104))</f>
        <v/>
      </c>
      <c r="F69" s="26" t="n"/>
      <c r="G69" s="38">
        <f>IFERROR(VLOOKUP($A105&amp;"_"&amp;$B105,Results_Deltas!$A$2:$P$15000,5,FALSE),"")</f>
        <v/>
      </c>
      <c r="H69" s="38" t="inlineStr">
        <is>
          <t>Blanket (page end)</t>
        </is>
      </c>
      <c r="I69" s="26" t="n"/>
      <c r="J69" s="26" t="n"/>
      <c r="K69" s="26" t="n"/>
      <c r="L69" s="26" t="inlineStr">
        <is>
          <t>NO</t>
        </is>
      </c>
      <c r="M69" s="26" t="n">
        <v>4.099108544723732</v>
      </c>
      <c r="N69" s="74" t="n">
        <v>38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IF(G86="",E85,IF(G86&gt;0,E85+G86,E85))</f>
        <v/>
      </c>
      <c r="F70" s="26" t="n"/>
      <c r="G70" s="38">
        <f>IFERROR(VLOOKUP($A86&amp;"_"&amp;$B86,Results_Deltas!$A$2:$P$15000,5,FALSE),"")</f>
        <v/>
      </c>
      <c r="H70" s="38" t="inlineStr">
        <is>
          <t>Blanket (page end)</t>
        </is>
      </c>
      <c r="I70" s="26" t="n"/>
      <c r="J70" s="26" t="n"/>
      <c r="K70" s="26" t="n"/>
      <c r="L70" s="26" t="inlineStr">
        <is>
          <t>NO</t>
        </is>
      </c>
      <c r="M70" s="26" t="n">
        <v>4.100680802754262</v>
      </c>
      <c r="N70" s="74" t="n">
        <v>36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LH_HL_FILTER_MODE</t>
        </is>
      </c>
      <c r="B71" s="40" t="inlineStr">
        <is>
          <t>STRICT_2BAR</t>
        </is>
      </c>
      <c r="C71" s="38" t="n"/>
      <c r="D71" s="38" t="inlineStr">
        <is>
          <t>ENTRY, GLOBAL_CHECK, STOCKS_EXIT</t>
        </is>
      </c>
      <c r="E71" s="38">
        <f>IF(G138="",E137,IF(G138&gt;0,E137+G138,E137))</f>
        <v/>
      </c>
      <c r="F71" s="26" t="n"/>
      <c r="G71" s="38">
        <f>IFERROR(VLOOKUP($A138&amp;"_"&amp;$B138,Results_Deltas!$A$2:$P$15000,5,FALSE),"")</f>
        <v/>
      </c>
      <c r="H71" s="38" t="inlineStr">
        <is>
          <t>Blanket (page end)</t>
        </is>
      </c>
      <c r="I71" s="26" t="n"/>
      <c r="J71" s="26" t="n"/>
      <c r="K71" s="26" t="n"/>
      <c r="L71" s="26" t="inlineStr">
        <is>
          <t>YES</t>
        </is>
      </c>
      <c r="M71" s="26" t="n">
        <v>4.102422859726563</v>
      </c>
      <c r="N71" s="74" t="n">
        <v>40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MTF_GR_MIN_IND</t>
        </is>
      </c>
      <c r="B72" s="38" t="inlineStr">
        <is>
          <t>5</t>
        </is>
      </c>
      <c r="C72" s="38" t="n"/>
      <c r="D72" s="38" t="inlineStr">
        <is>
          <t>GLOBAL_CHECK, STOCKS_EXIT</t>
        </is>
      </c>
      <c r="E72" s="38">
        <f>IF(G169="",E168,IF(G169&gt;0,E168+G169,E168))</f>
        <v/>
      </c>
      <c r="F72" s="26" t="n"/>
      <c r="G72" s="38">
        <f>IFERROR(VLOOKUP($A169&amp;"_"&amp;$B169,Results_Deltas!$A$2:$P$15000,5,FALSE),"")</f>
        <v/>
      </c>
      <c r="H72" s="38" t="inlineStr">
        <is>
          <t>Blanket (page end)</t>
        </is>
      </c>
      <c r="I72" s="26" t="n"/>
      <c r="J72" s="26" t="n"/>
      <c r="K72" s="26" t="n"/>
      <c r="L72" s="26" t="inlineStr">
        <is>
          <t>NO</t>
        </is>
      </c>
      <c r="M72" s="26" t="n">
        <v>4.105049136960457</v>
      </c>
      <c r="N72" s="74" t="n">
        <v>39</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DUP_GUARD_FILTER_TF</t>
        </is>
      </c>
      <c r="B73" s="38" t="inlineStr">
        <is>
          <t>OFF</t>
        </is>
      </c>
      <c r="C73" s="38" t="n"/>
      <c r="D73" s="38" t="inlineStr">
        <is>
          <t>GLOBAL_CHECK</t>
        </is>
      </c>
      <c r="E73" s="38">
        <f>IF(G59="",E58,IF(G59&gt;0,E58+G59,E58))</f>
        <v/>
      </c>
      <c r="F73" s="26" t="n"/>
      <c r="G73" s="38">
        <f>IFERROR(VLOOKUP($A59&amp;"_"&amp;$B59,Results_Deltas!$A$2:$P$15000,5,FALSE),"")</f>
        <v/>
      </c>
      <c r="H73" s="38" t="inlineStr">
        <is>
          <t>Blanket (page end)</t>
        </is>
      </c>
      <c r="I73" s="26" t="n"/>
      <c r="J73" s="26" t="n"/>
      <c r="K73" s="26" t="n"/>
      <c r="L73" s="26" t="inlineStr">
        <is>
          <t>NO</t>
        </is>
      </c>
      <c r="M73" s="26" t="n">
        <v>4.109281112484202</v>
      </c>
      <c r="N73" s="74" t="n">
        <v>43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LH_HL_FILTER_MODE</t>
        </is>
      </c>
      <c r="B74" s="38" t="inlineStr">
        <is>
          <t>STRICT_2BAR_ALT</t>
        </is>
      </c>
      <c r="C74" s="38" t="n"/>
      <c r="D74" s="38" t="inlineStr">
        <is>
          <t>ENTRY, GLOBAL_CHECK, STOCKS_EXIT</t>
        </is>
      </c>
      <c r="E74" s="38">
        <f>IF(G139="",E138,IF(G139&gt;0,E138+G139,E138))</f>
        <v/>
      </c>
      <c r="F74" s="26" t="n"/>
      <c r="G74" s="38">
        <f>IFERROR(VLOOKUP($A139&amp;"_"&amp;$B139,Results_Deltas!$A$2:$P$15000,5,FALSE),"")</f>
        <v/>
      </c>
      <c r="H74" s="38" t="inlineStr">
        <is>
          <t>Blanket (page end)</t>
        </is>
      </c>
      <c r="I74" s="26" t="n"/>
      <c r="J74" s="26" t="n"/>
      <c r="K74" s="26" t="n"/>
      <c r="L74" s="26" t="inlineStr">
        <is>
          <t>NO</t>
        </is>
      </c>
      <c r="M74" s="26" t="n">
        <v>4.11275345764354</v>
      </c>
      <c r="N74" s="74" t="n">
        <v>39</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DUP_GUARD_FILTER_TF</t>
        </is>
      </c>
      <c r="B75" s="38" t="inlineStr">
        <is>
          <t>4h</t>
        </is>
      </c>
      <c r="C75" s="38" t="n"/>
      <c r="D75" s="38" t="inlineStr">
        <is>
          <t>GLOBAL_CHECK</t>
        </is>
      </c>
      <c r="E75" s="38">
        <f>IF(G61="",E60,IF(G61&gt;0,E60+G61,E60))</f>
        <v/>
      </c>
      <c r="F75" s="26" t="n"/>
      <c r="G75" s="38">
        <f>IFERROR(VLOOKUP($A61&amp;"_"&amp;$B61,Results_Deltas!$A$2:$P$15000,5,FALSE),"")</f>
        <v/>
      </c>
      <c r="H75" s="38" t="inlineStr">
        <is>
          <t>Blanket (page end)</t>
        </is>
      </c>
      <c r="I75" s="26" t="n"/>
      <c r="J75" s="26" t="n"/>
      <c r="K75" s="26" t="n"/>
      <c r="L75" s="26" t="inlineStr">
        <is>
          <t>NO</t>
        </is>
      </c>
      <c r="M75" s="26" t="n">
        <v>4.117412413092809</v>
      </c>
      <c r="N75" s="74" t="n">
        <v>37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HLR_SMA_BAND_PCT</t>
        </is>
      </c>
      <c r="B76" s="38" t="inlineStr">
        <is>
          <t>2.0</t>
        </is>
      </c>
      <c r="C76" s="38" t="n"/>
      <c r="D76" s="38" t="inlineStr">
        <is>
          <t>ENTRY, GLOBAL_CHECK, STOCKS_EXIT</t>
        </is>
      </c>
      <c r="E76" s="38">
        <f>IF(G114="",E113,IF(G114&gt;0,E113+G114,E113))</f>
        <v/>
      </c>
      <c r="F76" s="26" t="n"/>
      <c r="G76" s="38">
        <f>IFERROR(VLOOKUP($A114&amp;"_"&amp;$B114,Results_Deltas!$A$2:$P$15000,5,FALSE),"")</f>
        <v/>
      </c>
      <c r="H76" s="38" t="inlineStr">
        <is>
          <t>Blanket (page end)</t>
        </is>
      </c>
      <c r="I76" s="26" t="n"/>
      <c r="J76" s="26" t="n"/>
      <c r="K76" s="26" t="n"/>
      <c r="L76" s="26" t="inlineStr">
        <is>
          <t>NO</t>
        </is>
      </c>
      <c r="M76" s="26" t="n">
        <v>4.126085358657213</v>
      </c>
      <c r="N76" s="74" t="n">
        <v>38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HLR_SMA_BAND_PCT</t>
        </is>
      </c>
      <c r="B77" s="38" t="inlineStr">
        <is>
          <t>1.0</t>
        </is>
      </c>
      <c r="C77" s="38" t="n"/>
      <c r="D77" s="38" t="inlineStr">
        <is>
          <t>ENTRY, GLOBAL_CHECK, STOCKS_EXIT</t>
        </is>
      </c>
      <c r="E77" s="38">
        <f>IF(G115="",E114,IF(G115&gt;0,E114+G115,E114))</f>
        <v/>
      </c>
      <c r="F77" s="26" t="n"/>
      <c r="G77" s="38">
        <f>IFERROR(VLOOKUP($A115&amp;"_"&amp;$B115,Results_Deltas!$A$2:$P$15000,5,FALSE),"")</f>
        <v/>
      </c>
      <c r="H77" s="38" t="inlineStr">
        <is>
          <t>Blanket (page end)</t>
        </is>
      </c>
      <c r="I77" s="26" t="n"/>
      <c r="J77" s="26" t="n"/>
      <c r="K77" s="26" t="n"/>
      <c r="L77" s="26" t="inlineStr">
        <is>
          <t>NO</t>
        </is>
      </c>
      <c r="M77" s="26" t="n">
        <v>4.126190203640704</v>
      </c>
      <c r="N77" s="74" t="n">
        <v>36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FUNDING_GATE_FILTER_TF</t>
        </is>
      </c>
      <c r="B78" s="38" t="inlineStr">
        <is>
          <t>1h</t>
        </is>
      </c>
      <c r="C78" s="38" t="n"/>
      <c r="D78" s="38" t="inlineStr">
        <is>
          <t>GLOBAL_CHECK</t>
        </is>
      </c>
      <c r="E78" s="38">
        <f>IF(G87="",E86,IF(G87&gt;0,E86+G87,E86))</f>
        <v/>
      </c>
      <c r="F78" s="26" t="n"/>
      <c r="G78" s="38">
        <f>IFERROR(VLOOKUP($A87&amp;"_"&amp;$B87,Results_Deltas!$A$2:$P$15000,5,FALSE),"")</f>
        <v/>
      </c>
      <c r="H78" s="38" t="inlineStr">
        <is>
          <t>Blanket (page end)</t>
        </is>
      </c>
      <c r="I78" s="26" t="n"/>
      <c r="J78" s="26" t="n"/>
      <c r="K78" s="26" t="n"/>
      <c r="L78" s="26" t="inlineStr">
        <is>
          <t>NO</t>
        </is>
      </c>
      <c r="M78" s="26" t="n">
        <v>4.137066684053773</v>
      </c>
      <c r="N78" s="74" t="n">
        <v>36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FG_GREED_THRESHOLD</t>
        </is>
      </c>
      <c r="B79" s="38" t="inlineStr">
        <is>
          <t>56.25</t>
        </is>
      </c>
      <c r="C79" s="38" t="n"/>
      <c r="D79" s="38" t="inlineStr">
        <is>
          <t>GLOBAL_CHECK, STOCKS_EXIT</t>
        </is>
      </c>
      <c r="E79" s="38">
        <f>IF(G82="",E81,IF(G82&gt;0,E81+G82,E81))</f>
        <v/>
      </c>
      <c r="F79" s="26" t="n"/>
      <c r="G79" s="38">
        <f>IFERROR(VLOOKUP($A82&amp;"_"&amp;$B82,Results_Deltas!$A$2:$P$15000,5,FALSE),"")</f>
        <v/>
      </c>
      <c r="H79" s="38" t="inlineStr">
        <is>
          <t>Blanket (page end)</t>
        </is>
      </c>
      <c r="I79" s="26" t="n"/>
      <c r="J79" s="26" t="n"/>
      <c r="K79" s="26" t="n"/>
      <c r="L79" s="26" t="inlineStr">
        <is>
          <t>NO</t>
        </is>
      </c>
      <c r="M79" s="26" t="n">
        <v>4.141114668389894</v>
      </c>
      <c r="N79" s="74" t="n">
        <v>37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MOVER_THRESHOLD</t>
        </is>
      </c>
      <c r="B80" s="38" t="inlineStr">
        <is>
          <t>3.75</t>
        </is>
      </c>
      <c r="C80" s="38" t="n"/>
      <c r="D80" s="38" t="inlineStr">
        <is>
          <t>ENTRY, GLOBAL_CHECK, STOCKS_EXIT</t>
        </is>
      </c>
      <c r="E80" s="38">
        <f>IF(G165="",E164,IF(G165&gt;0,E164+G165,E164))</f>
        <v/>
      </c>
      <c r="F80" s="26" t="n"/>
      <c r="G80" s="38">
        <f>IFERROR(VLOOKUP($A165&amp;"_"&amp;$B165,Results_Deltas!$A$2:$P$15000,5,FALSE),"")</f>
        <v/>
      </c>
      <c r="H80" s="38" t="inlineStr">
        <is>
          <t>Blanket (page end)</t>
        </is>
      </c>
      <c r="I80" s="26" t="n"/>
      <c r="J80" s="26" t="n"/>
      <c r="K80" s="26" t="n"/>
      <c r="L80" s="26" t="inlineStr">
        <is>
          <t>NO</t>
        </is>
      </c>
      <c r="M80" s="26" t="n">
        <v>4.179724109183708</v>
      </c>
      <c r="N80" s="74" t="n">
        <v>37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FUNDING_GATE_FILTER_TF</t>
        </is>
      </c>
      <c r="B81" s="38" t="inlineStr">
        <is>
          <t>OFF</t>
        </is>
      </c>
      <c r="C81" s="38" t="n"/>
      <c r="D81" s="38" t="inlineStr">
        <is>
          <t>GLOBAL_CHECK</t>
        </is>
      </c>
      <c r="E81" s="38">
        <f>IF(G84="",E83,IF(G84&gt;0,E83+G84,E83))</f>
        <v/>
      </c>
      <c r="F81" s="26" t="n"/>
      <c r="G81" s="38">
        <f>IFERROR(VLOOKUP($A84&amp;"_"&amp;$B84,Results_Deltas!$A$2:$P$15000,5,FALSE),"")</f>
        <v/>
      </c>
      <c r="H81" s="38" t="inlineStr">
        <is>
          <t>Blanket (page end)</t>
        </is>
      </c>
      <c r="I81" s="26" t="n"/>
      <c r="J81" s="26" t="n"/>
      <c r="K81" s="26" t="n"/>
      <c r="L81" s="26" t="inlineStr">
        <is>
          <t>NO</t>
        </is>
      </c>
      <c r="M81" s="26" t="n">
        <v>4.186618603957033</v>
      </c>
      <c r="N81" s="74" t="n">
        <v>35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FG_GREED_THRESHOLD</t>
        </is>
      </c>
      <c r="B82" s="38" t="inlineStr">
        <is>
          <t>37.5</t>
        </is>
      </c>
      <c r="C82" s="38" t="n"/>
      <c r="D82" s="38" t="inlineStr">
        <is>
          <t>GLOBAL_CHECK, STOCKS_EXIT</t>
        </is>
      </c>
      <c r="E82" s="38">
        <f>IF(G83="",E82,IF(G83&gt;0,E82+G83,E82))</f>
        <v/>
      </c>
      <c r="F82" s="26" t="n"/>
      <c r="G82" s="38">
        <f>IFERROR(VLOOKUP($A83&amp;"_"&amp;$B83,Results_Deltas!$A$2:$P$15000,5,FALSE),"")</f>
        <v/>
      </c>
      <c r="H82" s="38" t="inlineStr">
        <is>
          <t>Blanket (page end)</t>
        </is>
      </c>
      <c r="I82" s="26" t="n"/>
      <c r="J82" s="26" t="n"/>
      <c r="K82" s="26" t="n"/>
      <c r="L82" s="26" t="inlineStr">
        <is>
          <t>NO</t>
        </is>
      </c>
      <c r="M82" s="26" t="n">
        <v>4.240307328268923</v>
      </c>
      <c r="N82" s="74" t="n">
        <v>40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FG_FEAR_THRESHOLD</t>
        </is>
      </c>
      <c r="B83" s="38" t="inlineStr">
        <is>
          <t>12.5</t>
        </is>
      </c>
      <c r="C83" s="38" t="n"/>
      <c r="D83" s="38" t="inlineStr">
        <is>
          <t>GLOBAL_CHECK, STOCKS_EXIT</t>
        </is>
      </c>
      <c r="E83" s="38">
        <f>IF(G79="",E78,IF(G79&gt;0,E78+G79,E78))</f>
        <v/>
      </c>
      <c r="F83" s="26" t="n"/>
      <c r="G83" s="38">
        <f>IFERROR(VLOOKUP($A79&amp;"_"&amp;$B79,Results_Deltas!$A$2:$P$15000,5,FALSE),"")</f>
        <v/>
      </c>
      <c r="H83" s="38" t="inlineStr">
        <is>
          <t>Blanket (page end)</t>
        </is>
      </c>
      <c r="I83" s="26" t="n"/>
      <c r="J83" s="26" t="n"/>
      <c r="K83" s="26" t="n"/>
      <c r="L83" s="26" t="inlineStr">
        <is>
          <t>NO</t>
        </is>
      </c>
      <c r="M83" s="26" t="n">
        <v>4.252110017770323</v>
      </c>
      <c r="N83" s="74" t="n">
        <v>38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FUNDING_GATE_FILTER_TF</t>
        </is>
      </c>
      <c r="B84" s="38" t="inlineStr">
        <is>
          <t>D</t>
        </is>
      </c>
      <c r="C84" s="38" t="n"/>
      <c r="D84" s="38" t="inlineStr">
        <is>
          <t>GLOBAL_CHECK</t>
        </is>
      </c>
      <c r="E84" s="38">
        <f>IF(G85="",E84,IF(G85&gt;0,E84+G85,E84))</f>
        <v/>
      </c>
      <c r="F84" s="26" t="n"/>
      <c r="G84" s="38">
        <f>IFERROR(VLOOKUP($A85&amp;"_"&amp;$B85,Results_Deltas!$A$2:$P$15000,5,FALSE),"")</f>
        <v/>
      </c>
      <c r="H84" s="38" t="inlineStr">
        <is>
          <t>Blanket (page end)</t>
        </is>
      </c>
      <c r="I84" s="26" t="n"/>
      <c r="J84" s="26" t="n"/>
      <c r="K84" s="26" t="n"/>
      <c r="L84" s="26" t="inlineStr">
        <is>
          <t>NO</t>
        </is>
      </c>
      <c r="M84" s="26" t="n">
        <v>4.288899654075525</v>
      </c>
      <c r="N84" s="74" t="n">
        <v>36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MANDATORY_REENTRY_WT_FILTER_MIN_TFS</t>
        </is>
      </c>
      <c r="B85" s="38" t="inlineStr">
        <is>
          <t>3</t>
        </is>
      </c>
      <c r="C85" s="38" t="n"/>
      <c r="D85" s="38" t="inlineStr">
        <is>
          <t>GLOBAL_CHECK, STOCKS_EXIT</t>
        </is>
      </c>
      <c r="E85" s="38">
        <f>IF(G151="",E150,IF(G151&gt;0,E150+G151,E150))</f>
        <v/>
      </c>
      <c r="F85" s="26" t="n"/>
      <c r="G85" s="38">
        <f>IFERROR(VLOOKUP($A151&amp;"_"&amp;$B151,Results_Deltas!$A$2:$P$15000,5,FALSE),"")</f>
        <v/>
      </c>
      <c r="H85" s="38" t="inlineStr">
        <is>
          <t>Blanket (page end)</t>
        </is>
      </c>
      <c r="I85" s="26" t="n"/>
      <c r="J85" s="26" t="n"/>
      <c r="K85" s="26" t="n"/>
      <c r="L85" s="26" t="inlineStr">
        <is>
          <t>NO</t>
        </is>
      </c>
      <c r="M85" s="26" t="n">
        <v>4.290588112394407</v>
      </c>
      <c r="N85" s="74" t="n">
        <v>42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DUP_GUARD_FILTER_TF</t>
        </is>
      </c>
      <c r="B86" s="38" t="inlineStr">
        <is>
          <t>D</t>
        </is>
      </c>
      <c r="C86" s="38" t="n"/>
      <c r="D86" s="38" t="inlineStr">
        <is>
          <t>GLOBAL_CHECK</t>
        </is>
      </c>
      <c r="E86" s="38">
        <f>IF(G60="",E59,IF(G60&gt;0,E59+G60,E59))</f>
        <v/>
      </c>
      <c r="F86" s="26" t="n"/>
      <c r="G86" s="38">
        <f>IFERROR(VLOOKUP($A60&amp;"_"&amp;$B60,Results_Deltas!$A$2:$P$15000,5,FALSE),"")</f>
        <v/>
      </c>
      <c r="H86" s="38" t="inlineStr">
        <is>
          <t>Blanket (page end)</t>
        </is>
      </c>
      <c r="I86" s="26" t="n"/>
      <c r="J86" s="26" t="n"/>
      <c r="K86" s="26" t="n"/>
      <c r="L86" s="26" t="inlineStr">
        <is>
          <t>NO</t>
        </is>
      </c>
      <c r="M86" s="26" t="n">
        <v>4.310037260476581</v>
      </c>
      <c r="N86" s="74" t="n">
        <v>41</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MANDATORY_REENTRY_WT_FILTER_VELOCITY_RATIO</t>
        </is>
      </c>
      <c r="B87" s="38" t="inlineStr">
        <is>
          <t>0.90_ALT</t>
        </is>
      </c>
      <c r="C87" s="38" t="n"/>
      <c r="D87" s="38" t="inlineStr">
        <is>
          <t>GLOBAL_CHECK, STOCKS_EXIT</t>
        </is>
      </c>
      <c r="E87" s="38">
        <f>IF(G158="",E157,IF(G158&gt;0,E157+G158,E157))</f>
        <v/>
      </c>
      <c r="F87" s="26" t="n"/>
      <c r="G87" s="38">
        <f>IFERROR(VLOOKUP($A158&amp;"_"&amp;$B158,Results_Deltas!$A$2:$P$15000,5,FALSE),"")</f>
        <v/>
      </c>
      <c r="H87" s="38" t="inlineStr">
        <is>
          <t>Blanket (page end)</t>
        </is>
      </c>
      <c r="I87" s="26" t="n"/>
      <c r="J87" s="26" t="n"/>
      <c r="K87" s="26" t="n"/>
      <c r="L87" s="26" t="inlineStr">
        <is>
          <t>NO</t>
        </is>
      </c>
      <c r="M87" s="26" t="n">
        <v>4.319318237047967</v>
      </c>
      <c r="N87" s="74" t="n">
        <v>39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FG_FEAR_THRESHOLD</t>
        </is>
      </c>
      <c r="B88" s="38" t="inlineStr">
        <is>
          <t>18.75</t>
        </is>
      </c>
      <c r="C88" s="38" t="n"/>
      <c r="D88" s="38" t="inlineStr">
        <is>
          <t>GLOBAL_CHECK, STOCKS_EXIT</t>
        </is>
      </c>
      <c r="E88" s="38">
        <f>IF(G78="",E77,IF(G78&gt;0,E77+G78,E77))</f>
        <v/>
      </c>
      <c r="F88" s="26" t="n"/>
      <c r="G88" s="38">
        <f>IFERROR(VLOOKUP($A78&amp;"_"&amp;$B78,Results_Deltas!$A$2:$P$15000,5,FALSE),"")</f>
        <v/>
      </c>
      <c r="H88" s="38" t="inlineStr">
        <is>
          <t>Blanket (page end)</t>
        </is>
      </c>
      <c r="I88" s="26" t="n"/>
      <c r="J88" s="26" t="n"/>
      <c r="K88" s="26" t="n"/>
      <c r="L88" s="26" t="inlineStr">
        <is>
          <t>NO</t>
        </is>
      </c>
      <c r="M88" s="26" t="n">
        <v>4.327314580723752</v>
      </c>
      <c r="N88" s="74" t="n">
        <v>38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OI_CONFIRM_MIN_CHANGE_PCT</t>
        </is>
      </c>
      <c r="B89" s="38" t="inlineStr">
        <is>
          <t>0</t>
        </is>
      </c>
      <c r="C89" s="38" t="n"/>
      <c r="D89" s="38" t="inlineStr">
        <is>
          <t>ENTRY, GLOBAL_CHECK, STOCKS_EXIT</t>
        </is>
      </c>
      <c r="E89" s="38">
        <f>IF(G193="",E192,IF(G193&gt;0,E192+G193,E192))</f>
        <v/>
      </c>
      <c r="F89" s="26" t="n"/>
      <c r="G89" s="38">
        <f>IFERROR(VLOOKUP($A193&amp;"_"&amp;$B193,Results_Deltas!$A$2:$P$15000,5,FALSE),"")</f>
        <v/>
      </c>
      <c r="H89" s="38" t="inlineStr">
        <is>
          <t>Blanket (page end)</t>
        </is>
      </c>
      <c r="I89" s="26" t="n"/>
      <c r="J89" s="26" t="n"/>
      <c r="K89" s="26" t="n"/>
      <c r="L89" s="26" t="inlineStr">
        <is>
          <t>NO</t>
        </is>
      </c>
      <c r="M89" s="26" t="n">
        <v>4.356590892551545</v>
      </c>
      <c r="N89" s="74" t="n">
        <v>37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OI_CONFIRM_MIN_PRICE_PCT</t>
        </is>
      </c>
      <c r="B90" s="38" t="inlineStr">
        <is>
          <t>0</t>
        </is>
      </c>
      <c r="C90" s="38" t="n"/>
      <c r="D90" s="38" t="inlineStr">
        <is>
          <t>ENTRY, GLOBAL_CHECK, STOCKS_EXIT</t>
        </is>
      </c>
      <c r="E90" s="38">
        <f>IF(G197="",E196,IF(G197&gt;0,E196+G197,E196))</f>
        <v/>
      </c>
      <c r="F90" s="26" t="n"/>
      <c r="G90" s="38">
        <f>IFERROR(VLOOKUP($A197&amp;"_"&amp;$B197,Results_Deltas!$A$2:$P$15000,5,FALSE),"")</f>
        <v/>
      </c>
      <c r="H90" s="38" t="inlineStr">
        <is>
          <t>Blanket (page end)</t>
        </is>
      </c>
      <c r="I90" s="26" t="n"/>
      <c r="J90" s="26" t="n"/>
      <c r="K90" s="26" t="n"/>
      <c r="L90" s="26" t="inlineStr">
        <is>
          <t>NO</t>
        </is>
      </c>
      <c r="M90" s="26" t="n">
        <v>4.356966539424848</v>
      </c>
      <c r="N90" s="74" t="n">
        <v>37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NEW_POSITION_MAX_LOSS_THRESHOLD</t>
        </is>
      </c>
      <c r="B91" s="38" t="inlineStr">
        <is>
          <t>2.0</t>
        </is>
      </c>
      <c r="C91" s="38" t="n"/>
      <c r="D91" s="38" t="inlineStr">
        <is>
          <t>AUGMENT, EXIT, GLOBAL_CHECK, REDUCE, STOCKS_EXIT</t>
        </is>
      </c>
      <c r="E91" s="38">
        <f>IF(G188="",E187,IF(G188&gt;0,E187+G188,E187))</f>
        <v/>
      </c>
      <c r="F91" s="26" t="n"/>
      <c r="G91" s="38">
        <f>IFERROR(VLOOKUP($A188&amp;"_"&amp;$B188,Results_Deltas!$A$2:$P$15000,5,FALSE),"")</f>
        <v/>
      </c>
      <c r="H91" s="38" t="inlineStr">
        <is>
          <t>Blanket (page end)</t>
        </is>
      </c>
      <c r="I91" s="26" t="n"/>
      <c r="J91" s="26" t="n"/>
      <c r="K91" s="26" t="n"/>
      <c r="L91" s="26" t="inlineStr">
        <is>
          <t>NO</t>
        </is>
      </c>
      <c r="M91" s="26" t="n">
        <v>4.412008666720936</v>
      </c>
      <c r="N91" s="74" t="n">
        <v>40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MANDATORY_REENTRY_WT_FILTER_MIN_TFS</t>
        </is>
      </c>
      <c r="B92" s="38" t="inlineStr">
        <is>
          <t>2</t>
        </is>
      </c>
      <c r="C92" s="38" t="n"/>
      <c r="D92" s="38" t="inlineStr">
        <is>
          <t>GLOBAL_CHECK, STOCKS_EXIT</t>
        </is>
      </c>
      <c r="E92" s="38">
        <f>IF(G152="",E151,IF(G152&gt;0,E151+G152,E151))</f>
        <v/>
      </c>
      <c r="F92" s="26" t="n"/>
      <c r="G92" s="38">
        <f>IFERROR(VLOOKUP($A152&amp;"_"&amp;$B152,Results_Deltas!$A$2:$P$15000,5,FALSE),"")</f>
        <v/>
      </c>
      <c r="H92" s="38" t="inlineStr">
        <is>
          <t>Blanket (page end)</t>
        </is>
      </c>
      <c r="I92" s="26" t="n"/>
      <c r="J92" s="26" t="n"/>
      <c r="K92" s="26" t="n"/>
      <c r="L92" s="26" t="inlineStr">
        <is>
          <t>NO</t>
        </is>
      </c>
      <c r="M92" s="26" t="n">
        <v>4.413820549765488</v>
      </c>
      <c r="N92" s="74" t="n">
        <v>37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FG_GREED_THRESHOLD</t>
        </is>
      </c>
      <c r="B93" s="38" t="inlineStr">
        <is>
          <t>93.75</t>
        </is>
      </c>
      <c r="C93" s="38" t="n"/>
      <c r="D93" s="38" t="inlineStr">
        <is>
          <t>GLOBAL_CHECK, STOCKS_EXIT</t>
        </is>
      </c>
      <c r="E93" s="38">
        <f>IF(G81="",E80,IF(G81&gt;0,E80+G81,E80))</f>
        <v/>
      </c>
      <c r="F93" s="26" t="n"/>
      <c r="G93" s="38">
        <f>IFERROR(VLOOKUP($A81&amp;"_"&amp;$B81,Results_Deltas!$A$2:$P$15000,5,FALSE),"")</f>
        <v/>
      </c>
      <c r="H93" s="38" t="inlineStr">
        <is>
          <t>Blanket (page end)</t>
        </is>
      </c>
      <c r="I93" s="26" t="n"/>
      <c r="J93" s="26" t="n"/>
      <c r="K93" s="26" t="n"/>
      <c r="L93" s="26" t="inlineStr">
        <is>
          <t>NO</t>
        </is>
      </c>
      <c r="M93" s="26" t="n">
        <v>4.450767664671708</v>
      </c>
      <c r="N93" s="74" t="n">
        <v>38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GR_FILTER_VEC_ENABLED</t>
        </is>
      </c>
      <c r="B94" s="38" t="inlineStr">
        <is>
          <t>True</t>
        </is>
      </c>
      <c r="C94" s="38" t="n"/>
      <c r="D94" s="38" t="inlineStr">
        <is>
          <t>GLOBAL_CHECK</t>
        </is>
      </c>
      <c r="E94" s="38">
        <f>IF(G100="",E99,IF(G100&gt;0,E99+G100,E99))</f>
        <v/>
      </c>
      <c r="F94" s="26" t="n"/>
      <c r="G94" s="38">
        <f>IFERROR(VLOOKUP($A100&amp;"_"&amp;$B100,Results_Deltas!$A$2:$P$15000,5,FALSE),"")</f>
        <v/>
      </c>
      <c r="H94" s="38" t="inlineStr">
        <is>
          <t>Blanket (page end)</t>
        </is>
      </c>
      <c r="I94" s="26" t="n"/>
      <c r="J94" s="26" t="n"/>
      <c r="K94" s="26" t="n"/>
      <c r="L94" s="26" t="inlineStr">
        <is>
          <t>NO</t>
        </is>
      </c>
      <c r="M94" s="26" t="n">
        <v>4.611542472191367</v>
      </c>
      <c r="N94" s="74" t="n">
        <v>44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NEW_POSITION_MAX_LOSS_THRESHOLD</t>
        </is>
      </c>
      <c r="B95" s="38" t="inlineStr">
        <is>
          <t>0.5</t>
        </is>
      </c>
      <c r="C95" s="38" t="n"/>
      <c r="D95" s="38" t="inlineStr">
        <is>
          <t>AUGMENT, EXIT, GLOBAL_CHECK, REDUCE, STOCKS_EXIT</t>
        </is>
      </c>
      <c r="E95" s="38">
        <f>IF(G190="",E189,IF(G190&gt;0,E189+G190,E189))</f>
        <v/>
      </c>
      <c r="F95" s="26" t="n"/>
      <c r="G95" s="38">
        <f>IFERROR(VLOOKUP($A190&amp;"_"&amp;$B190,Results_Deltas!$A$2:$P$15000,5,FALSE),"")</f>
        <v/>
      </c>
      <c r="H95" s="38" t="inlineStr">
        <is>
          <t>Blanket (page end)</t>
        </is>
      </c>
      <c r="I95" s="26" t="n"/>
      <c r="J95" s="26" t="n"/>
      <c r="K95" s="26" t="n"/>
      <c r="L95" s="26" t="inlineStr">
        <is>
          <t>NO</t>
        </is>
      </c>
      <c r="M95" s="26" t="n">
        <v>4.650605143833883</v>
      </c>
      <c r="N95" s="74" t="n">
        <v>40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EMA_9_21_FILTER_MIN_TFS</t>
        </is>
      </c>
      <c r="B96" s="38" t="inlineStr">
        <is>
          <t>1</t>
        </is>
      </c>
      <c r="C96" s="38" t="n"/>
      <c r="D96" s="38" t="inlineStr">
        <is>
          <t>GLOBAL_CHECK</t>
        </is>
      </c>
      <c r="E96" s="38">
        <f>IF(G66="",E65,IF(G66&gt;0,E65+G66,E65))</f>
        <v/>
      </c>
      <c r="F96" s="26" t="n"/>
      <c r="G96" s="38">
        <f>IFERROR(VLOOKUP($A66&amp;"_"&amp;$B66,Results_Deltas!$A$2:$P$15000,5,FALSE),"")</f>
        <v/>
      </c>
      <c r="H96" s="38" t="inlineStr">
        <is>
          <t>Blanket (page end)</t>
        </is>
      </c>
      <c r="I96" s="26" t="n"/>
      <c r="J96" s="26" t="n"/>
      <c r="K96" s="26" t="n"/>
      <c r="L96" s="26" t="inlineStr">
        <is>
          <t>NO</t>
        </is>
      </c>
      <c r="M96" s="26" t="n">
        <v>4.679848981736697</v>
      </c>
      <c r="N96" s="74" t="n">
        <v>42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CRYPTO_SPIKE_FADE_THRESHOLD_PCT</t>
        </is>
      </c>
      <c r="B97" s="38" t="inlineStr">
        <is>
          <t>12.5</t>
        </is>
      </c>
      <c r="C97" s="38" t="n"/>
      <c r="D97" s="38" t="inlineStr">
        <is>
          <t>GLOBAL_CHECK, STOCKS_EXIT</t>
        </is>
      </c>
      <c r="E97" s="38">
        <f>IF(G48="",E47,IF(G48&gt;0,E47+G48,E47))</f>
        <v/>
      </c>
      <c r="F97" s="26" t="n"/>
      <c r="G97" s="38">
        <f>IFERROR(VLOOKUP($A48&amp;"_"&amp;$B48,Results_Deltas!$A$2:$P$15000,5,FALSE),"")</f>
        <v/>
      </c>
      <c r="H97" s="38" t="inlineStr">
        <is>
          <t>Blanket (page end)</t>
        </is>
      </c>
      <c r="I97" s="26" t="n"/>
      <c r="J97" s="26" t="n"/>
      <c r="K97" s="26" t="n"/>
      <c r="L97" s="26" t="inlineStr">
        <is>
          <t>NO</t>
        </is>
      </c>
      <c r="M97" s="26" t="n">
        <v>4.702117456743826</v>
      </c>
      <c r="N97" s="74" t="n">
        <v>42</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NEWBORN_LOSS_KILL_GAIN_THRESHOLD_PCT</t>
        </is>
      </c>
      <c r="B98" s="38" t="inlineStr">
        <is>
          <t>0.5</t>
        </is>
      </c>
      <c r="C98" s="38" t="n"/>
      <c r="D98" s="38" t="inlineStr">
        <is>
          <t>AUGMENT, EXIT, GLOBAL_CHECK, REDUCE, STOCKS_EXIT</t>
        </is>
      </c>
      <c r="E98" s="38">
        <f>IF(G184="",E183,IF(G184&gt;0,E183+G184,E183))</f>
        <v/>
      </c>
      <c r="F98" s="26" t="n"/>
      <c r="G98" s="38">
        <f>IFERROR(VLOOKUP($A184&amp;"_"&amp;$B184,Results_Deltas!$A$2:$P$15000,5,FALSE),"")</f>
        <v/>
      </c>
      <c r="H98" s="38" t="inlineStr">
        <is>
          <t>Blanket (page end)</t>
        </is>
      </c>
      <c r="I98" s="26" t="n"/>
      <c r="J98" s="26" t="n"/>
      <c r="K98" s="26" t="n"/>
      <c r="L98" s="26" t="inlineStr">
        <is>
          <t>NO</t>
        </is>
      </c>
      <c r="M98" s="26" t="n">
        <v>4.712418455891777</v>
      </c>
      <c r="N98" s="74" t="n">
        <v>40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LR_BAND_LADDER_TF_BOTTOM</t>
        </is>
      </c>
      <c r="B99" s="38" t="inlineStr">
        <is>
          <t>1</t>
        </is>
      </c>
      <c r="C99" s="38" t="n"/>
      <c r="D99" s="38" t="inlineStr">
        <is>
          <t>GLOBAL_CHECK, STOCKS_EXIT</t>
        </is>
      </c>
      <c r="E99" s="38">
        <f>IF(G147="",E146,IF(G147&gt;0,E146+G147,E146))</f>
        <v/>
      </c>
      <c r="F99" s="26" t="n"/>
      <c r="G99" s="38">
        <f>IFERROR(VLOOKUP($A147&amp;"_"&amp;$B147,Results_Deltas!$A$2:$P$15000,5,FALSE),"")</f>
        <v/>
      </c>
      <c r="H99" s="38" t="inlineStr">
        <is>
          <t>Blanket (page end)</t>
        </is>
      </c>
      <c r="I99" s="26" t="n"/>
      <c r="J99" s="26" t="n"/>
      <c r="K99" s="26" t="n"/>
      <c r="L99" s="26" t="inlineStr">
        <is>
          <t>NO</t>
        </is>
      </c>
      <c r="M99" s="26" t="n">
        <v>4.713802784097965</v>
      </c>
      <c r="N99" s="74" t="n">
        <v>41</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LR_BAND_LADDER_STOCH_EXTREME</t>
        </is>
      </c>
      <c r="B100" s="38" t="inlineStr">
        <is>
          <t>30.0_ALT</t>
        </is>
      </c>
      <c r="C100" s="38" t="n"/>
      <c r="D100" s="38" t="inlineStr">
        <is>
          <t>GLOBAL_CHECK, STOCKS_EXIT</t>
        </is>
      </c>
      <c r="E100" s="38">
        <f>IF(G145="",E144,IF(G145&gt;0,E144+G145,E144))</f>
        <v/>
      </c>
      <c r="F100" s="26" t="n"/>
      <c r="G100" s="38">
        <f>IFERROR(VLOOKUP($A145&amp;"_"&amp;$B145,Results_Deltas!$A$2:$P$15000,5,FALSE),"")</f>
        <v/>
      </c>
      <c r="H100" s="38" t="inlineStr">
        <is>
          <t>Blanket (page end)</t>
        </is>
      </c>
      <c r="I100" s="26" t="n"/>
      <c r="J100" s="26" t="n"/>
      <c r="K100" s="26" t="n"/>
      <c r="L100" s="26" t="inlineStr">
        <is>
          <t>NO</t>
        </is>
      </c>
      <c r="M100" s="26" t="n">
        <v>4.728616524753432</v>
      </c>
      <c r="N100" s="74" t="n">
        <v>40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LR_BAND_LADDER_TF_TOP</t>
        </is>
      </c>
      <c r="B101" s="38" t="inlineStr">
        <is>
          <t>1</t>
        </is>
      </c>
      <c r="C101" s="38" t="n"/>
      <c r="D101" s="38" t="inlineStr">
        <is>
          <t>GLOBAL_CHECK, STOCKS_EXIT</t>
        </is>
      </c>
      <c r="E101" s="38">
        <f>IF(G149="",E148,IF(G149&gt;0,E148+G149,E148))</f>
        <v/>
      </c>
      <c r="F101" s="26" t="n"/>
      <c r="G101" s="38">
        <f>IFERROR(VLOOKUP($A149&amp;"_"&amp;$B149,Results_Deltas!$A$2:$P$15000,5,FALSE),"")</f>
        <v/>
      </c>
      <c r="H101" s="38" t="inlineStr">
        <is>
          <t>Blanket (page end)</t>
        </is>
      </c>
      <c r="I101" s="26" t="n"/>
      <c r="J101" s="26" t="n"/>
      <c r="K101" s="26" t="n"/>
      <c r="L101" s="26" t="inlineStr">
        <is>
          <t>NO</t>
        </is>
      </c>
      <c r="M101" s="26" t="n">
        <v>4.758228024818703</v>
      </c>
      <c r="N101" s="74" t="n">
        <v>39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EMA_9_21_FILTER_MIN_TFS</t>
        </is>
      </c>
      <c r="B102" s="38" t="inlineStr">
        <is>
          <t>2</t>
        </is>
      </c>
      <c r="C102" s="38" t="n"/>
      <c r="D102" s="38" t="inlineStr">
        <is>
          <t>GLOBAL_CHECK</t>
        </is>
      </c>
      <c r="E102" s="38">
        <f>IF(G65="",E64,IF(G65&gt;0,E64+G65,E64))</f>
        <v/>
      </c>
      <c r="F102" s="26" t="n"/>
      <c r="G102" s="38">
        <f>IFERROR(VLOOKUP($A65&amp;"_"&amp;$B65,Results_Deltas!$A$2:$P$15000,5,FALSE),"")</f>
        <v/>
      </c>
      <c r="H102" s="38" t="inlineStr">
        <is>
          <t>Blanket (page end)</t>
        </is>
      </c>
      <c r="I102" s="26" t="n"/>
      <c r="J102" s="26" t="n"/>
      <c r="K102" s="26" t="n"/>
      <c r="L102" s="26" t="inlineStr">
        <is>
          <t>NO</t>
        </is>
      </c>
      <c r="M102" s="26" t="n">
        <v>4.763164478244101</v>
      </c>
      <c r="N102" s="74" t="n">
        <v>42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NEWBORN_LOSS_KILL_GAIN_THRESHOLD_PCT</t>
        </is>
      </c>
      <c r="B103" s="38" t="inlineStr">
        <is>
          <t>1.0</t>
        </is>
      </c>
      <c r="C103" s="38" t="n"/>
      <c r="D103" s="38" t="inlineStr">
        <is>
          <t>AUGMENT, EXIT, GLOBAL_CHECK, REDUCE, STOCKS_EXIT</t>
        </is>
      </c>
      <c r="E103" s="38">
        <f>IF(G183="",E182,IF(G183&gt;0,E182+G183,E182))</f>
        <v/>
      </c>
      <c r="F103" s="26" t="n"/>
      <c r="G103" s="38">
        <f>IFERROR(VLOOKUP($A183&amp;"_"&amp;$B183,Results_Deltas!$A$2:$P$15000,5,FALSE),"")</f>
        <v/>
      </c>
      <c r="H103" s="38" t="inlineStr">
        <is>
          <t>Blanket (page end)</t>
        </is>
      </c>
      <c r="I103" s="26" t="n"/>
      <c r="J103" s="26" t="n"/>
      <c r="K103" s="26" t="n"/>
      <c r="L103" s="26" t="inlineStr">
        <is>
          <t>NO</t>
        </is>
      </c>
      <c r="M103" s="26" t="n">
        <v>4.778329602033549</v>
      </c>
      <c r="N103" s="74" t="n">
        <v>41</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EMA_9_21_FILTER_MIN_TFS</t>
        </is>
      </c>
      <c r="B104" s="38" t="inlineStr">
        <is>
          <t>0</t>
        </is>
      </c>
      <c r="C104" s="38" t="n"/>
      <c r="D104" s="38" t="inlineStr">
        <is>
          <t>GLOBAL_CHECK</t>
        </is>
      </c>
      <c r="E104" s="38">
        <f>IF(G64="",E63,IF(G64&gt;0,E63+G64,E63))</f>
        <v/>
      </c>
      <c r="F104" s="26" t="n"/>
      <c r="G104" s="38">
        <f>IFERROR(VLOOKUP($A64&amp;"_"&amp;$B64,Results_Deltas!$A$2:$P$15000,5,FALSE),"")</f>
        <v/>
      </c>
      <c r="H104" s="38" t="inlineStr">
        <is>
          <t>Blanket (page end)</t>
        </is>
      </c>
      <c r="I104" s="26" t="n"/>
      <c r="J104" s="26" t="n"/>
      <c r="K104" s="26" t="n"/>
      <c r="L104" s="26" t="inlineStr">
        <is>
          <t>NO</t>
        </is>
      </c>
      <c r="M104" s="26" t="n">
        <v>4.782046500995965</v>
      </c>
      <c r="N104" s="74" t="n">
        <v>43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CRYPTO_SPIKE_FADE_THRESHOLD_PCT</t>
        </is>
      </c>
      <c r="B105" s="38" t="inlineStr">
        <is>
          <t>7.5</t>
        </is>
      </c>
      <c r="C105" s="38" t="n"/>
      <c r="D105" s="38" t="inlineStr">
        <is>
          <t>GLOBAL_CHECK, STOCKS_EXIT</t>
        </is>
      </c>
      <c r="E105" s="38">
        <f>IF(G49="",E48,IF(G49&gt;0,E48+G49,E48))</f>
        <v/>
      </c>
      <c r="F105" s="26" t="n"/>
      <c r="G105" s="38">
        <f>IFERROR(VLOOKUP($A49&amp;"_"&amp;$B49,Results_Deltas!$A$2:$P$15000,5,FALSE),"")</f>
        <v/>
      </c>
      <c r="H105" s="38" t="inlineStr">
        <is>
          <t>Blanket (page end)</t>
        </is>
      </c>
      <c r="I105" s="26" t="n"/>
      <c r="J105" s="26" t="n"/>
      <c r="K105" s="26" t="n"/>
      <c r="L105" s="26" t="inlineStr">
        <is>
          <t>NO</t>
        </is>
      </c>
      <c r="M105" s="26" t="n">
        <v>4.805065467637092</v>
      </c>
      <c r="N105" s="74" t="n">
        <v>43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DELTA_HTF_GATE</t>
        </is>
      </c>
      <c r="B106" s="38" t="inlineStr">
        <is>
          <t>4h_ALT</t>
        </is>
      </c>
      <c r="C106" s="38" t="n"/>
      <c r="D106" s="38" t="inlineStr">
        <is>
          <t>ENTRY, GLOBAL_CHECK, STOCKS_EXIT</t>
        </is>
      </c>
      <c r="E106" s="38">
        <f>IF(G56="",E55,IF(G56&gt;0,E55+G56,E55))</f>
        <v/>
      </c>
      <c r="F106" s="26" t="n"/>
      <c r="G106" s="38">
        <f>IFERROR(VLOOKUP($A56&amp;"_"&amp;$B56,Results_Deltas!$A$2:$P$15000,5,FALSE),"")</f>
        <v/>
      </c>
      <c r="H106" s="38" t="inlineStr">
        <is>
          <t>Blanket (page end)</t>
        </is>
      </c>
      <c r="I106" s="26" t="n"/>
      <c r="J106" s="26" t="n"/>
      <c r="K106" s="26" t="n"/>
      <c r="L106" s="26" t="inlineStr">
        <is>
          <t>NO</t>
        </is>
      </c>
      <c r="M106" s="26" t="n">
        <v>4.827274872168874</v>
      </c>
      <c r="N106" s="74" t="n">
        <v>42</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CRYPTO_SPIKE_FADE_THRESHOLD_PCT</t>
        </is>
      </c>
      <c r="B107" s="38" t="inlineStr">
        <is>
          <t>5</t>
        </is>
      </c>
      <c r="C107" s="38" t="n"/>
      <c r="D107" s="38" t="inlineStr">
        <is>
          <t>GLOBAL_CHECK, STOCKS_EXIT</t>
        </is>
      </c>
      <c r="E107" s="38">
        <f>IF(G50="",E49,IF(G50&gt;0,E49+G50,E49))</f>
        <v/>
      </c>
      <c r="F107" s="26" t="n"/>
      <c r="G107" s="38">
        <f>IFERROR(VLOOKUP($A50&amp;"_"&amp;$B50,Results_Deltas!$A$2:$P$15000,5,FALSE),"")</f>
        <v/>
      </c>
      <c r="H107" s="38" t="inlineStr">
        <is>
          <t>Blanket (page end)</t>
        </is>
      </c>
      <c r="I107" s="26" t="n"/>
      <c r="J107" s="26" t="n"/>
      <c r="K107" s="26" t="n"/>
      <c r="L107" s="26" t="inlineStr">
        <is>
          <t>NO</t>
        </is>
      </c>
      <c r="M107" s="26" t="n">
        <v>4.839692730155378</v>
      </c>
      <c r="N107" s="74" t="n">
        <v>43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2</t>
        </is>
      </c>
      <c r="C108" s="38" t="n"/>
      <c r="D108" s="38" t="inlineStr">
        <is>
          <t>GLOBAL_CHECK</t>
        </is>
      </c>
      <c r="E108" s="38">
        <f>IF(G70="",E69,IF(G70&gt;0,E69+G70,E69))</f>
        <v/>
      </c>
      <c r="F108" s="26" t="n"/>
      <c r="G108" s="38">
        <f>IFERROR(VLOOKUP($A70&amp;"_"&amp;$B70,Results_Deltas!$A$2:$P$15000,5,FALSE),"")</f>
        <v/>
      </c>
      <c r="H108" s="38" t="inlineStr">
        <is>
          <t>Blanket (page end)</t>
        </is>
      </c>
      <c r="I108" s="26" t="n"/>
      <c r="J108" s="26" t="n"/>
      <c r="K108" s="26" t="n"/>
      <c r="L108" s="26" t="inlineStr">
        <is>
          <t>NO</t>
        </is>
      </c>
      <c r="M108" s="26" t="n">
        <v>4.857167446971147</v>
      </c>
      <c r="N108" s="74" t="n">
        <v>41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NEWBORN_LOSS_KILL_GAIN_THRESHOLD_PCT</t>
        </is>
      </c>
      <c r="B109" s="38" t="inlineStr">
        <is>
          <t>2.0</t>
        </is>
      </c>
      <c r="C109" s="38" t="n"/>
      <c r="D109" s="38" t="inlineStr">
        <is>
          <t>AUGMENT, EXIT, GLOBAL_CHECK, REDUCE, STOCKS_EXIT</t>
        </is>
      </c>
      <c r="E109" s="38">
        <f>IF(G182="",E181,IF(G182&gt;0,E181+G182,E181))</f>
        <v/>
      </c>
      <c r="F109" s="26" t="n"/>
      <c r="G109" s="38">
        <f>IFERROR(VLOOKUP($A182&amp;"_"&amp;$B182,Results_Deltas!$A$2:$P$15000,5,FALSE),"")</f>
        <v/>
      </c>
      <c r="H109" s="38" t="inlineStr">
        <is>
          <t>Blanket (page end)</t>
        </is>
      </c>
      <c r="I109" s="26" t="n"/>
      <c r="J109" s="26" t="n"/>
      <c r="K109" s="26" t="n"/>
      <c r="L109" s="26" t="inlineStr">
        <is>
          <t>NO</t>
        </is>
      </c>
      <c r="M109" s="26" t="n">
        <v>4.874098599695653</v>
      </c>
      <c r="N109" s="74" t="n">
        <v>39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LR_BAND_LADDER_STOCH_EXTREME</t>
        </is>
      </c>
      <c r="B110" s="40" t="inlineStr">
        <is>
          <t>30.0</t>
        </is>
      </c>
      <c r="C110" s="38" t="n"/>
      <c r="D110" s="38" t="inlineStr">
        <is>
          <t>GLOBAL_CHECK, STOCKS_EXIT</t>
        </is>
      </c>
      <c r="E110" s="38">
        <f>IF(G144="",E143,IF(G144&gt;0,E143+G144,E143))</f>
        <v/>
      </c>
      <c r="F110" s="26" t="n"/>
      <c r="G110" s="38">
        <f>IFERROR(VLOOKUP($A144&amp;"_"&amp;$B144,Results_Deltas!$A$2:$P$15000,5,FALSE),"")</f>
        <v/>
      </c>
      <c r="H110" s="38" t="inlineStr">
        <is>
          <t>Blanket (page end)</t>
        </is>
      </c>
      <c r="I110" s="26" t="n"/>
      <c r="J110" s="26" t="n"/>
      <c r="K110" s="26" t="n"/>
      <c r="L110" s="26" t="inlineStr">
        <is>
          <t>YES</t>
        </is>
      </c>
      <c r="M110" s="26" t="n">
        <v>4.876385791151976</v>
      </c>
      <c r="N110" s="74" t="n">
        <v>40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EMA_BLANKET_FILTER_MIN_TFS</t>
        </is>
      </c>
      <c r="B111" s="38" t="inlineStr">
        <is>
          <t>0</t>
        </is>
      </c>
      <c r="C111" s="38" t="n"/>
      <c r="D111" s="38" t="inlineStr">
        <is>
          <t>GLOBAL_CHECK</t>
        </is>
      </c>
      <c r="E111" s="38">
        <f>IF(G69="",E68,IF(G69&gt;0,E68+G69,E68))</f>
        <v/>
      </c>
      <c r="F111" s="26" t="n"/>
      <c r="G111" s="38">
        <f>IFERROR(VLOOKUP($A69&amp;"_"&amp;$B69,Results_Deltas!$A$2:$P$15000,5,FALSE),"")</f>
        <v/>
      </c>
      <c r="H111" s="38" t="inlineStr">
        <is>
          <t>Blanket (page end)</t>
        </is>
      </c>
      <c r="I111" s="26" t="n"/>
      <c r="J111" s="26" t="n"/>
      <c r="K111" s="26" t="n"/>
      <c r="L111" s="26" t="inlineStr">
        <is>
          <t>NO</t>
        </is>
      </c>
      <c r="M111" s="26" t="n">
        <v>4.882868559861985</v>
      </c>
      <c r="N111" s="74" t="n">
        <v>42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EMA_BLANKET_FILTER_MIN_TFS</t>
        </is>
      </c>
      <c r="B112" s="38" t="inlineStr">
        <is>
          <t>1</t>
        </is>
      </c>
      <c r="C112" s="38" t="n"/>
      <c r="D112" s="38" t="inlineStr">
        <is>
          <t>GLOBAL_CHECK</t>
        </is>
      </c>
      <c r="E112" s="38">
        <f>IF(G71="",E70,IF(G71&gt;0,E70+G71,E70))</f>
        <v/>
      </c>
      <c r="F112" s="26" t="n"/>
      <c r="G112" s="38">
        <f>IFERROR(VLOOKUP($A71&amp;"_"&amp;$B71,Results_Deltas!$A$2:$P$15000,5,FALSE),"")</f>
        <v/>
      </c>
      <c r="H112" s="38" t="inlineStr">
        <is>
          <t>Blanket (page end)</t>
        </is>
      </c>
      <c r="I112" s="26" t="n"/>
      <c r="J112" s="26" t="n"/>
      <c r="K112" s="26" t="n"/>
      <c r="L112" s="26" t="inlineStr">
        <is>
          <t>NO</t>
        </is>
      </c>
      <c r="M112" s="26" t="n">
        <v>4.887284588633862</v>
      </c>
      <c r="N112" s="74" t="n">
        <v>42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1</t>
        </is>
      </c>
      <c r="C113" s="38" t="n"/>
      <c r="D113" s="38" t="inlineStr">
        <is>
          <t>GLOBAL_CHECK</t>
        </is>
      </c>
      <c r="E113" s="38">
        <f>IF(G103="",E102,IF(G103&gt;0,E102+G103,E102))</f>
        <v/>
      </c>
      <c r="F113" s="26" t="n"/>
      <c r="G113" s="38">
        <f>IFERROR(VLOOKUP($A103&amp;"_"&amp;$B103,Results_Deltas!$A$2:$P$15000,5,FALSE),"")</f>
        <v/>
      </c>
      <c r="H113" s="38" t="inlineStr">
        <is>
          <t>Blanket (page end)</t>
        </is>
      </c>
      <c r="I113" s="26" t="n"/>
      <c r="J113" s="26" t="n"/>
      <c r="K113" s="26" t="n"/>
      <c r="L113" s="26" t="inlineStr">
        <is>
          <t>NO</t>
        </is>
      </c>
      <c r="M113" s="26" t="n">
        <v>4.907039638630676</v>
      </c>
      <c r="N113" s="74" t="n">
        <v>44</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LR_BAND_LADDER_TF_TOP</t>
        </is>
      </c>
      <c r="B114" s="38" t="inlineStr">
        <is>
          <t>0</t>
        </is>
      </c>
      <c r="C114" s="38" t="n"/>
      <c r="D114" s="38" t="inlineStr">
        <is>
          <t>GLOBAL_CHECK, STOCKS_EXIT</t>
        </is>
      </c>
      <c r="E114" s="38">
        <f>IF(G148="",E147,IF(G148&gt;0,E147+G148,E147))</f>
        <v/>
      </c>
      <c r="F114" s="26" t="n"/>
      <c r="G114" s="38">
        <f>IFERROR(VLOOKUP($A148&amp;"_"&amp;$B148,Results_Deltas!$A$2:$P$15000,5,FALSE),"")</f>
        <v/>
      </c>
      <c r="H114" s="38" t="inlineStr">
        <is>
          <t>Blanket (page end)</t>
        </is>
      </c>
      <c r="I114" s="26" t="n"/>
      <c r="J114" s="26" t="n"/>
      <c r="K114" s="26" t="n"/>
      <c r="L114" s="26" t="inlineStr">
        <is>
          <t>NO</t>
        </is>
      </c>
      <c r="M114" s="26" t="n">
        <v>4.947105064586801</v>
      </c>
      <c r="N114" s="74" t="n">
        <v>41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EMA_BLANKET_FILTER_ENABLED</t>
        </is>
      </c>
      <c r="B115" s="38" t="inlineStr">
        <is>
          <t>False</t>
        </is>
      </c>
      <c r="C115" s="38" t="n"/>
      <c r="D115" s="38" t="inlineStr">
        <is>
          <t>GLOBAL_CHECK</t>
        </is>
      </c>
      <c r="E115" s="38">
        <f>IF(G67="",E66,IF(G67&gt;0,E66+G67,E66))</f>
        <v/>
      </c>
      <c r="F115" s="26" t="n"/>
      <c r="G115" s="38">
        <f>IFERROR(VLOOKUP($A67&amp;"_"&amp;$B67,Results_Deltas!$A$2:$P$15000,5,FALSE),"")</f>
        <v/>
      </c>
      <c r="H115" s="38" t="inlineStr">
        <is>
          <t>Blanket (page end)</t>
        </is>
      </c>
      <c r="I115" s="26" t="n"/>
      <c r="J115" s="26" t="n"/>
      <c r="K115" s="26" t="n"/>
      <c r="L115" s="26" t="inlineStr">
        <is>
          <t>NO</t>
        </is>
      </c>
      <c r="M115" s="26" t="n">
        <v>4.978635414428858</v>
      </c>
      <c r="N115" s="74" t="n">
        <v>43</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DELTA_HTF_GATE</t>
        </is>
      </c>
      <c r="B116" s="38" t="inlineStr">
        <is>
          <t>4h</t>
        </is>
      </c>
      <c r="C116" s="38" t="n"/>
      <c r="D116" s="38" t="inlineStr">
        <is>
          <t>ENTRY, GLOBAL_CHECK, STOCKS_EXIT</t>
        </is>
      </c>
      <c r="E116" s="38">
        <f>IF(G55="",E54,IF(G55&gt;0,E54+G55,E54))</f>
        <v/>
      </c>
      <c r="F116" s="26" t="n"/>
      <c r="G116" s="38">
        <f>IFERROR(VLOOKUP($A55&amp;"_"&amp;$B55,Results_Deltas!$A$2:$P$15000,5,FALSE),"")</f>
        <v/>
      </c>
      <c r="H116" s="38" t="inlineStr">
        <is>
          <t>Blanket (page end)</t>
        </is>
      </c>
      <c r="I116" s="26" t="n"/>
      <c r="J116" s="26" t="n"/>
      <c r="K116" s="26" t="n"/>
      <c r="L116" s="26" t="inlineStr">
        <is>
          <t>NO</t>
        </is>
      </c>
      <c r="M116" s="26" t="n">
        <v>4.99678290530057</v>
      </c>
      <c r="N116" s="74" t="n">
        <v>42</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OI_CONFIRM_MIN_CHANGE_PCT</t>
        </is>
      </c>
      <c r="B117" s="40" t="inlineStr">
        <is>
          <t>0.5</t>
        </is>
      </c>
      <c r="C117" s="38" t="n"/>
      <c r="D117" s="38" t="inlineStr">
        <is>
          <t>ENTRY, GLOBAL_CHECK, STOCKS_EXIT</t>
        </is>
      </c>
      <c r="E117" s="38">
        <f>IF(G196="",E195,IF(G196&gt;0,E195+G196,E195))</f>
        <v/>
      </c>
      <c r="F117" s="26" t="n"/>
      <c r="G117" s="38">
        <f>IFERROR(VLOOKUP($A196&amp;"_"&amp;$B196,Results_Deltas!$A$2:$P$15000,5,FALSE),"")</f>
        <v/>
      </c>
      <c r="H117" s="38" t="inlineStr">
        <is>
          <t>Blanket (page end)</t>
        </is>
      </c>
      <c r="I117" s="26" t="n"/>
      <c r="J117" s="26" t="n"/>
      <c r="K117" s="26" t="n"/>
      <c r="L117" s="26" t="inlineStr">
        <is>
          <t>YES</t>
        </is>
      </c>
      <c r="M117" s="26" t="n">
        <v>5.009523107904956</v>
      </c>
      <c r="N117" s="74" t="n">
        <v>39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0</t>
        </is>
      </c>
      <c r="C118" s="38" t="n"/>
      <c r="D118" s="38" t="inlineStr">
        <is>
          <t>GLOBAL_CHECK, STOCKS_EXIT</t>
        </is>
      </c>
      <c r="E118" s="38">
        <f>IF(G146="",E145,IF(G146&gt;0,E145+G146,E145))</f>
        <v/>
      </c>
      <c r="F118" s="26" t="n"/>
      <c r="G118" s="38">
        <f>IFERROR(VLOOKUP($A146&amp;"_"&amp;$B146,Results_Deltas!$A$2:$P$15000,5,FALSE),"")</f>
        <v/>
      </c>
      <c r="H118" s="38" t="inlineStr">
        <is>
          <t>Blanket (page end)</t>
        </is>
      </c>
      <c r="I118" s="26" t="n"/>
      <c r="J118" s="26" t="n"/>
      <c r="K118" s="26" t="n"/>
      <c r="L118" s="26" t="inlineStr">
        <is>
          <t>NO</t>
        </is>
      </c>
      <c r="M118" s="26" t="n">
        <v>5.032934728356231</v>
      </c>
      <c r="N118" s="74" t="n">
        <v>44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ADX_RANGING_THRESHOLD</t>
        </is>
      </c>
      <c r="B119" s="38" t="inlineStr">
        <is>
          <t>20</t>
        </is>
      </c>
      <c r="C119" s="38" t="n"/>
      <c r="D119" s="38" t="inlineStr">
        <is>
          <t>ENTRY, GLOBAL_CHECK, STOCKS_EXIT</t>
        </is>
      </c>
      <c r="E119" s="38">
        <f>IF(G26="",E25,IF(G26&gt;0,E25+G26,E25))</f>
        <v/>
      </c>
      <c r="F119" s="26" t="n"/>
      <c r="G119" s="38">
        <f>IFERROR(VLOOKUP($A26&amp;"_"&amp;$B26,Results_Deltas!$A$2:$P$15000,5,FALSE),"")</f>
        <v/>
      </c>
      <c r="H119" s="38" t="inlineStr">
        <is>
          <t>Blanket (page end)</t>
        </is>
      </c>
      <c r="I119" s="26" t="n"/>
      <c r="J119" s="26" t="n"/>
      <c r="K119" s="26" t="n"/>
      <c r="L119" s="26" t="inlineStr">
        <is>
          <t>NO</t>
        </is>
      </c>
      <c r="M119" s="26" t="n">
        <v>5.037173160419048</v>
      </c>
      <c r="N119" s="74" t="n">
        <v>41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ADX_RANGING_THRESHOLD</t>
        </is>
      </c>
      <c r="B120" s="70" t="n">
        <v>20</v>
      </c>
      <c r="C120" s="38" t="n"/>
      <c r="D120" s="38" t="inlineStr">
        <is>
          <t>ENTRY, GLOBAL_CHECK, STOCKS_EXIT</t>
        </is>
      </c>
      <c r="E120" s="38">
        <f>IF(G29="",E28,IF(G29&gt;0,E28+G29,E28))</f>
        <v/>
      </c>
      <c r="F120" s="26" t="n"/>
      <c r="G120" s="38">
        <f>IFERROR(VLOOKUP($A29&amp;"_"&amp;$B29,Results_Deltas!$A$2:$P$15000,5,FALSE),"")</f>
        <v/>
      </c>
      <c r="H120" s="38" t="inlineStr">
        <is>
          <t>Blanket (page end)</t>
        </is>
      </c>
      <c r="I120" s="26" t="n"/>
      <c r="J120" s="26" t="n"/>
      <c r="K120" s="26" t="n"/>
      <c r="L120" s="26" t="inlineStr">
        <is>
          <t>YES</t>
        </is>
      </c>
      <c r="M120" s="26" t="n">
        <v>5.037173160419048</v>
      </c>
      <c r="N120" s="74" t="n">
        <v>41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DELTA_REENTRY_FILTER_ENABLED</t>
        </is>
      </c>
      <c r="B121" s="38" t="inlineStr">
        <is>
          <t>True</t>
        </is>
      </c>
      <c r="C121" s="38" t="n"/>
      <c r="D121" s="38" t="inlineStr">
        <is>
          <t>ENTRY, GLOBAL_CHECK, STOCKS_EXIT</t>
        </is>
      </c>
      <c r="E121" s="38">
        <f>IF(G58="",E57,IF(G58&gt;0,E57+G58,E57))</f>
        <v/>
      </c>
      <c r="F121" s="26" t="n"/>
      <c r="G121" s="38">
        <f>IFERROR(VLOOKUP($A58&amp;"_"&amp;$B58,Results_Deltas!$A$2:$P$15000,5,FALSE),"")</f>
        <v/>
      </c>
      <c r="H121" s="38" t="inlineStr">
        <is>
          <t>Blanket (page end)</t>
        </is>
      </c>
      <c r="I121" s="26" t="n"/>
      <c r="J121" s="26" t="n"/>
      <c r="K121" s="26" t="n"/>
      <c r="L121" s="26" t="inlineStr">
        <is>
          <t>NO</t>
        </is>
      </c>
      <c r="M121" s="26" t="n">
        <v>5.064860038521755</v>
      </c>
      <c r="N121" s="74" t="n">
        <v>45</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f>IF(G143="",E142,IF(G143&gt;0,E142+G143,E142))</f>
        <v/>
      </c>
      <c r="F122" s="26" t="n"/>
      <c r="G122" s="38">
        <f>IFERROR(VLOOKUP($A143&amp;"_"&amp;$B143,Results_Deltas!$A$2:$P$15000,5,FALSE),"")</f>
        <v/>
      </c>
      <c r="H122" s="38" t="inlineStr">
        <is>
          <t>Blanket (page end)</t>
        </is>
      </c>
      <c r="I122" s="26" t="n"/>
      <c r="J122" s="26" t="n"/>
      <c r="K122" s="26" t="n"/>
      <c r="L122" s="26" t="inlineStr">
        <is>
          <t>NO</t>
        </is>
      </c>
      <c r="M122" s="26" t="n">
        <v>5.114762688875491</v>
      </c>
      <c r="N122" s="74" t="n">
        <v>43</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NEW_POSITION_MAX_LOSS_THRESHOLD</t>
        </is>
      </c>
      <c r="B123" s="38" t="inlineStr">
        <is>
          <t>1.0</t>
        </is>
      </c>
      <c r="C123" s="38" t="n"/>
      <c r="D123" s="38" t="inlineStr">
        <is>
          <t>AUGMENT, EXIT, GLOBAL_CHECK, REDUCE, STOCKS_EXIT</t>
        </is>
      </c>
      <c r="E123" s="38">
        <f>IF(G189="",E188,IF(G189&gt;0,E188+G189,E188))</f>
        <v/>
      </c>
      <c r="F123" s="26" t="n"/>
      <c r="G123" s="38">
        <f>IFERROR(VLOOKUP($A189&amp;"_"&amp;$B189,Results_Deltas!$A$2:$P$15000,5,FALSE),"")</f>
        <v/>
      </c>
      <c r="H123" s="38" t="inlineStr">
        <is>
          <t>Blanket (page end)</t>
        </is>
      </c>
      <c r="I123" s="26" t="n"/>
      <c r="J123" s="26" t="n"/>
      <c r="K123" s="26" t="n"/>
      <c r="L123" s="26" t="inlineStr">
        <is>
          <t>NO</t>
        </is>
      </c>
      <c r="M123" s="26" t="n">
        <v>5.129128860557986</v>
      </c>
      <c r="N123" s="74" t="n">
        <v>39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BANDAID_OFF_LOSER_RECOVER_PCT</t>
        </is>
      </c>
      <c r="B124" s="38" t="inlineStr">
        <is>
          <t>0</t>
        </is>
      </c>
      <c r="C124" s="38" t="n"/>
      <c r="D124" s="38" t="inlineStr">
        <is>
          <t>AUGMENT, ENTRY, EXIT, GLOBAL_CHECK, REDUCE, STOCKS_EXIT</t>
        </is>
      </c>
      <c r="E124" s="38">
        <f>IF(G30="",E29,IF(G30&gt;0,E29+G30,E29))</f>
        <v/>
      </c>
      <c r="F124" s="26" t="n"/>
      <c r="G124" s="38">
        <f>IFERROR(VLOOKUP($A30&amp;"_"&amp;$B30,Results_Deltas!$A$2:$P$15000,5,FALSE),"")</f>
        <v/>
      </c>
      <c r="H124" s="38" t="inlineStr">
        <is>
          <t>Blanket (page end)</t>
        </is>
      </c>
      <c r="I124" s="26" t="n"/>
      <c r="J124" s="26" t="n"/>
      <c r="K124" s="26" t="n"/>
      <c r="L124" s="26" t="inlineStr">
        <is>
          <t>NO</t>
        </is>
      </c>
      <c r="M124" s="26" t="n">
        <v>5.339185271339329</v>
      </c>
      <c r="N124" s="74" t="n">
        <v>41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COOLDOWN_LOCKS_FILTER_TF</t>
        </is>
      </c>
      <c r="B125" s="40" t="inlineStr">
        <is>
          <t>15m</t>
        </is>
      </c>
      <c r="C125" s="38" t="n"/>
      <c r="D125" s="38" t="inlineStr">
        <is>
          <t>GLOBAL_CHECK</t>
        </is>
      </c>
      <c r="E125" s="38">
        <f>IF(G46="",E45,IF(G46&gt;0,E45+G46,E45))</f>
        <v/>
      </c>
      <c r="F125" s="26" t="n"/>
      <c r="G125" s="38">
        <f>IFERROR(VLOOKUP($A46&amp;"_"&amp;$B46,Results_Deltas!$A$2:$P$15000,5,FALSE),"")</f>
        <v/>
      </c>
      <c r="H125" s="38" t="inlineStr">
        <is>
          <t>Blanket (page end)</t>
        </is>
      </c>
      <c r="I125" s="26" t="n"/>
      <c r="J125" s="26" t="n"/>
      <c r="K125" s="26" t="n"/>
      <c r="L125" s="26" t="inlineStr">
        <is>
          <t>YES</t>
        </is>
      </c>
      <c r="M125" s="26" t="n">
        <v>5.344416150202044</v>
      </c>
      <c r="N125" s="74" t="n">
        <v>42</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BAND_ARROW_ENABLED</t>
        </is>
      </c>
      <c r="B126" s="40" t="inlineStr">
        <is>
          <t>False</t>
        </is>
      </c>
      <c r="C126" s="38" t="n"/>
      <c r="D126" s="38" t="inlineStr">
        <is>
          <t>GLOBAL_CHECK, STOCKS_EXIT</t>
        </is>
      </c>
      <c r="E126" s="38">
        <f>IF(G34="",E33,IF(G34&gt;0,E33+G34,E33))</f>
        <v/>
      </c>
      <c r="F126" s="26" t="n"/>
      <c r="G126" s="38">
        <f>IFERROR(VLOOKUP($A34&amp;"_"&amp;$B34,Results_Deltas!$A$2:$P$15000,5,FALSE),"")</f>
        <v/>
      </c>
      <c r="H126" s="38" t="inlineStr">
        <is>
          <t>Blanket (page end)</t>
        </is>
      </c>
      <c r="I126" s="26" t="n"/>
      <c r="J126" s="26" t="n"/>
      <c r="K126" s="26" t="n"/>
      <c r="L126" s="26" t="inlineStr">
        <is>
          <t>YES</t>
        </is>
      </c>
      <c r="M126" s="26" t="n">
        <v>5.421967606561622</v>
      </c>
      <c r="N126" s="74" t="n">
        <v>42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DUP_GUARD_FILTER_TF</t>
        </is>
      </c>
      <c r="B127" s="40" t="inlineStr">
        <is>
          <t>15m</t>
        </is>
      </c>
      <c r="C127" s="38" t="n"/>
      <c r="D127" s="38" t="inlineStr">
        <is>
          <t>GLOBAL_CHECK</t>
        </is>
      </c>
      <c r="E127" s="38">
        <f>IF(G63="",E62,IF(G63&gt;0,E62+G63,E62))</f>
        <v/>
      </c>
      <c r="F127" s="26" t="n"/>
      <c r="G127" s="38">
        <f>IFERROR(VLOOKUP($A63&amp;"_"&amp;$B63,Results_Deltas!$A$2:$P$15000,5,FALSE),"")</f>
        <v/>
      </c>
      <c r="H127" s="38" t="inlineStr">
        <is>
          <t>Blanket (page end)</t>
        </is>
      </c>
      <c r="I127" s="26" t="n"/>
      <c r="J127" s="26" t="n"/>
      <c r="K127" s="26" t="n"/>
      <c r="L127" s="26" t="inlineStr">
        <is>
          <t>YES</t>
        </is>
      </c>
      <c r="M127" s="26" t="n">
        <v>5.510911378516774</v>
      </c>
      <c r="N127" s="74" t="n">
        <v>42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NEWBORN_LOSS_KILL_GAIN_THRESHOLD_PCT</t>
        </is>
      </c>
      <c r="B128" s="40" t="inlineStr">
        <is>
          <t>0</t>
        </is>
      </c>
      <c r="C128" s="38" t="n"/>
      <c r="D128" s="38" t="inlineStr">
        <is>
          <t>AUGMENT, EXIT, GLOBAL_CHECK, REDUCE, STOCKS_EXIT</t>
        </is>
      </c>
      <c r="E128" s="38">
        <f>IF(G181="",E180,IF(G181&gt;0,E180+G181,E180))</f>
        <v/>
      </c>
      <c r="F128" s="26" t="n"/>
      <c r="G128" s="38">
        <f>IFERROR(VLOOKUP($A181&amp;"_"&amp;$B181,Results_Deltas!$A$2:$P$15000,5,FALSE),"")</f>
        <v/>
      </c>
      <c r="H128" s="38" t="inlineStr">
        <is>
          <t>Blanket (page end)</t>
        </is>
      </c>
      <c r="I128" s="26" t="n"/>
      <c r="J128" s="26" t="n"/>
      <c r="K128" s="26" t="n"/>
      <c r="L128" s="26" t="inlineStr">
        <is>
          <t>YES</t>
        </is>
      </c>
      <c r="M128" s="26" t="n">
        <v>5.541112241615888</v>
      </c>
      <c r="N128" s="74" t="n">
        <v>40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NEWBORN_LOSS_KILL_REQUIRE_VEL_AGAINST</t>
        </is>
      </c>
      <c r="B129" s="38" t="inlineStr">
        <is>
          <t>0.0</t>
        </is>
      </c>
      <c r="C129" s="38" t="n"/>
      <c r="D129" s="38" t="inlineStr">
        <is>
          <t>AUGMENT, EXIT, GLOBAL_CHECK, REDUCE, STOCKS_EXIT</t>
        </is>
      </c>
      <c r="E129" s="38">
        <f>IF(G185="",E184,IF(G185&gt;0,E184+G185,E184))</f>
        <v/>
      </c>
      <c r="F129" s="26" t="n"/>
      <c r="G129" s="38">
        <f>IFERROR(VLOOKUP($A185&amp;"_"&amp;$B185,Results_Deltas!$A$2:$P$15000,5,FALSE),"")</f>
        <v/>
      </c>
      <c r="H129" s="38" t="inlineStr">
        <is>
          <t>Blanket (page end)</t>
        </is>
      </c>
      <c r="I129" s="26" t="n"/>
      <c r="J129" s="26" t="n"/>
      <c r="K129" s="26" t="n"/>
      <c r="L129" s="26" t="inlineStr">
        <is>
          <t>NO</t>
        </is>
      </c>
      <c r="M129" s="26" t="n">
        <v>5.541454243353598</v>
      </c>
      <c r="N129" s="74" t="n">
        <v>40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HTF4_CONF</t>
        </is>
      </c>
      <c r="B130" s="38" t="inlineStr">
        <is>
          <t>False_ALT</t>
        </is>
      </c>
      <c r="C130" s="38" t="n"/>
      <c r="D130" s="38" t="inlineStr">
        <is>
          <t>GLOBAL_CHECK, STOCKS_EXIT</t>
        </is>
      </c>
      <c r="E130" s="38">
        <f>IF(G121="",E120,IF(G121&gt;0,E120+G121,E120))</f>
        <v/>
      </c>
      <c r="F130" s="26" t="n"/>
      <c r="G130" s="38">
        <f>IFERROR(VLOOKUP($A121&amp;"_"&amp;$B121,Results_Deltas!$A$2:$P$15000,5,FALSE),"")</f>
        <v/>
      </c>
      <c r="H130" s="38" t="inlineStr">
        <is>
          <t>Blanket (page end)</t>
        </is>
      </c>
      <c r="I130" s="26" t="n"/>
      <c r="J130" s="26" t="n"/>
      <c r="K130" s="26" t="n"/>
      <c r="L130" s="26" t="inlineStr">
        <is>
          <t>NO</t>
        </is>
      </c>
      <c r="M130" s="26" t="n">
        <v>5.544447956413028</v>
      </c>
      <c r="N130" s="74" t="n">
        <v>41</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OI_CONFIRM_ENABLED</t>
        </is>
      </c>
      <c r="B131" s="38" t="inlineStr">
        <is>
          <t>False</t>
        </is>
      </c>
      <c r="C131" s="38" t="n"/>
      <c r="D131" s="38" t="inlineStr">
        <is>
          <t>ENTRY, GLOBAL_CHECK, STOCKS_EXIT</t>
        </is>
      </c>
      <c r="E131" s="38">
        <f>IF(G191="",E190,IF(G191&gt;0,E190+G191,E190))</f>
        <v/>
      </c>
      <c r="F131" s="26" t="n"/>
      <c r="G131" s="38">
        <f>IFERROR(VLOOKUP($A191&amp;"_"&amp;$B191,Results_Deltas!$A$2:$P$15000,5,FALSE),"")</f>
        <v/>
      </c>
      <c r="H131" s="38" t="inlineStr">
        <is>
          <t>Blanket (page end)</t>
        </is>
      </c>
      <c r="I131" s="26" t="n"/>
      <c r="J131" s="26" t="n"/>
      <c r="K131" s="26" t="n"/>
      <c r="L131" s="26" t="inlineStr">
        <is>
          <t>NO</t>
        </is>
      </c>
      <c r="M131" s="26" t="n">
        <v>5.546646605192774</v>
      </c>
      <c r="N131" s="74" t="n">
        <v>39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OI_CONFIRM_ENABLED</t>
        </is>
      </c>
      <c r="B132" s="70" t="b">
        <v>0</v>
      </c>
      <c r="C132" s="38" t="n"/>
      <c r="D132" s="38" t="inlineStr">
        <is>
          <t>ENTRY, GLOBAL_CHECK, STOCKS_EXIT</t>
        </is>
      </c>
      <c r="E132" s="38">
        <f>IF(G192="",E191,IF(G192&gt;0,E191+G192,E191))</f>
        <v/>
      </c>
      <c r="F132" s="26" t="n"/>
      <c r="G132" s="38">
        <f>IFERROR(VLOOKUP($A192&amp;"_"&amp;$B192,Results_Deltas!$A$2:$P$15000,5,FALSE),"")</f>
        <v/>
      </c>
      <c r="H132" s="38" t="inlineStr">
        <is>
          <t>Blanket (page end)</t>
        </is>
      </c>
      <c r="I132" s="26" t="n"/>
      <c r="J132" s="26" t="n"/>
      <c r="K132" s="26" t="n"/>
      <c r="L132" s="26" t="inlineStr">
        <is>
          <t>YES</t>
        </is>
      </c>
      <c r="M132" s="26" t="n">
        <v>5.546646605192774</v>
      </c>
      <c r="N132" s="74" t="n">
        <v>39</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MTS_GATE_ENABLED</t>
        </is>
      </c>
      <c r="B133" s="38" t="inlineStr">
        <is>
          <t>False</t>
        </is>
      </c>
      <c r="C133" s="38" t="n"/>
      <c r="D133" s="38" t="inlineStr">
        <is>
          <t>ENTRY, GLOBAL_CHECK, STOCKS_EXIT</t>
        </is>
      </c>
      <c r="E133" s="38">
        <f>IF(G179="",E178,IF(G179&gt;0,E178+G179,E178))</f>
        <v/>
      </c>
      <c r="F133" s="26" t="n"/>
      <c r="G133" s="38">
        <f>IFERROR(VLOOKUP($A179&amp;"_"&amp;$B179,Results_Deltas!$A$2:$P$15000,5,FALSE),"")</f>
        <v/>
      </c>
      <c r="H133" s="38" t="inlineStr">
        <is>
          <t>Blanket (page end)</t>
        </is>
      </c>
      <c r="I133" s="26" t="n"/>
      <c r="J133" s="26" t="n"/>
      <c r="K133" s="26" t="n"/>
      <c r="L133" s="26" t="inlineStr">
        <is>
          <t>NO</t>
        </is>
      </c>
      <c r="M133" s="26" t="n">
        <v>5.593971183311204</v>
      </c>
      <c r="N133" s="74" t="n">
        <v>40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MTS_GATE_ENABLED</t>
        </is>
      </c>
      <c r="B134" s="70" t="b">
        <v>0</v>
      </c>
      <c r="C134" s="38" t="n"/>
      <c r="D134" s="38" t="inlineStr">
        <is>
          <t>ENTRY, GLOBAL_CHECK, STOCKS_EXIT</t>
        </is>
      </c>
      <c r="E134" s="38">
        <f>IF(G180="",E179,IF(G180&gt;0,E179+G180,E179))</f>
        <v/>
      </c>
      <c r="F134" s="26" t="n"/>
      <c r="G134" s="38">
        <f>IFERROR(VLOOKUP($A180&amp;"_"&amp;$B180,Results_Deltas!$A$2:$P$15000,5,FALSE),"")</f>
        <v/>
      </c>
      <c r="H134" s="38" t="inlineStr">
        <is>
          <t>Blanket (page end)</t>
        </is>
      </c>
      <c r="I134" s="26" t="n"/>
      <c r="J134" s="26" t="n"/>
      <c r="K134" s="26" t="n"/>
      <c r="L134" s="26" t="inlineStr">
        <is>
          <t>YES</t>
        </is>
      </c>
      <c r="M134" s="26" t="n">
        <v>5.593971183311204</v>
      </c>
      <c r="N134" s="74" t="n">
        <v>40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5.59414624578726</v>
      </c>
      <c r="N135" s="74" t="n">
        <v>41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HLR_SMA_BAND_PCT</t>
        </is>
      </c>
      <c r="B136" s="38" t="inlineStr">
        <is>
          <t>0</t>
        </is>
      </c>
      <c r="C136" s="38" t="n"/>
      <c r="D136" s="38" t="inlineStr">
        <is>
          <t>ENTRY, GLOBAL_CHECK, STOCKS_EXIT</t>
        </is>
      </c>
      <c r="E136" s="38">
        <f>IF(G113="",E112,IF(G113&gt;0,E112+G113,E112))</f>
        <v/>
      </c>
      <c r="F136" s="26" t="n"/>
      <c r="G136" s="38">
        <f>IFERROR(VLOOKUP($A113&amp;"_"&amp;$B113,Results_Deltas!$A$2:$P$15000,5,FALSE),"")</f>
        <v/>
      </c>
      <c r="H136" s="38" t="inlineStr">
        <is>
          <t>Blanket (page end)</t>
        </is>
      </c>
      <c r="I136" s="26" t="n"/>
      <c r="J136" s="26" t="n"/>
      <c r="K136" s="26" t="n"/>
      <c r="L136" s="26" t="inlineStr">
        <is>
          <t>NO</t>
        </is>
      </c>
      <c r="M136" s="26" t="n">
        <v>5.623108146788284</v>
      </c>
      <c r="N136" s="74" t="n">
        <v>41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LH_HL_FILTER_REQUIRE_BOTH</t>
        </is>
      </c>
      <c r="B137" s="38" t="inlineStr">
        <is>
          <t>False_ALT</t>
        </is>
      </c>
      <c r="C137" s="38" t="n"/>
      <c r="D137" s="38" t="inlineStr">
        <is>
          <t>ENTRY, GLOBAL_CHECK, STOCKS_EXIT</t>
        </is>
      </c>
      <c r="E137" s="38">
        <f>IF(G141="",E140,IF(G141&gt;0,E140+G141,E140))</f>
        <v/>
      </c>
      <c r="F137" s="26" t="n"/>
      <c r="G137" s="38">
        <f>IFERROR(VLOOKUP($A141&amp;"_"&amp;$B141,Results_Deltas!$A$2:$P$15000,5,FALSE),"")</f>
        <v/>
      </c>
      <c r="H137" s="38" t="inlineStr">
        <is>
          <t>Blanket (page end)</t>
        </is>
      </c>
      <c r="I137" s="26" t="n"/>
      <c r="J137" s="26" t="n"/>
      <c r="K137" s="26" t="n"/>
      <c r="L137" s="26" t="inlineStr">
        <is>
          <t>NO</t>
        </is>
      </c>
      <c r="M137" s="26" t="n">
        <v>5.641032325096107</v>
      </c>
      <c r="N137" s="74" t="n">
        <v>41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HLR_TOP_MIN_TFS</t>
        </is>
      </c>
      <c r="B138" s="38" t="inlineStr">
        <is>
          <t>0</t>
        </is>
      </c>
      <c r="C138" s="38" t="n"/>
      <c r="D138" s="38" t="inlineStr">
        <is>
          <t>GLOBAL_CHECK, REENTRY, STOCKS_EXIT</t>
        </is>
      </c>
      <c r="E138" s="38">
        <f>IF(G117="",E116,IF(G117&gt;0,E116+G117,E116))</f>
        <v/>
      </c>
      <c r="F138" s="26" t="n"/>
      <c r="G138" s="38">
        <f>IFERROR(VLOOKUP($A117&amp;"_"&amp;$B117,Results_Deltas!$A$2:$P$15000,5,FALSE),"")</f>
        <v/>
      </c>
      <c r="H138" s="38" t="inlineStr">
        <is>
          <t>Blanket (page end)</t>
        </is>
      </c>
      <c r="I138" s="26" t="n"/>
      <c r="J138" s="26" t="n"/>
      <c r="K138" s="26" t="n"/>
      <c r="L138" s="26" t="inlineStr">
        <is>
          <t>NO</t>
        </is>
      </c>
      <c r="M138" s="26" t="n">
        <v>5.648242441185012</v>
      </c>
      <c r="N138" s="74" t="n">
        <v>41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HLR_TOP_MIN_TFS</t>
        </is>
      </c>
      <c r="B139" s="70" t="n">
        <v>0</v>
      </c>
      <c r="C139" s="38" t="n"/>
      <c r="D139" s="38" t="inlineStr">
        <is>
          <t>GLOBAL_CHECK, REENTRY, STOCKS_EXIT</t>
        </is>
      </c>
      <c r="E139" s="38">
        <f>IF(G118="",E117,IF(G118&gt;0,E117+G118,E117))</f>
        <v/>
      </c>
      <c r="F139" s="26" t="n"/>
      <c r="G139" s="38">
        <f>IFERROR(VLOOKUP($A118&amp;"_"&amp;$B118,Results_Deltas!$A$2:$P$15000,5,FALSE),"")</f>
        <v/>
      </c>
      <c r="H139" s="38" t="inlineStr">
        <is>
          <t>Blanket (page end)</t>
        </is>
      </c>
      <c r="I139" s="26" t="n"/>
      <c r="J139" s="26" t="n"/>
      <c r="K139" s="26" t="n"/>
      <c r="L139" s="26" t="inlineStr">
        <is>
          <t>YES</t>
        </is>
      </c>
      <c r="M139" s="26" t="n">
        <v>5.648242441185012</v>
      </c>
      <c r="N139" s="74" t="n">
        <v>41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BTC_ACCEL_RAMP_REQUIRE_POSITIVE</t>
        </is>
      </c>
      <c r="B140" s="38" t="inlineStr">
        <is>
          <t>0.0</t>
        </is>
      </c>
      <c r="C140" s="38" t="n"/>
      <c r="D140" s="38" t="inlineStr">
        <is>
          <t>UNIVERSAL (ex-BTC) — ENTRY/EXIT/REENTRY</t>
        </is>
      </c>
      <c r="E140" s="38">
        <f>IF(G36="",E35,IF(G36&gt;0,E35+G36,E35))</f>
        <v/>
      </c>
      <c r="F140" s="26" t="n"/>
      <c r="G140" s="38">
        <f>IFERROR(VLOOKUP($A36&amp;"_"&amp;$B36,Results_Deltas!$A$2:$P$15000,5,FALSE),"")</f>
        <v/>
      </c>
      <c r="H140" s="38" t="inlineStr">
        <is>
          <t>Blanket (page end)</t>
        </is>
      </c>
      <c r="I140" s="26" t="n"/>
      <c r="J140" s="26" t="n"/>
      <c r="K140" s="26" t="n"/>
      <c r="L140" s="26" t="inlineStr">
        <is>
          <t>NO</t>
        </is>
      </c>
      <c r="M140" s="26" t="n">
        <v>5.65311830819828</v>
      </c>
      <c r="N140" s="74" t="n">
        <v>38</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BTC_ACCEL_RAMP_REQUIRE_POSITIVE</t>
        </is>
      </c>
      <c r="B141" s="38" t="inlineStr">
        <is>
          <t>0.0_ALT</t>
        </is>
      </c>
      <c r="C141" s="38" t="n"/>
      <c r="D141" s="38" t="inlineStr">
        <is>
          <t>UNIVERSAL (ex-BTC) — ENTRY/EXIT/REENTRY</t>
        </is>
      </c>
      <c r="E141" s="38">
        <f>IF(G37="",E36,IF(G37&gt;0,E36+G37,E36))</f>
        <v/>
      </c>
      <c r="F141" s="26" t="n"/>
      <c r="G141" s="38">
        <f>IFERROR(VLOOKUP($A37&amp;"_"&amp;$B37,Results_Deltas!$A$2:$P$15000,5,FALSE),"")</f>
        <v/>
      </c>
      <c r="H141" s="38" t="inlineStr">
        <is>
          <t>Blanket (page end)</t>
        </is>
      </c>
      <c r="I141" s="26" t="n"/>
      <c r="J141" s="26" t="n"/>
      <c r="K141" s="26" t="n"/>
      <c r="L141" s="26" t="inlineStr">
        <is>
          <t>NO</t>
        </is>
      </c>
      <c r="M141" s="26" t="n">
        <v>5.65311830819828</v>
      </c>
      <c r="N141" s="74" t="n">
        <v>38</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BTC_HARD_BLOCK_OTHER_ACCOUNTS</t>
        </is>
      </c>
      <c r="B142" s="38" t="inlineStr">
        <is>
          <t>0.0</t>
        </is>
      </c>
      <c r="C142" s="38" t="n"/>
      <c r="D142" s="38" t="inlineStr">
        <is>
          <t>UNIVERSAL (ex-BTC) — ENTRY/EXIT/REENTRY</t>
        </is>
      </c>
      <c r="E142" s="38">
        <f>IF(G38="",E37,IF(G38&gt;0,E37+G38,E37))</f>
        <v/>
      </c>
      <c r="F142" s="26" t="n"/>
      <c r="G142" s="38">
        <f>IFERROR(VLOOKUP($A38&amp;"_"&amp;$B38,Results_Deltas!$A$2:$P$15000,5,FALSE),"")</f>
        <v/>
      </c>
      <c r="H142" s="38" t="inlineStr">
        <is>
          <t>Blanket (page end)</t>
        </is>
      </c>
      <c r="I142" s="26" t="n"/>
      <c r="J142" s="26" t="n"/>
      <c r="K142" s="26" t="n"/>
      <c r="L142" s="26" t="inlineStr">
        <is>
          <t>NO</t>
        </is>
      </c>
      <c r="M142" s="26" t="n">
        <v>5.65311830819828</v>
      </c>
      <c r="N142" s="74" t="n">
        <v>38</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BTC_HARD_BLOCK_OTHER_ACCOUNTS</t>
        </is>
      </c>
      <c r="B143" s="38" t="inlineStr">
        <is>
          <t>0.0_ALT</t>
        </is>
      </c>
      <c r="C143" s="38" t="n"/>
      <c r="D143" s="38" t="inlineStr">
        <is>
          <t>UNIVERSAL (ex-BTC) — ENTRY/EXIT/REENTRY</t>
        </is>
      </c>
      <c r="E143" s="38">
        <f>IF(G39="",E38,IF(G39&gt;0,E38+G39,E38))</f>
        <v/>
      </c>
      <c r="F143" s="26" t="n"/>
      <c r="G143" s="38">
        <f>IFERROR(VLOOKUP($A39&amp;"_"&amp;$B39,Results_Deltas!$A$2:$P$15000,5,FALSE),"")</f>
        <v/>
      </c>
      <c r="H143" s="38" t="inlineStr">
        <is>
          <t>Blanket (page end)</t>
        </is>
      </c>
      <c r="I143" s="26" t="n"/>
      <c r="J143" s="26" t="n"/>
      <c r="K143" s="26" t="n"/>
      <c r="L143" s="26" t="inlineStr">
        <is>
          <t>NO</t>
        </is>
      </c>
      <c r="M143" s="26" t="n">
        <v>5.65311830819828</v>
      </c>
      <c r="N143" s="74" t="n">
        <v>38</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BTC_ROUND_BANDS_EACH_SIDE</t>
        </is>
      </c>
      <c r="B144" s="38" t="inlineStr">
        <is>
          <t>0.0</t>
        </is>
      </c>
      <c r="C144" s="38" t="n"/>
      <c r="D144" s="38" t="inlineStr">
        <is>
          <t>UNIVERSAL (ex-BTC) — ENTRY/EXIT/REENTRY</t>
        </is>
      </c>
      <c r="E144" s="38">
        <f>IF(G40="",E39,IF(G40&gt;0,E39+G40,E39))</f>
        <v/>
      </c>
      <c r="F144" s="26" t="n"/>
      <c r="G144" s="38">
        <f>IFERROR(VLOOKUP($A40&amp;"_"&amp;$B40,Results_Deltas!$A$2:$P$15000,5,FALSE),"")</f>
        <v/>
      </c>
      <c r="H144" s="38" t="inlineStr">
        <is>
          <t>Blanket (page end)</t>
        </is>
      </c>
      <c r="I144" s="26" t="n"/>
      <c r="J144" s="26" t="n"/>
      <c r="K144" s="26" t="n"/>
      <c r="L144" s="26" t="inlineStr">
        <is>
          <t>NO</t>
        </is>
      </c>
      <c r="M144" s="26" t="n">
        <v>5.65311830819828</v>
      </c>
      <c r="N144" s="74" t="n">
        <v>38</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BTC_ROUND_BANDS_EACH_SIDE</t>
        </is>
      </c>
      <c r="B145" s="38" t="inlineStr">
        <is>
          <t>0.0_ALT</t>
        </is>
      </c>
      <c r="C145" s="38" t="n"/>
      <c r="D145" s="38" t="inlineStr">
        <is>
          <t>UNIVERSAL (ex-BTC) — ENTRY/EXIT/REENTRY</t>
        </is>
      </c>
      <c r="E145" s="38">
        <f>IF(G41="",E40,IF(G41&gt;0,E40+G41,E40))</f>
        <v/>
      </c>
      <c r="F145" s="26" t="n"/>
      <c r="G145" s="38">
        <f>IFERROR(VLOOKUP($A41&amp;"_"&amp;$B41,Results_Deltas!$A$2:$P$15000,5,FALSE),"")</f>
        <v/>
      </c>
      <c r="H145" s="38" t="inlineStr">
        <is>
          <t>Blanket (page end)</t>
        </is>
      </c>
      <c r="I145" s="26" t="n"/>
      <c r="J145" s="26" t="n"/>
      <c r="K145" s="26" t="n"/>
      <c r="L145" s="26" t="inlineStr">
        <is>
          <t>NO</t>
        </is>
      </c>
      <c r="M145" s="26" t="n">
        <v>5.65311830819828</v>
      </c>
      <c r="N145" s="74" t="n">
        <v>38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IF(G161="",E160,IF(G161&gt;0,E160+G161,E160))</f>
        <v/>
      </c>
      <c r="F146" s="26" t="n"/>
      <c r="G146" s="38">
        <f>IFERROR(VLOOKUP($A161&amp;"_"&amp;$B161,Results_Deltas!$A$2:$P$15000,5,FALSE),"")</f>
        <v/>
      </c>
      <c r="H146" s="38" t="inlineStr">
        <is>
          <t>Blanket (page end)</t>
        </is>
      </c>
      <c r="I146" s="26" t="n"/>
      <c r="J146" s="26" t="n"/>
      <c r="K146" s="26" t="n"/>
      <c r="L146" s="26" t="inlineStr">
        <is>
          <t>NO</t>
        </is>
      </c>
      <c r="M146" s="26" t="n">
        <v>5.682313730952485</v>
      </c>
      <c r="N146" s="74" t="n">
        <v>41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HTF_DIRECTION_GATE_ENABLED</t>
        </is>
      </c>
      <c r="B147" s="40" t="inlineStr">
        <is>
          <t>False</t>
        </is>
      </c>
      <c r="C147" s="38" t="n"/>
      <c r="D147" s="38" t="inlineStr">
        <is>
          <t>ENTRY, GLOBAL_CHECK, STOCKS_EXIT</t>
        </is>
      </c>
      <c r="E147" s="38">
        <f>IF(G122="",E121,IF(G122&gt;0,E121+G122,E121))</f>
        <v/>
      </c>
      <c r="F147" s="26" t="n"/>
      <c r="G147" s="38">
        <f>IFERROR(VLOOKUP($A122&amp;"_"&amp;$B122,Results_Deltas!$A$2:$P$15000,5,FALSE),"")</f>
        <v/>
      </c>
      <c r="H147" s="38" t="inlineStr">
        <is>
          <t>Blanket (page end)</t>
        </is>
      </c>
      <c r="I147" s="26" t="n"/>
      <c r="J147" s="26" t="n"/>
      <c r="K147" s="26" t="n"/>
      <c r="L147" s="26" t="inlineStr">
        <is>
          <t>YES</t>
        </is>
      </c>
      <c r="M147" s="26" t="n">
        <v>5.684553050620336</v>
      </c>
      <c r="N147" s="74" t="n">
        <v>41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HTF4_CONF</t>
        </is>
      </c>
      <c r="B148" s="38" t="inlineStr">
        <is>
          <t>False</t>
        </is>
      </c>
      <c r="C148" s="38" t="n"/>
      <c r="D148" s="38" t="inlineStr">
        <is>
          <t>GLOBAL_CHECK, STOCKS_EXIT</t>
        </is>
      </c>
      <c r="E148" s="38">
        <f>IF(G120="",E119,IF(G120&gt;0,E119+G120,E119))</f>
        <v/>
      </c>
      <c r="F148" s="26" t="n"/>
      <c r="G148" s="38">
        <f>IFERROR(VLOOKUP($A120&amp;"_"&amp;$B120,Results_Deltas!$A$2:$P$15000,5,FALSE),"")</f>
        <v/>
      </c>
      <c r="H148" s="38" t="inlineStr">
        <is>
          <t>Blanket (page end)</t>
        </is>
      </c>
      <c r="I148" s="26" t="n"/>
      <c r="J148" s="26" t="n"/>
      <c r="K148" s="26" t="n"/>
      <c r="L148" s="26" t="inlineStr">
        <is>
          <t>NO</t>
        </is>
      </c>
      <c r="M148" s="26" t="n">
        <v>5.685688951623615</v>
      </c>
      <c r="N148" s="74" t="n">
        <v>41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HA_WICK_QUALITY_TF</t>
        </is>
      </c>
      <c r="B149" s="70" t="inlineStr">
        <is>
          <t>15m</t>
        </is>
      </c>
      <c r="C149" s="38" t="n"/>
      <c r="D149" s="38" t="inlineStr">
        <is>
          <t>ENTRY, GLOBAL_CHECK, STOCKS_EXIT</t>
        </is>
      </c>
      <c r="E149" s="38">
        <f>IF(G111="",E110,IF(G111&gt;0,E110+G111,E110))</f>
        <v/>
      </c>
      <c r="F149" s="26" t="n"/>
      <c r="G149" s="38">
        <f>IFERROR(VLOOKUP($A111&amp;"_"&amp;$B111,Results_Deltas!$A$2:$P$15000,5,FALSE),"")</f>
        <v/>
      </c>
      <c r="H149" s="38" t="inlineStr">
        <is>
          <t>Blanket (page end)</t>
        </is>
      </c>
      <c r="I149" s="26" t="n"/>
      <c r="J149" s="26" t="n"/>
      <c r="K149" s="26" t="n"/>
      <c r="L149" s="26" t="inlineStr">
        <is>
          <t>YES</t>
        </is>
      </c>
      <c r="M149" s="26" t="n">
        <v>5.692832429560862</v>
      </c>
      <c r="N149" s="74" t="n">
        <v>41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f>IF(G112="",E111,IF(G112&gt;0,E111+G112,E111))</f>
        <v/>
      </c>
      <c r="F150" s="26" t="n"/>
      <c r="G150" s="38">
        <f>IFERROR(VLOOKUP($A112&amp;"_"&amp;$B112,Results_Deltas!$A$2:$P$15000,5,FALSE),"")</f>
        <v/>
      </c>
      <c r="H150" s="38" t="inlineStr">
        <is>
          <t>Blanket (page end)</t>
        </is>
      </c>
      <c r="I150" s="26" t="n"/>
      <c r="J150" s="26" t="n"/>
      <c r="K150" s="26" t="n"/>
      <c r="L150" s="26" t="inlineStr">
        <is>
          <t>NO</t>
        </is>
      </c>
      <c r="M150" s="26" t="n">
        <v>5.692832429560862</v>
      </c>
      <c r="N150" s="74" t="n">
        <v>41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0.0_ALT</t>
        </is>
      </c>
      <c r="C151" s="38" t="n"/>
      <c r="D151" s="38" t="inlineStr">
        <is>
          <t>GLOBAL_CHECK, STOCKS_EXIT</t>
        </is>
      </c>
      <c r="E151" s="38">
        <f>IF(G75="",E74,IF(G75&gt;0,E74+G75,E74))</f>
        <v/>
      </c>
      <c r="F151" s="26" t="n"/>
      <c r="G151" s="38">
        <f>IFERROR(VLOOKUP($A75&amp;"_"&amp;$B75,Results_Deltas!$A$2:$P$15000,5,FALSE),"")</f>
        <v/>
      </c>
      <c r="H151" s="38" t="inlineStr">
        <is>
          <t>Blanket (page end)</t>
        </is>
      </c>
      <c r="I151" s="26" t="n"/>
      <c r="J151" s="26" t="n"/>
      <c r="K151" s="26" t="n"/>
      <c r="L151" s="26" t="inlineStr">
        <is>
          <t>NO</t>
        </is>
      </c>
      <c r="M151" s="26" t="n">
        <v>5.694633686875364</v>
      </c>
      <c r="N151" s="74" t="n">
        <v>42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NEW_POSITION_MAX_LOSS_THRESHOLD</t>
        </is>
      </c>
      <c r="B152" s="38" t="inlineStr">
        <is>
          <t>0</t>
        </is>
      </c>
      <c r="C152" s="38" t="n"/>
      <c r="D152" s="38" t="inlineStr">
        <is>
          <t>AUGMENT, EXIT, GLOBAL_CHECK, REDUCE, STOCKS_EXIT</t>
        </is>
      </c>
      <c r="E152" s="38">
        <f>IF(G187="",E186,IF(G187&gt;0,E186+G187,E186))</f>
        <v/>
      </c>
      <c r="F152" s="26" t="n"/>
      <c r="G152" s="38">
        <f>IFERROR(VLOOKUP($A187&amp;"_"&amp;$B187,Results_Deltas!$A$2:$P$15000,5,FALSE),"")</f>
        <v/>
      </c>
      <c r="H152" s="38" t="inlineStr">
        <is>
          <t>Blanket (page end)</t>
        </is>
      </c>
      <c r="I152" s="26" t="n"/>
      <c r="J152" s="26" t="n"/>
      <c r="K152" s="26" t="n"/>
      <c r="L152" s="26" t="inlineStr">
        <is>
          <t>NO</t>
        </is>
      </c>
      <c r="M152" s="26" t="n">
        <v>5.697335668224383</v>
      </c>
      <c r="N152" s="74" t="n">
        <v>40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MI_TF_AGREE_MIN</t>
        </is>
      </c>
      <c r="B153" s="38" t="inlineStr">
        <is>
          <t>0.0_ALT</t>
        </is>
      </c>
      <c r="C153" s="38" t="n"/>
      <c r="D153" s="38" t="inlineStr">
        <is>
          <t>ENTRY, GLOBAL_CHECK, STOCKS_EXIT</t>
        </is>
      </c>
      <c r="E153" s="38">
        <f>IF(G162="",E161,IF(G162&gt;0,E161+G162,E161))</f>
        <v/>
      </c>
      <c r="F153" s="26" t="n"/>
      <c r="G153" s="38">
        <f>IFERROR(VLOOKUP($A162&amp;"_"&amp;$B162,Results_Deltas!$A$2:$P$15000,5,FALSE),"")</f>
        <v/>
      </c>
      <c r="H153" s="38" t="inlineStr">
        <is>
          <t>Blanket (page end)</t>
        </is>
      </c>
      <c r="I153" s="26" t="n"/>
      <c r="J153" s="26" t="n"/>
      <c r="K153" s="26" t="n"/>
      <c r="L153" s="26" t="inlineStr">
        <is>
          <t>NO</t>
        </is>
      </c>
      <c r="M153" s="26" t="n">
        <v>5.709713759570261</v>
      </c>
      <c r="N153" s="74" t="n">
        <v>41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DELTA_REENTRY_FILTER_ENABLED</t>
        </is>
      </c>
      <c r="B154" s="40" t="inlineStr">
        <is>
          <t>False</t>
        </is>
      </c>
      <c r="C154" s="38" t="n"/>
      <c r="D154" s="38" t="inlineStr">
        <is>
          <t>ENTRY, GLOBAL_CHECK, STOCKS_EXIT</t>
        </is>
      </c>
      <c r="E154" s="38">
        <f>IF(G57="",E56,IF(G57&gt;0,E56+G57,E56))</f>
        <v/>
      </c>
      <c r="F154" s="26" t="n"/>
      <c r="G154" s="38">
        <f>IFERROR(VLOOKUP($A57&amp;"_"&amp;$B57,Results_Deltas!$A$2:$P$15000,5,FALSE),"")</f>
        <v/>
      </c>
      <c r="H154" s="38" t="inlineStr">
        <is>
          <t>Blanket (page end)</t>
        </is>
      </c>
      <c r="I154" s="26" t="n"/>
      <c r="J154" s="26" t="n"/>
      <c r="K154" s="26" t="n"/>
      <c r="L154" s="26" t="inlineStr">
        <is>
          <t>YES</t>
        </is>
      </c>
      <c r="M154" s="26" t="n">
        <v>5.714267787571274</v>
      </c>
      <c r="N154" s="74" t="n">
        <v>44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t>
        </is>
      </c>
      <c r="C155" s="38" t="n"/>
      <c r="D155" s="38" t="inlineStr">
        <is>
          <t>GLOBAL_CHECK, STOCKS_EXIT</t>
        </is>
      </c>
      <c r="E155" s="38">
        <f>IF(G74="",E73,IF(G74&gt;0,E73+G74,E73))</f>
        <v/>
      </c>
      <c r="F155" s="26" t="n"/>
      <c r="G155" s="38">
        <f>IFERROR(VLOOKUP($A74&amp;"_"&amp;$B74,Results_Deltas!$A$2:$P$15000,5,FALSE),"")</f>
        <v/>
      </c>
      <c r="H155" s="38" t="inlineStr">
        <is>
          <t>Blanket (page end)</t>
        </is>
      </c>
      <c r="I155" s="26" t="n"/>
      <c r="J155" s="26" t="n"/>
      <c r="K155" s="26" t="n"/>
      <c r="L155" s="26" t="inlineStr">
        <is>
          <t>NO</t>
        </is>
      </c>
      <c r="M155" s="26" t="n">
        <v>5.715521263927415</v>
      </c>
      <c r="N155" s="74" t="n">
        <v>42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EXECUTE_NOW_SINGLE_GATE_ENFORCE</t>
        </is>
      </c>
      <c r="B156" s="38" t="inlineStr">
        <is>
          <t>0.0_ALT</t>
        </is>
      </c>
      <c r="C156" s="38" t="n"/>
      <c r="D156" s="38" t="inlineStr">
        <is>
          <t>ENTRY, GLOBAL_CHECK, STOCKS_EXIT</t>
        </is>
      </c>
      <c r="E156" s="38">
        <f>IF(G73="",E72,IF(G73&gt;0,E72+G73,E72))</f>
        <v/>
      </c>
      <c r="F156" s="26" t="n"/>
      <c r="G156" s="38">
        <f>IFERROR(VLOOKUP($A73&amp;"_"&amp;$B73,Results_Deltas!$A$2:$P$15000,5,FALSE),"")</f>
        <v/>
      </c>
      <c r="H156" s="38" t="inlineStr">
        <is>
          <t>Blanket (page end)</t>
        </is>
      </c>
      <c r="I156" s="26" t="n"/>
      <c r="J156" s="26" t="n"/>
      <c r="K156" s="26" t="n"/>
      <c r="L156" s="26" t="inlineStr">
        <is>
          <t>NO</t>
        </is>
      </c>
      <c r="M156" s="26" t="n">
        <v>5.723718324651064</v>
      </c>
      <c r="N156" s="74" t="n">
        <v>43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LEADERBOARD_FILTER</t>
        </is>
      </c>
      <c r="B157" s="38" t="inlineStr">
        <is>
          <t>False</t>
        </is>
      </c>
      <c r="C157" s="38" t="n"/>
      <c r="D157" s="38" t="inlineStr">
        <is>
          <t>AUGMENT, ENTRY, EXIT, GLOBAL_CHECK, REDUCE, STOCKS_EXIT</t>
        </is>
      </c>
      <c r="E157" s="38">
        <f>IF(G134="",E133,IF(G134&gt;0,E133+G134,E133))</f>
        <v/>
      </c>
      <c r="F157" s="26" t="n"/>
      <c r="G157" s="38">
        <f>IFERROR(VLOOKUP($A134&amp;"_"&amp;$B134,Results_Deltas!$A$2:$P$15000,5,FALSE),"")</f>
        <v/>
      </c>
      <c r="H157" s="38" t="inlineStr">
        <is>
          <t>Blanket (page end)</t>
        </is>
      </c>
      <c r="I157" s="26" t="n"/>
      <c r="J157" s="26" t="n"/>
      <c r="K157" s="26" t="n"/>
      <c r="L157" s="26" t="inlineStr">
        <is>
          <t>NO</t>
        </is>
      </c>
      <c r="M157" s="26" t="n">
        <v>5.729191267872305</v>
      </c>
      <c r="N157" s="74" t="n">
        <v>41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LH_HL_FILTER_REQUIRE_BOTH</t>
        </is>
      </c>
      <c r="B158" s="40" t="inlineStr">
        <is>
          <t>False</t>
        </is>
      </c>
      <c r="C158" s="38" t="n"/>
      <c r="D158" s="38" t="inlineStr">
        <is>
          <t>ENTRY, GLOBAL_CHECK, STOCKS_EXIT</t>
        </is>
      </c>
      <c r="E158" s="38">
        <f>IF(G140="",E139,IF(G140&gt;0,E139+G140,E139))</f>
        <v/>
      </c>
      <c r="F158" s="26" t="n"/>
      <c r="G158" s="38">
        <f>IFERROR(VLOOKUP($A140&amp;"_"&amp;$B140,Results_Deltas!$A$2:$P$15000,5,FALSE),"")</f>
        <v/>
      </c>
      <c r="H158" s="38" t="inlineStr">
        <is>
          <t>Blanket (page end)</t>
        </is>
      </c>
      <c r="I158" s="26" t="n"/>
      <c r="J158" s="26" t="n"/>
      <c r="K158" s="26" t="n"/>
      <c r="L158" s="26" t="inlineStr">
        <is>
          <t>YES</t>
        </is>
      </c>
      <c r="M158" s="26" t="n">
        <v>5.729877257545936</v>
      </c>
      <c r="N158" s="74" t="n">
        <v>41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HTF_GATE_D_MANDATORY</t>
        </is>
      </c>
      <c r="B159" s="38" t="inlineStr">
        <is>
          <t>0.0</t>
        </is>
      </c>
      <c r="C159" s="38" t="n"/>
      <c r="D159" s="38" t="inlineStr">
        <is>
          <t>ENTRY, GLOBAL_CHECK, STOCKS_EXIT</t>
        </is>
      </c>
      <c r="E159" s="38">
        <f>IF(G126="",E125,IF(G126&gt;0,E125+G126,E125))</f>
        <v/>
      </c>
      <c r="F159" s="26" t="n"/>
      <c r="G159" s="38">
        <f>IFERROR(VLOOKUP($A126&amp;"_"&amp;$B126,Results_Deltas!$A$2:$P$15000,5,FALSE),"")</f>
        <v/>
      </c>
      <c r="H159" s="38" t="inlineStr">
        <is>
          <t>Blanket (page end)</t>
        </is>
      </c>
      <c r="I159" s="26" t="n"/>
      <c r="J159" s="26" t="n"/>
      <c r="K159" s="26" t="n"/>
      <c r="L159" s="26" t="inlineStr">
        <is>
          <t>NO</t>
        </is>
      </c>
      <c r="M159" s="26" t="n">
        <v>5.733582851860447</v>
      </c>
      <c r="N159" s="74" t="n">
        <v>41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0.0_ALT</t>
        </is>
      </c>
      <c r="C160" s="38" t="n"/>
      <c r="D160" s="38" t="inlineStr">
        <is>
          <t>ENTRY, GLOBAL_CHECK, STOCKS_EXIT</t>
        </is>
      </c>
      <c r="E160" s="38">
        <f>IF(G127="",E126,IF(G127&gt;0,E126+G127,E126))</f>
        <v/>
      </c>
      <c r="F160" s="26" t="n"/>
      <c r="G160" s="38">
        <f>IFERROR(VLOOKUP($A127&amp;"_"&amp;$B127,Results_Deltas!$A$2:$P$15000,5,FALSE),"")</f>
        <v/>
      </c>
      <c r="H160" s="38" t="inlineStr">
        <is>
          <t>Blanket (page end)</t>
        </is>
      </c>
      <c r="I160" s="26" t="n"/>
      <c r="J160" s="26" t="n"/>
      <c r="K160" s="26" t="n"/>
      <c r="L160" s="26" t="inlineStr">
        <is>
          <t>NO</t>
        </is>
      </c>
      <c r="M160" s="26" t="n">
        <v>5.733582851860447</v>
      </c>
      <c r="N160" s="74" t="n">
        <v>41</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f>IF(G156="",E155,IF(G156&gt;0,E155+G156,E155))</f>
        <v/>
      </c>
      <c r="F161" s="26" t="n"/>
      <c r="G161" s="38">
        <f>IFERROR(VLOOKUP($A156&amp;"_"&amp;$B156,Results_Deltas!$A$2:$P$15000,5,FALSE),"")</f>
        <v/>
      </c>
      <c r="H161" s="38" t="inlineStr">
        <is>
          <t>Blanket (page end)</t>
        </is>
      </c>
      <c r="I161" s="26" t="n"/>
      <c r="J161" s="26" t="n"/>
      <c r="K161" s="26" t="n"/>
      <c r="L161" s="26" t="inlineStr">
        <is>
          <t>NO</t>
        </is>
      </c>
      <c r="M161" s="26" t="n">
        <v>5.738740401836623</v>
      </c>
      <c r="N161" s="74" t="n">
        <v>41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HTF_GATE_BYPASS_RZ</t>
        </is>
      </c>
      <c r="B162" s="38" t="inlineStr">
        <is>
          <t>0.0</t>
        </is>
      </c>
      <c r="C162" s="38" t="n"/>
      <c r="D162" s="38" t="inlineStr">
        <is>
          <t>ENTRY, GLOBAL_CHECK, STOCKS_EXIT</t>
        </is>
      </c>
      <c r="E162" s="38">
        <f>IF(G124="",E123,IF(G124&gt;0,E123+G124,E123))</f>
        <v/>
      </c>
      <c r="F162" s="26" t="n"/>
      <c r="G162" s="38">
        <f>IFERROR(VLOOKUP($A124&amp;"_"&amp;$B124,Results_Deltas!$A$2:$P$15000,5,FALSE),"")</f>
        <v/>
      </c>
      <c r="H162" s="38" t="inlineStr">
        <is>
          <t>Blanket (page end)</t>
        </is>
      </c>
      <c r="I162" s="26" t="n"/>
      <c r="J162" s="26" t="n"/>
      <c r="K162" s="26" t="n"/>
      <c r="L162" s="26" t="inlineStr">
        <is>
          <t>NO</t>
        </is>
      </c>
      <c r="M162" s="26" t="n">
        <v>5.740131068424173</v>
      </c>
      <c r="N162" s="74" t="n">
        <v>43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HTF_TREND_VETO_BYPASS_REASONS</t>
        </is>
      </c>
      <c r="B163" s="38" t="inlineStr">
        <is>
          <t>0.0_ALT</t>
        </is>
      </c>
      <c r="C163" s="38" t="n"/>
      <c r="D163" s="38" t="inlineStr">
        <is>
          <t>GLOBAL_CHECK, STOCKS_EXIT</t>
        </is>
      </c>
      <c r="E163" s="38">
        <f>IF(G133="",E132,IF(G133&gt;0,E132+G133,E132))</f>
        <v/>
      </c>
      <c r="F163" s="26" t="n"/>
      <c r="G163" s="38">
        <f>IFERROR(VLOOKUP($A133&amp;"_"&amp;$B133,Results_Deltas!$A$2:$P$15000,5,FALSE),"")</f>
        <v/>
      </c>
      <c r="H163" s="38" t="inlineStr">
        <is>
          <t>Blanket (page end)</t>
        </is>
      </c>
      <c r="I163" s="26" t="n"/>
      <c r="J163" s="26" t="n"/>
      <c r="K163" s="26" t="n"/>
      <c r="L163" s="26" t="inlineStr">
        <is>
          <t>NO</t>
        </is>
      </c>
      <c r="M163" s="26" t="n">
        <v>5.743316958778039</v>
      </c>
      <c r="N163" s="74" t="n">
        <v>42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LH_HL_FILTER_ENABLED</t>
        </is>
      </c>
      <c r="B164" s="40" t="inlineStr">
        <is>
          <t>False</t>
        </is>
      </c>
      <c r="C164" s="38" t="n"/>
      <c r="D164" s="38" t="inlineStr">
        <is>
          <t>ENTRY, GLOBAL_CHECK, STOCKS_EXIT</t>
        </is>
      </c>
      <c r="E164" s="38">
        <f>IF(G136="",E135,IF(G136&gt;0,E135+G136,E135))</f>
        <v/>
      </c>
      <c r="F164" s="26" t="n"/>
      <c r="G164" s="38">
        <f>IFERROR(VLOOKUP($A136&amp;"_"&amp;$B136,Results_Deltas!$A$2:$P$15000,5,FALSE),"")</f>
        <v/>
      </c>
      <c r="H164" s="38" t="inlineStr">
        <is>
          <t>Blanket (page end)</t>
        </is>
      </c>
      <c r="I164" s="26" t="n"/>
      <c r="J164" s="26" t="n"/>
      <c r="K164" s="26" t="n"/>
      <c r="L164" s="26" t="inlineStr">
        <is>
          <t>YES</t>
        </is>
      </c>
      <c r="M164" s="26" t="n">
        <v>5.743495050652718</v>
      </c>
      <c r="N164" s="74" t="n">
        <v>41</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MTF_FILTER_STRONG_BUY_QUICK_BYPASS</t>
        </is>
      </c>
      <c r="B165" s="38" t="inlineStr">
        <is>
          <t>0.0</t>
        </is>
      </c>
      <c r="C165" s="38" t="n"/>
      <c r="D165" s="38" t="inlineStr">
        <is>
          <t>GLOBAL_CHECK, STOCKS_EXIT</t>
        </is>
      </c>
      <c r="E165" s="38">
        <f>IF(G167="",E166,IF(G167&gt;0,E166+G167,E166))</f>
        <v/>
      </c>
      <c r="F165" s="26" t="n"/>
      <c r="G165" s="38">
        <f>IFERROR(VLOOKUP($A167&amp;"_"&amp;$B167,Results_Deltas!$A$2:$P$15000,5,FALSE),"")</f>
        <v/>
      </c>
      <c r="H165" s="38" t="inlineStr">
        <is>
          <t>Blanket (page end)</t>
        </is>
      </c>
      <c r="I165" s="26" t="n"/>
      <c r="J165" s="26" t="n"/>
      <c r="K165" s="26" t="n"/>
      <c r="L165" s="26" t="inlineStr">
        <is>
          <t>NO</t>
        </is>
      </c>
      <c r="M165" s="26" t="n">
        <v>5.744634855789799</v>
      </c>
      <c r="N165" s="74" t="n">
        <v>42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f>IF(G186="",E185,IF(G186&gt;0,E185+G186,E185))</f>
        <v/>
      </c>
      <c r="F166" s="26" t="n"/>
      <c r="G166" s="38">
        <f>IFERROR(VLOOKUP($A186&amp;"_"&amp;$B186,Results_Deltas!$A$2:$P$15000,5,FALSE),"")</f>
        <v/>
      </c>
      <c r="H166" s="38" t="inlineStr">
        <is>
          <t>Blanket (page end)</t>
        </is>
      </c>
      <c r="I166" s="26" t="n"/>
      <c r="J166" s="26" t="n"/>
      <c r="K166" s="26" t="n"/>
      <c r="L166" s="26" t="inlineStr">
        <is>
          <t>NO</t>
        </is>
      </c>
      <c r="M166" s="26" t="n">
        <v>5.749378604248443</v>
      </c>
      <c r="N166" s="74" t="n">
        <v>40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HTF_TREND_VETO_BYPASS_REASONS</t>
        </is>
      </c>
      <c r="B167" s="38" t="inlineStr">
        <is>
          <t>0.0</t>
        </is>
      </c>
      <c r="C167" s="38" t="n"/>
      <c r="D167" s="38" t="inlineStr">
        <is>
          <t>GLOBAL_CHECK, STOCKS_EXIT</t>
        </is>
      </c>
      <c r="E167" s="38">
        <f>IF(G132="",E131,IF(G132&gt;0,E131+G132,E131))</f>
        <v/>
      </c>
      <c r="F167" s="26" t="n"/>
      <c r="G167" s="38">
        <f>IFERROR(VLOOKUP($A132&amp;"_"&amp;$B132,Results_Deltas!$A$2:$P$15000,5,FALSE),"")</f>
        <v/>
      </c>
      <c r="H167" s="38" t="inlineStr">
        <is>
          <t>Blanket (page end)</t>
        </is>
      </c>
      <c r="I167" s="26" t="n"/>
      <c r="J167" s="26" t="n"/>
      <c r="K167" s="26" t="n"/>
      <c r="L167" s="26" t="inlineStr">
        <is>
          <t>NO</t>
        </is>
      </c>
      <c r="M167" s="26" t="n">
        <v>5.749512931903583</v>
      </c>
      <c r="N167" s="74" t="n">
        <v>42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EXECUTE_NOW_SINGLE_GATE_ENFORCE</t>
        </is>
      </c>
      <c r="B168" s="38" t="inlineStr">
        <is>
          <t>0.0</t>
        </is>
      </c>
      <c r="C168" s="38" t="n"/>
      <c r="D168" s="38" t="inlineStr">
        <is>
          <t>ENTRY, GLOBAL_CHECK, STOCKS_EXIT</t>
        </is>
      </c>
      <c r="E168" s="38">
        <f>IF(G72="",E71,IF(G72&gt;0,E71+G72,E71))</f>
        <v/>
      </c>
      <c r="F168" s="26" t="n"/>
      <c r="G168" s="38">
        <f>IFERROR(VLOOKUP($A72&amp;"_"&amp;$B72,Results_Deltas!$A$2:$P$15000,5,FALSE),"")</f>
        <v/>
      </c>
      <c r="H168" s="38" t="inlineStr">
        <is>
          <t>Blanket (page end)</t>
        </is>
      </c>
      <c r="I168" s="26" t="n"/>
      <c r="J168" s="26" t="n"/>
      <c r="K168" s="26" t="n"/>
      <c r="L168" s="26" t="inlineStr">
        <is>
          <t>NO</t>
        </is>
      </c>
      <c r="M168" s="26" t="n">
        <v>5.74967082075102</v>
      </c>
      <c r="N168" s="74" t="n">
        <v>43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GR_FILTER_VEC_MIN_TFS</t>
        </is>
      </c>
      <c r="B169" s="38" t="inlineStr">
        <is>
          <t>0</t>
        </is>
      </c>
      <c r="C169" s="38" t="n"/>
      <c r="D169" s="38" t="inlineStr">
        <is>
          <t>GLOBAL_CHECK</t>
        </is>
      </c>
      <c r="E169" s="38">
        <f>IF(G101="",E100,IF(G101&gt;0,E100+G101,E100))</f>
        <v/>
      </c>
      <c r="F169" s="26" t="n"/>
      <c r="G169" s="38">
        <f>IFERROR(VLOOKUP($A101&amp;"_"&amp;$B101,Results_Deltas!$A$2:$P$15000,5,FALSE),"")</f>
        <v/>
      </c>
      <c r="H169" s="38" t="inlineStr">
        <is>
          <t>Blanket (page end)</t>
        </is>
      </c>
      <c r="I169" s="26" t="n"/>
      <c r="J169" s="26" t="n"/>
      <c r="K169" s="26" t="n"/>
      <c r="L169" s="26" t="inlineStr">
        <is>
          <t>NO</t>
        </is>
      </c>
      <c r="M169" s="26" t="n">
        <v>5.755170231124434</v>
      </c>
      <c r="N169" s="74" t="n">
        <v>43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GR_FILTER_VEC_MIN_TFS</t>
        </is>
      </c>
      <c r="B170" s="70" t="n">
        <v>0</v>
      </c>
      <c r="C170" s="38" t="n"/>
      <c r="D170" s="38" t="inlineStr">
        <is>
          <t>GLOBAL_CHECK</t>
        </is>
      </c>
      <c r="E170" s="38">
        <f>IF(G102="",E101,IF(G102&gt;0,E101+G102,E101))</f>
        <v/>
      </c>
      <c r="F170" s="26" t="n"/>
      <c r="G170" s="38">
        <f>IFERROR(VLOOKUP($A102&amp;"_"&amp;$B102,Results_Deltas!$A$2:$P$15000,5,FALSE),"")</f>
        <v/>
      </c>
      <c r="H170" s="38" t="inlineStr">
        <is>
          <t>Blanket (page end)</t>
        </is>
      </c>
      <c r="I170" s="26" t="n"/>
      <c r="J170" s="26" t="n"/>
      <c r="K170" s="26" t="n"/>
      <c r="L170" s="26" t="inlineStr">
        <is>
          <t>YES</t>
        </is>
      </c>
      <c r="M170" s="26" t="n">
        <v>5.755170231124434</v>
      </c>
      <c r="N170" s="74" t="n">
        <v>43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MTF_FILTER_STRONG_BUY_QUICK_BYPASS</t>
        </is>
      </c>
      <c r="B171" s="38" t="inlineStr">
        <is>
          <t>0.0_ALT</t>
        </is>
      </c>
      <c r="C171" s="38" t="n"/>
      <c r="D171" s="38" t="inlineStr">
        <is>
          <t>GLOBAL_CHECK, STOCKS_EXIT</t>
        </is>
      </c>
      <c r="E171" s="38">
        <f>IF(G168="",E167,IF(G168&gt;0,E167+G168,E167))</f>
        <v/>
      </c>
      <c r="F171" s="26" t="n"/>
      <c r="G171" s="38">
        <f>IFERROR(VLOOKUP($A168&amp;"_"&amp;$B168,Results_Deltas!$A$2:$P$15000,5,FALSE),"")</f>
        <v/>
      </c>
      <c r="H171" s="38" t="inlineStr">
        <is>
          <t>Blanket (page end)</t>
        </is>
      </c>
      <c r="I171" s="26" t="n"/>
      <c r="J171" s="26" t="n"/>
      <c r="K171" s="26" t="n"/>
      <c r="L171" s="26" t="inlineStr">
        <is>
          <t>NO</t>
        </is>
      </c>
      <c r="M171" s="26" t="n">
        <v>5.756545150436043</v>
      </c>
      <c r="N171" s="74" t="n">
        <v>42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MANDATORY_REENTRY_WT_FILTER_MIN_VELOCITY</t>
        </is>
      </c>
      <c r="B172" s="40" t="inlineStr">
        <is>
          <t>0.0</t>
        </is>
      </c>
      <c r="C172" s="38" t="n"/>
      <c r="D172" s="38" t="inlineStr">
        <is>
          <t>GLOBAL_CHECK, STOCKS_EXIT</t>
        </is>
      </c>
      <c r="E172" s="38">
        <f>IF(G153="",E152,IF(G153&gt;0,E152+G153,E152))</f>
        <v/>
      </c>
      <c r="F172" s="26" t="n"/>
      <c r="G172" s="38">
        <f>IFERROR(VLOOKUP($A153&amp;"_"&amp;$B153,Results_Deltas!$A$2:$P$15000,5,FALSE),"")</f>
        <v/>
      </c>
      <c r="H172" s="38" t="inlineStr">
        <is>
          <t>Blanket (page end)</t>
        </is>
      </c>
      <c r="I172" s="26" t="n"/>
      <c r="J172" s="26" t="n"/>
      <c r="K172" s="26" t="n"/>
      <c r="L172" s="26" t="inlineStr">
        <is>
          <t>YES</t>
        </is>
      </c>
      <c r="M172" s="26" t="n">
        <v>5.766140430454399</v>
      </c>
      <c r="N172" s="74" t="n">
        <v>41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HTF_GATE_BYPASS_RZ</t>
        </is>
      </c>
      <c r="B173" s="38" t="inlineStr">
        <is>
          <t>0.0_ALT</t>
        </is>
      </c>
      <c r="C173" s="38" t="n"/>
      <c r="D173" s="38" t="inlineStr">
        <is>
          <t>ENTRY, GLOBAL_CHECK, STOCKS_EXIT</t>
        </is>
      </c>
      <c r="E173" s="38">
        <f>IF(G125="",E124,IF(G125&gt;0,E124+G125,E124))</f>
        <v/>
      </c>
      <c r="F173" s="26" t="n"/>
      <c r="G173" s="38">
        <f>IFERROR(VLOOKUP($A125&amp;"_"&amp;$B125,Results_Deltas!$A$2:$P$15000,5,FALSE),"")</f>
        <v/>
      </c>
      <c r="H173" s="38" t="inlineStr">
        <is>
          <t>Blanket (page end)</t>
        </is>
      </c>
      <c r="I173" s="26" t="n"/>
      <c r="J173" s="26" t="n"/>
      <c r="K173" s="26" t="n"/>
      <c r="L173" s="26" t="inlineStr">
        <is>
          <t>NO</t>
        </is>
      </c>
      <c r="M173" s="26" t="n">
        <v>5.7668773344314</v>
      </c>
      <c r="N173" s="74" t="n">
        <v>42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MARKET_QUALITY_SCORE_ENABLED</t>
        </is>
      </c>
      <c r="B174" s="40" t="inlineStr">
        <is>
          <t>False</t>
        </is>
      </c>
      <c r="C174" s="38" t="n"/>
      <c r="D174" s="38" t="inlineStr">
        <is>
          <t>ENTRY, GLOBAL_CHECK, STOCKS_EXIT</t>
        </is>
      </c>
      <c r="E174" s="38">
        <f>IF(G159="",E158,IF(G159&gt;0,E158+G159,E158))</f>
        <v/>
      </c>
      <c r="F174" s="26" t="n"/>
      <c r="G174" s="38">
        <f>IFERROR(VLOOKUP($A159&amp;"_"&amp;$B159,Results_Deltas!$A$2:$P$15000,5,FALSE),"")</f>
        <v/>
      </c>
      <c r="H174" s="38" t="inlineStr">
        <is>
          <t>Blanket (page end)</t>
        </is>
      </c>
      <c r="I174" s="26" t="n"/>
      <c r="J174" s="26" t="n"/>
      <c r="K174" s="26" t="n"/>
      <c r="L174" s="26" t="inlineStr">
        <is>
          <t>YES</t>
        </is>
      </c>
      <c r="M174" s="26" t="n">
        <v>5.771158663402312</v>
      </c>
      <c r="N174" s="74" t="n">
        <v>41</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GOLDEN_RULE_BASE_USD</t>
        </is>
      </c>
      <c r="B175" s="38" t="inlineStr">
        <is>
          <t>0.0_ALT</t>
        </is>
      </c>
      <c r="C175" s="38" t="n"/>
      <c r="D175" s="38" t="inlineStr">
        <is>
          <t>GLOBAL_CHECK, STOCKS_EXIT</t>
        </is>
      </c>
      <c r="E175" s="38">
        <f>IF(G96="",E95,IF(G96&gt;0,E95+G96,E95))</f>
        <v/>
      </c>
      <c r="F175" s="26" t="n"/>
      <c r="G175" s="38">
        <f>IFERROR(VLOOKUP($A96&amp;"_"&amp;$B96,Results_Deltas!$A$2:$P$15000,5,FALSE),"")</f>
        <v/>
      </c>
      <c r="H175" s="38" t="inlineStr">
        <is>
          <t>Blanket (page end)</t>
        </is>
      </c>
      <c r="I175" s="26" t="n"/>
      <c r="J175" s="26" t="n"/>
      <c r="K175" s="26" t="n"/>
      <c r="L175" s="26" t="inlineStr">
        <is>
          <t>NO</t>
        </is>
      </c>
      <c r="M175" s="26" t="n">
        <v>5.816509143585767</v>
      </c>
      <c r="N175" s="74" t="n">
        <v>43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GR_FILTER_VEC_ENABLED</t>
        </is>
      </c>
      <c r="B176" s="40" t="inlineStr">
        <is>
          <t>False</t>
        </is>
      </c>
      <c r="C176" s="38" t="n"/>
      <c r="D176" s="38" t="inlineStr">
        <is>
          <t>GLOBAL_CHECK</t>
        </is>
      </c>
      <c r="E176" s="38">
        <f>IF(G99="",E98,IF(G99&gt;0,E98+G99,E98))</f>
        <v/>
      </c>
      <c r="F176" s="26" t="n"/>
      <c r="G176" s="38">
        <f>IFERROR(VLOOKUP($A99&amp;"_"&amp;$B99,Results_Deltas!$A$2:$P$15000,5,FALSE),"")</f>
        <v/>
      </c>
      <c r="H176" s="38" t="inlineStr">
        <is>
          <t>Blanket (page end)</t>
        </is>
      </c>
      <c r="I176" s="26" t="n"/>
      <c r="J176" s="26" t="n"/>
      <c r="K176" s="26" t="n"/>
      <c r="L176" s="26" t="inlineStr">
        <is>
          <t>YES</t>
        </is>
      </c>
      <c r="M176" s="26" t="n">
        <v>5.825171848118218</v>
      </c>
      <c r="N176" s="74" t="n">
        <v>43</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HA_WICK_QUALITY_ENABLED</t>
        </is>
      </c>
      <c r="B177" s="40" t="inlineStr">
        <is>
          <t>False</t>
        </is>
      </c>
      <c r="C177" s="38" t="n"/>
      <c r="D177" s="38" t="inlineStr">
        <is>
          <t>ENTRY, GLOBAL_CHECK, STOCKS_EXIT</t>
        </is>
      </c>
      <c r="E177" s="38">
        <f>IF(G104="",E103,IF(G104&gt;0,E103+G104,E103))</f>
        <v/>
      </c>
      <c r="F177" s="26" t="n"/>
      <c r="G177" s="38">
        <f>IFERROR(VLOOKUP($A104&amp;"_"&amp;$B104,Results_Deltas!$A$2:$P$15000,5,FALSE),"")</f>
        <v/>
      </c>
      <c r="H177" s="38" t="inlineStr">
        <is>
          <t>Blanket (page end)</t>
        </is>
      </c>
      <c r="I177" s="26" t="n"/>
      <c r="J177" s="26" t="n"/>
      <c r="K177" s="26" t="n"/>
      <c r="L177" s="26" t="inlineStr">
        <is>
          <t>YES</t>
        </is>
      </c>
      <c r="M177" s="26" t="n">
        <v>5.829627311130822</v>
      </c>
      <c r="N177" s="74" t="n">
        <v>42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HTF_TREND_VETO_BYPASS_ENABLED</t>
        </is>
      </c>
      <c r="B178" s="38" t="inlineStr">
        <is>
          <t>False</t>
        </is>
      </c>
      <c r="C178" s="38" t="n"/>
      <c r="D178" s="38" t="inlineStr">
        <is>
          <t>GLOBAL_CHECK, STOCKS_EXIT</t>
        </is>
      </c>
      <c r="E178" s="38">
        <f>IF(G130="",E129,IF(G130&gt;0,E129+G130,E129))</f>
        <v/>
      </c>
      <c r="F178" s="26" t="n"/>
      <c r="G178" s="38">
        <f>IFERROR(VLOOKUP($A130&amp;"_"&amp;$B130,Results_Deltas!$A$2:$P$15000,5,FALSE),"")</f>
        <v/>
      </c>
      <c r="H178" s="38" t="inlineStr">
        <is>
          <t>Blanket (page end)</t>
        </is>
      </c>
      <c r="I178" s="26" t="n"/>
      <c r="J178" s="26" t="n"/>
      <c r="K178" s="26" t="n"/>
      <c r="L178" s="26" t="inlineStr">
        <is>
          <t>NO</t>
        </is>
      </c>
      <c r="M178" s="26" t="n">
        <v>5.850393635772491</v>
      </c>
      <c r="N178" s="74" t="n">
        <v>42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HTF_TREND_VETO_BYPASS_ENABLED</t>
        </is>
      </c>
      <c r="B179" s="70" t="b">
        <v>0</v>
      </c>
      <c r="C179" s="38" t="n"/>
      <c r="D179" s="38" t="inlineStr">
        <is>
          <t>GLOBAL_CHECK, STOCKS_EXIT</t>
        </is>
      </c>
      <c r="E179" s="38">
        <f>IF(G131="",E130,IF(G131&gt;0,E130+G131,E130))</f>
        <v/>
      </c>
      <c r="F179" s="26" t="n"/>
      <c r="G179" s="38">
        <f>IFERROR(VLOOKUP($A131&amp;"_"&amp;$B131,Results_Deltas!$A$2:$P$15000,5,FALSE),"")</f>
        <v/>
      </c>
      <c r="H179" s="38" t="inlineStr">
        <is>
          <t>Blanket (page end)</t>
        </is>
      </c>
      <c r="I179" s="26" t="n"/>
      <c r="J179" s="26" t="n"/>
      <c r="K179" s="26" t="n"/>
      <c r="L179" s="26" t="inlineStr">
        <is>
          <t>YES</t>
        </is>
      </c>
      <c r="M179" s="26" t="n">
        <v>5.850393635772491</v>
      </c>
      <c r="N179" s="74" t="n">
        <v>42</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GOLDEN_RULE_BASE_USD</t>
        </is>
      </c>
      <c r="B180" s="38" t="inlineStr">
        <is>
          <t>0.0</t>
        </is>
      </c>
      <c r="C180" s="38" t="n"/>
      <c r="D180" s="38" t="inlineStr">
        <is>
          <t>GLOBAL_CHECK, STOCKS_EXIT</t>
        </is>
      </c>
      <c r="E180" s="38">
        <f>IF(G95="",E94,IF(G95&gt;0,E94+G95,E94))</f>
        <v/>
      </c>
      <c r="F180" s="26" t="n"/>
      <c r="G180" s="38">
        <f>IFERROR(VLOOKUP($A95&amp;"_"&amp;$B95,Results_Deltas!$A$2:$P$15000,5,FALSE),"")</f>
        <v/>
      </c>
      <c r="H180" s="38" t="inlineStr">
        <is>
          <t>Blanket (page end)</t>
        </is>
      </c>
      <c r="I180" s="26" t="n"/>
      <c r="J180" s="26" t="n"/>
      <c r="K180" s="26" t="n"/>
      <c r="L180" s="26" t="inlineStr">
        <is>
          <t>NO</t>
        </is>
      </c>
      <c r="M180" s="26" t="n">
        <v>5.861351511635527</v>
      </c>
      <c r="N180" s="74" t="n">
        <v>45</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HTF_GATE_MIN_CONFIRMATIONS</t>
        </is>
      </c>
      <c r="B181" s="38" t="inlineStr">
        <is>
          <t>0.0</t>
        </is>
      </c>
      <c r="C181" s="38" t="n"/>
      <c r="D181" s="38" t="inlineStr">
        <is>
          <t>ENTRY, GLOBAL_CHECK, STOCKS_EXIT</t>
        </is>
      </c>
      <c r="E181" s="38">
        <f>IF(G128="",E127,IF(G128&gt;0,E127+G128,E127))</f>
        <v/>
      </c>
      <c r="F181" s="26" t="n"/>
      <c r="G181" s="38">
        <f>IFERROR(VLOOKUP($A128&amp;"_"&amp;$B128,Results_Deltas!$A$2:$P$15000,5,FALSE),"")</f>
        <v/>
      </c>
      <c r="H181" s="38" t="inlineStr">
        <is>
          <t>Blanket (page end)</t>
        </is>
      </c>
      <c r="I181" s="26" t="n"/>
      <c r="J181" s="26" t="n"/>
      <c r="K181" s="26" t="n"/>
      <c r="L181" s="26" t="inlineStr">
        <is>
          <t>NO</t>
        </is>
      </c>
      <c r="M181" s="26" t="n">
        <v>5.882823591143901</v>
      </c>
      <c r="N181" s="74" t="n">
        <v>41</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HTF_GATE_MIN_CONFIRMATIONS</t>
        </is>
      </c>
      <c r="B182" s="38" t="inlineStr">
        <is>
          <t>0.0_ALT</t>
        </is>
      </c>
      <c r="C182" s="38" t="n"/>
      <c r="D182" s="38" t="inlineStr">
        <is>
          <t>ENTRY, GLOBAL_CHECK, STOCKS_EXIT</t>
        </is>
      </c>
      <c r="E182" s="38">
        <f>IF(G129="",E128,IF(G129&gt;0,E128+G129,E128))</f>
        <v/>
      </c>
      <c r="F182" s="26" t="n"/>
      <c r="G182" s="38">
        <f>IFERROR(VLOOKUP($A129&amp;"_"&amp;$B129,Results_Deltas!$A$2:$P$15000,5,FALSE),"")</f>
        <v/>
      </c>
      <c r="H182" s="38" t="inlineStr">
        <is>
          <t>Blanket (page end)</t>
        </is>
      </c>
      <c r="I182" s="26" t="n"/>
      <c r="J182" s="26" t="n"/>
      <c r="K182" s="26" t="n"/>
      <c r="L182" s="26" t="inlineStr">
        <is>
          <t>NO</t>
        </is>
      </c>
      <c r="M182" s="26" t="n">
        <v>5.882823591143901</v>
      </c>
      <c r="N182" s="74" t="n">
        <v>41</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GR_FILTER_ALL_ENTRIES</t>
        </is>
      </c>
      <c r="B183" s="38" t="inlineStr">
        <is>
          <t>0.0</t>
        </is>
      </c>
      <c r="C183" s="38" t="n"/>
      <c r="D183" s="38" t="inlineStr">
        <is>
          <t>GLOBAL_CHECK, STOCKS_EXIT</t>
        </is>
      </c>
      <c r="E183" s="38">
        <f>IF(G97="",E96,IF(G97&gt;0,E96+G97,E96))</f>
        <v/>
      </c>
      <c r="F183" s="26" t="n"/>
      <c r="G183" s="38">
        <f>IFERROR(VLOOKUP($A97&amp;"_"&amp;$B97,Results_Deltas!$A$2:$P$15000,5,FALSE),"")</f>
        <v/>
      </c>
      <c r="H183" s="38" t="inlineStr">
        <is>
          <t>Blanket (page end)</t>
        </is>
      </c>
      <c r="I183" s="26" t="n"/>
      <c r="J183" s="26" t="n"/>
      <c r="K183" s="26" t="n"/>
      <c r="L183" s="26" t="inlineStr">
        <is>
          <t>NO</t>
        </is>
      </c>
      <c r="M183" s="26" t="n">
        <v>5.908530817449574</v>
      </c>
      <c r="N183" s="74" t="n">
        <v>44</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GR_FILTER_ALL_ENTRIES</t>
        </is>
      </c>
      <c r="B184" s="38" t="inlineStr">
        <is>
          <t>0.0_ALT</t>
        </is>
      </c>
      <c r="C184" s="38" t="n"/>
      <c r="D184" s="38" t="inlineStr">
        <is>
          <t>GLOBAL_CHECK, STOCKS_EXIT</t>
        </is>
      </c>
      <c r="E184" s="38">
        <f>IF(G98="",E97,IF(G98&gt;0,E97+G98,E97))</f>
        <v/>
      </c>
      <c r="F184" s="26" t="n"/>
      <c r="G184" s="38">
        <f>IFERROR(VLOOKUP($A98&amp;"_"&amp;$B98,Results_Deltas!$A$2:$P$15000,5,FALSE),"")</f>
        <v/>
      </c>
      <c r="H184" s="38" t="inlineStr">
        <is>
          <t>Blanket (page end)</t>
        </is>
      </c>
      <c r="I184" s="26" t="n"/>
      <c r="J184" s="26" t="n"/>
      <c r="K184" s="26" t="n"/>
      <c r="L184" s="26" t="inlineStr">
        <is>
          <t>NO</t>
        </is>
      </c>
      <c r="M184" s="26" t="n">
        <v>5.908530817449574</v>
      </c>
      <c r="N184" s="74" t="n">
        <v>44</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9" t="inlineStr">
        <is>
          <t>EMA_BLANKET_FILTER_ENABLED</t>
        </is>
      </c>
      <c r="B185" s="40" t="inlineStr">
        <is>
          <t>True</t>
        </is>
      </c>
      <c r="C185" s="38" t="n"/>
      <c r="D185" s="38" t="inlineStr">
        <is>
          <t>GLOBAL_CHECK</t>
        </is>
      </c>
      <c r="E185" s="38">
        <f>IF(G68="",E67,IF(G68&gt;0,E67+G68,E67))</f>
        <v/>
      </c>
      <c r="F185" s="26" t="n"/>
      <c r="G185" s="38">
        <f>IFERROR(VLOOKUP($A68&amp;"_"&amp;$B68,Results_Deltas!$A$2:$P$15000,5,FALSE),"")</f>
        <v/>
      </c>
      <c r="H185" s="38" t="inlineStr">
        <is>
          <t>Blanket (page end)</t>
        </is>
      </c>
      <c r="I185" s="26" t="n"/>
      <c r="J185" s="26" t="n"/>
      <c r="K185" s="26" t="n"/>
      <c r="L185" s="26" t="inlineStr">
        <is>
          <t>YES</t>
        </is>
      </c>
      <c r="M185" s="26" t="n">
        <v>5.933159968381013</v>
      </c>
      <c r="N185" s="74" t="n">
        <v>43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MANDATORY_REENTRY_WT_FILTER_MIN_VELOCITY</t>
        </is>
      </c>
      <c r="B186" s="38" t="inlineStr">
        <is>
          <t>0.0_ALT</t>
        </is>
      </c>
      <c r="C186" s="38" t="n"/>
      <c r="D186" s="38" t="inlineStr">
        <is>
          <t>GLOBAL_CHECK, STOCKS_EXIT</t>
        </is>
      </c>
      <c r="E186" s="38">
        <f>IF(G154="",E153,IF(G154&gt;0,E153+G154,E153))</f>
        <v/>
      </c>
      <c r="F186" s="26" t="n"/>
      <c r="G186" s="38">
        <f>IFERROR(VLOOKUP($A154&amp;"_"&amp;$B154,Results_Deltas!$A$2:$P$15000,5,FALSE),"")</f>
        <v/>
      </c>
      <c r="H186" s="38" t="inlineStr">
        <is>
          <t>Blanket (page end)</t>
        </is>
      </c>
      <c r="I186" s="26" t="n"/>
      <c r="J186" s="26" t="n"/>
      <c r="K186" s="26" t="n"/>
      <c r="L186" s="26" t="inlineStr">
        <is>
          <t>NO</t>
        </is>
      </c>
      <c r="M186" s="26" t="n">
        <v>5.946332318906099</v>
      </c>
      <c r="N186" s="74" t="n">
        <v>41</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LIVE_VEC_EMERGENCY_BRAKE_ENABLED</t>
        </is>
      </c>
      <c r="B187" s="40" t="inlineStr">
        <is>
          <t>False</t>
        </is>
      </c>
      <c r="C187" s="38" t="n"/>
      <c r="D187" s="38" t="inlineStr">
        <is>
          <t>GLOBAL_CHECK, STOCKS_EXIT</t>
        </is>
      </c>
      <c r="E187" s="38">
        <f>IF(G142="",E141,IF(G142&gt;0,E141+G142,E141))</f>
        <v/>
      </c>
      <c r="F187" s="26" t="n"/>
      <c r="G187" s="38">
        <f>IFERROR(VLOOKUP($A142&amp;"_"&amp;$B142,Results_Deltas!$A$2:$P$15000,5,FALSE),"")</f>
        <v/>
      </c>
      <c r="H187" s="38" t="inlineStr">
        <is>
          <t>Blanket (page end)</t>
        </is>
      </c>
      <c r="I187" s="26" t="n"/>
      <c r="J187" s="26" t="n"/>
      <c r="K187" s="26" t="n"/>
      <c r="L187" s="26" t="inlineStr">
        <is>
          <t>YES</t>
        </is>
      </c>
      <c r="M187" s="26" t="n">
        <v>5.985784755552459</v>
      </c>
      <c r="N187" s="74" t="n">
        <v>46</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FUNDING_GATE_FILTER_TF</t>
        </is>
      </c>
      <c r="B188" s="40" t="inlineStr">
        <is>
          <t>15m</t>
        </is>
      </c>
      <c r="C188" s="38" t="n"/>
      <c r="D188" s="38" t="inlineStr">
        <is>
          <t>GLOBAL_CHECK</t>
        </is>
      </c>
      <c r="E188" s="38">
        <f>IF(G88="",E87,IF(G88&gt;0,E87+G88,E87))</f>
        <v/>
      </c>
      <c r="F188" s="26" t="n"/>
      <c r="G188" s="38">
        <f>IFERROR(VLOOKUP($A88&amp;"_"&amp;$B88,Results_Deltas!$A$2:$P$15000,5,FALSE),"")</f>
        <v/>
      </c>
      <c r="H188" s="38" t="inlineStr">
        <is>
          <t>Blanket (page end)</t>
        </is>
      </c>
      <c r="I188" s="26" t="n"/>
      <c r="J188" s="26" t="n"/>
      <c r="K188" s="26" t="n"/>
      <c r="L188" s="26" t="inlineStr">
        <is>
          <t>YES</t>
        </is>
      </c>
      <c r="M188" s="26" t="n">
        <v>6.028861400832604</v>
      </c>
      <c r="N188" s="74" t="n">
        <v>38</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FUNDING_GATE_LONG_MAX</t>
        </is>
      </c>
      <c r="B189" s="38" t="inlineStr">
        <is>
          <t>0.0</t>
        </is>
      </c>
      <c r="C189" s="38" t="n"/>
      <c r="D189" s="38" t="inlineStr">
        <is>
          <t>ENTRY, GLOBAL_CHECK, STOCKS_EXIT</t>
        </is>
      </c>
      <c r="E189" s="38">
        <f>IF(G89="",E88,IF(G89&gt;0,E88+G89,E88))</f>
        <v/>
      </c>
      <c r="F189" s="26" t="n"/>
      <c r="G189" s="38">
        <f>IFERROR(VLOOKUP($A89&amp;"_"&amp;$B89,Results_Deltas!$A$2:$P$15000,5,FALSE),"")</f>
        <v/>
      </c>
      <c r="H189" s="38" t="inlineStr">
        <is>
          <t>Blanket (page end)</t>
        </is>
      </c>
      <c r="I189" s="26" t="n"/>
      <c r="J189" s="26" t="n"/>
      <c r="K189" s="26" t="n"/>
      <c r="L189" s="26" t="inlineStr">
        <is>
          <t>NO</t>
        </is>
      </c>
      <c r="M189" s="26" t="n">
        <v>6.1003194340682</v>
      </c>
      <c r="N189" s="74" t="n">
        <v>38</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FUNDING_GATE_LONG_MAX</t>
        </is>
      </c>
      <c r="B190" s="38" t="inlineStr">
        <is>
          <t>0.0_ALT</t>
        </is>
      </c>
      <c r="C190" s="38" t="n"/>
      <c r="D190" s="38" t="inlineStr">
        <is>
          <t>ENTRY, GLOBAL_CHECK, STOCKS_EXIT</t>
        </is>
      </c>
      <c r="E190" s="38">
        <f>IF(G90="",E89,IF(G90&gt;0,E89+G90,E89))</f>
        <v/>
      </c>
      <c r="F190" s="26" t="n"/>
      <c r="G190" s="38">
        <f>IFERROR(VLOOKUP($A90&amp;"_"&amp;$B90,Results_Deltas!$A$2:$P$15000,5,FALSE),"")</f>
        <v/>
      </c>
      <c r="H190" s="38" t="inlineStr">
        <is>
          <t>Blanket (page end)</t>
        </is>
      </c>
      <c r="I190" s="26" t="n"/>
      <c r="J190" s="26" t="n"/>
      <c r="K190" s="26" t="n"/>
      <c r="L190" s="26" t="inlineStr">
        <is>
          <t>NO</t>
        </is>
      </c>
      <c r="M190" s="26" t="n">
        <v>6.1003194340682</v>
      </c>
      <c r="N190" s="74" t="n">
        <v>38</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FUNDING_GATE_MTF_REQUIRED</t>
        </is>
      </c>
      <c r="B191" s="38" t="inlineStr">
        <is>
          <t>0.0</t>
        </is>
      </c>
      <c r="C191" s="38" t="n"/>
      <c r="D191" s="38" t="inlineStr">
        <is>
          <t>ENTRY, GLOBAL_CHECK, STOCKS_EXIT</t>
        </is>
      </c>
      <c r="E191" s="38">
        <f>IF(G91="",E90,IF(G91&gt;0,E90+G91,E90))</f>
        <v/>
      </c>
      <c r="F191" s="26" t="n"/>
      <c r="G191" s="38">
        <f>IFERROR(VLOOKUP($A91&amp;"_"&amp;$B91,Results_Deltas!$A$2:$P$15000,5,FALSE),"")</f>
        <v/>
      </c>
      <c r="H191" s="38" t="inlineStr">
        <is>
          <t>Blanket (page end)</t>
        </is>
      </c>
      <c r="I191" s="26" t="n"/>
      <c r="J191" s="26" t="n"/>
      <c r="K191" s="26" t="n"/>
      <c r="L191" s="26" t="inlineStr">
        <is>
          <t>NO</t>
        </is>
      </c>
      <c r="M191" s="26" t="n">
        <v>6.1003194340682</v>
      </c>
      <c r="N191" s="74" t="n">
        <v>38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FUNDING_GATE_MTF_REQUIRED</t>
        </is>
      </c>
      <c r="B192" s="38" t="inlineStr">
        <is>
          <t>0.0_ALT</t>
        </is>
      </c>
      <c r="C192" s="38" t="n"/>
      <c r="D192" s="38" t="inlineStr">
        <is>
          <t>ENTRY, GLOBAL_CHECK, STOCKS_EXIT</t>
        </is>
      </c>
      <c r="E192" s="38">
        <f>IF(G92="",E91,IF(G92&gt;0,E91+G92,E91))</f>
        <v/>
      </c>
      <c r="F192" s="26" t="n"/>
      <c r="G192" s="38">
        <f>IFERROR(VLOOKUP($A92&amp;"_"&amp;$B92,Results_Deltas!$A$2:$P$15000,5,FALSE),"")</f>
        <v/>
      </c>
      <c r="H192" s="38" t="inlineStr">
        <is>
          <t>Blanket (page end)</t>
        </is>
      </c>
      <c r="I192" s="26" t="n"/>
      <c r="J192" s="26" t="n"/>
      <c r="K192" s="26" t="n"/>
      <c r="L192" s="26" t="inlineStr">
        <is>
          <t>NO</t>
        </is>
      </c>
      <c r="M192" s="26" t="n">
        <v>6.1003194340682</v>
      </c>
      <c r="N192" s="74" t="n">
        <v>38</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FUNDING_GATE_SHORT_MIN</t>
        </is>
      </c>
      <c r="B193" s="38" t="inlineStr">
        <is>
          <t>0.0</t>
        </is>
      </c>
      <c r="C193" s="38" t="n"/>
      <c r="D193" s="38" t="inlineStr">
        <is>
          <t>ENTRY, GLOBAL_CHECK, STOCKS_EXIT</t>
        </is>
      </c>
      <c r="E193" s="38">
        <f>IF(G93="",E92,IF(G93&gt;0,E92+G93,E92))</f>
        <v/>
      </c>
      <c r="F193" s="26" t="n"/>
      <c r="G193" s="38">
        <f>IFERROR(VLOOKUP($A93&amp;"_"&amp;$B93,Results_Deltas!$A$2:$P$15000,5,FALSE),"")</f>
        <v/>
      </c>
      <c r="H193" s="38" t="inlineStr">
        <is>
          <t>Blanket (page end)</t>
        </is>
      </c>
      <c r="I193" s="26" t="n"/>
      <c r="J193" s="26" t="n"/>
      <c r="K193" s="26" t="n"/>
      <c r="L193" s="26" t="inlineStr">
        <is>
          <t>NO</t>
        </is>
      </c>
      <c r="M193" s="26" t="n">
        <v>6.1003194340682</v>
      </c>
      <c r="N193" s="74" t="n">
        <v>38</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FUNDING_GATE_SHORT_MIN</t>
        </is>
      </c>
      <c r="B194" s="38" t="inlineStr">
        <is>
          <t>0.0_ALT</t>
        </is>
      </c>
      <c r="C194" s="38" t="n"/>
      <c r="D194" s="38" t="inlineStr">
        <is>
          <t>ENTRY, GLOBAL_CHECK, STOCKS_EXIT</t>
        </is>
      </c>
      <c r="E194" s="38">
        <f>IF(G94="",E93,IF(G94&gt;0,E93+G94,E93))</f>
        <v/>
      </c>
      <c r="F194" s="26" t="n"/>
      <c r="G194" s="38">
        <f>IFERROR(VLOOKUP($A94&amp;"_"&amp;$B94,Results_Deltas!$A$2:$P$15000,5,FALSE),"")</f>
        <v/>
      </c>
      <c r="H194" s="38" t="inlineStr">
        <is>
          <t>Blanket (page end)</t>
        </is>
      </c>
      <c r="I194" s="26" t="n"/>
      <c r="J194" s="26" t="n"/>
      <c r="K194" s="26" t="n"/>
      <c r="L194" s="26" t="inlineStr">
        <is>
          <t>NO</t>
        </is>
      </c>
      <c r="M194" s="26" t="n">
        <v>6.1003194340682</v>
      </c>
      <c r="N194" s="74" t="n">
        <v>38</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9" t="inlineStr">
        <is>
          <t>CRYPTO_SPIKE_FADE_THRESHOLD_PCT</t>
        </is>
      </c>
      <c r="B195" s="70" t="n">
        <v>0</v>
      </c>
      <c r="C195" s="38" t="n"/>
      <c r="D195" s="38" t="inlineStr">
        <is>
          <t>GLOBAL_CHECK, STOCKS_EXIT</t>
        </is>
      </c>
      <c r="E195" s="38">
        <f>IF(G47="",E46,IF(G47&gt;0,E46+G47,E46))</f>
        <v/>
      </c>
      <c r="F195" s="26" t="n"/>
      <c r="G195" s="38">
        <f>IFERROR(VLOOKUP($A47&amp;"_"&amp;$B47,Results_Deltas!$A$2:$P$15000,5,FALSE),"")</f>
        <v/>
      </c>
      <c r="H195" s="38" t="inlineStr">
        <is>
          <t>Blanket (page end)</t>
        </is>
      </c>
      <c r="I195" s="26" t="n"/>
      <c r="J195" s="26" t="n"/>
      <c r="K195" s="26" t="n"/>
      <c r="L195" s="26" t="inlineStr">
        <is>
          <t>YES</t>
        </is>
      </c>
      <c r="M195" s="26" t="n">
        <v>7.307105871369098</v>
      </c>
      <c r="N195" s="74" t="n">
        <v>1</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9" t="inlineStr">
        <is>
          <t>DC_MOMENT_STRONG_THRESHOLD</t>
        </is>
      </c>
      <c r="B196" s="70" t="n">
        <v>0</v>
      </c>
      <c r="C196" s="38" t="n"/>
      <c r="D196" s="38" t="inlineStr">
        <is>
          <t>ENTRY, GLOBAL_CHECK, STOCKS_EXIT</t>
        </is>
      </c>
      <c r="E196" s="38">
        <f>IF(G51="",E50,IF(G51&gt;0,E50+G51,E50))</f>
        <v/>
      </c>
      <c r="F196" s="26" t="n"/>
      <c r="G196" s="38">
        <f>IFERROR(VLOOKUP($A51&amp;"_"&amp;$B51,Results_Deltas!$A$2:$P$15000,5,FALSE),"")</f>
        <v/>
      </c>
      <c r="H196" s="38" t="inlineStr">
        <is>
          <t>Blanket (page end)</t>
        </is>
      </c>
      <c r="I196" s="26" t="n"/>
      <c r="J196" s="26" t="n"/>
      <c r="K196" s="26" t="n"/>
      <c r="L196" s="26" t="inlineStr">
        <is>
          <t>YES</t>
        </is>
      </c>
      <c r="M196" s="26" t="n">
        <v>7.307105871369098</v>
      </c>
      <c r="N196" s="74" t="n">
        <v>1</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FG_FEAR_THRESHOLD</t>
        </is>
      </c>
      <c r="B197" s="70" t="n">
        <v>0</v>
      </c>
      <c r="C197" s="38" t="n"/>
      <c r="D197" s="38" t="inlineStr">
        <is>
          <t>GLOBAL_CHECK, STOCKS_EXIT</t>
        </is>
      </c>
      <c r="E197" s="38">
        <f>IF(G76="",E75,IF(G76&gt;0,E75+G76,E75))</f>
        <v/>
      </c>
      <c r="F197" s="26" t="n"/>
      <c r="G197" s="38">
        <f>IFERROR(VLOOKUP($A76&amp;"_"&amp;$B76,Results_Deltas!$A$2:$P$15000,5,FALSE),"")</f>
        <v/>
      </c>
      <c r="H197" s="38" t="inlineStr">
        <is>
          <t>Blanket (page end)</t>
        </is>
      </c>
      <c r="I197" s="26" t="n"/>
      <c r="J197" s="26" t="n"/>
      <c r="K197" s="26" t="n"/>
      <c r="L197" s="26" t="inlineStr">
        <is>
          <t>YES</t>
        </is>
      </c>
      <c r="M197" s="26" t="n">
        <v>7.307105871369098</v>
      </c>
      <c r="N197" s="74" t="n">
        <v>1</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9" t="inlineStr">
        <is>
          <t>FG_GREED_THRESHOLD</t>
        </is>
      </c>
      <c r="B198" s="70" t="n">
        <v>0</v>
      </c>
      <c r="C198" s="38" t="n"/>
      <c r="D198" s="38" t="inlineStr">
        <is>
          <t>GLOBAL_CHECK, STOCKS_EXIT</t>
        </is>
      </c>
      <c r="E198" s="38">
        <f>IF(G80="",E79,IF(G80&gt;0,E79+G80,E79))</f>
        <v/>
      </c>
      <c r="F198" s="26" t="n"/>
      <c r="G198" s="38">
        <f>IFERROR(VLOOKUP($A80&amp;"_"&amp;$B80,Results_Deltas!$A$2:$P$15000,5,FALSE),"")</f>
        <v/>
      </c>
      <c r="H198" s="38" t="inlineStr">
        <is>
          <t>Blanket (page end)</t>
        </is>
      </c>
      <c r="I198" s="26" t="n"/>
      <c r="J198" s="26" t="n"/>
      <c r="K198" s="26" t="n"/>
      <c r="L198" s="26" t="inlineStr">
        <is>
          <t>YES</t>
        </is>
      </c>
      <c r="M198" s="26" t="n">
        <v>7.307105871369098</v>
      </c>
      <c r="N198" s="74" t="n">
        <v>1</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9" t="inlineStr">
        <is>
          <t>HA_WICK_QUALITY_SCORE</t>
        </is>
      </c>
      <c r="B199" s="70" t="n">
        <v>0</v>
      </c>
      <c r="C199" s="38" t="n"/>
      <c r="D199" s="38" t="inlineStr">
        <is>
          <t>ENTRY, GLOBAL_CHECK, STOCKS_EXIT</t>
        </is>
      </c>
      <c r="E199" s="38">
        <f>IF(G106="",E105,IF(G106&gt;0,E105+G106,E105))</f>
        <v/>
      </c>
      <c r="F199" s="26" t="n"/>
      <c r="G199" s="38">
        <f>IFERROR(VLOOKUP($A106&amp;"_"&amp;$B106,Results_Deltas!$A$2:$P$15000,5,FALSE),"")</f>
        <v/>
      </c>
      <c r="H199" s="38" t="inlineStr">
        <is>
          <t>Blanket (page end)</t>
        </is>
      </c>
      <c r="I199" s="26" t="n"/>
      <c r="J199" s="26" t="n"/>
      <c r="K199" s="26" t="n"/>
      <c r="L199" s="26" t="inlineStr">
        <is>
          <t>YES</t>
        </is>
      </c>
      <c r="M199" s="26" t="n">
        <v>7.307105871369098</v>
      </c>
      <c r="N199" s="74" t="n">
        <v>1</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9" t="inlineStr">
        <is>
          <t>MANDATORY_REENTRY_WT_FILTER_MIN_TFS</t>
        </is>
      </c>
      <c r="B200" s="70" t="n">
        <v>0</v>
      </c>
      <c r="C200" s="38" t="n"/>
      <c r="D200" s="38" t="inlineStr">
        <is>
          <t>GLOBAL_CHECK, STOCKS_EXIT</t>
        </is>
      </c>
      <c r="E200" s="38">
        <f>IF(G150="",E149,IF(G150&gt;0,E149+G150,E149))</f>
        <v/>
      </c>
      <c r="F200" s="26" t="n"/>
      <c r="G200" s="38">
        <f>IFERROR(VLOOKUP($A150&amp;"_"&amp;$B150,Results_Deltas!$A$2:$P$15000,5,FALSE),"")</f>
        <v/>
      </c>
      <c r="H200" s="38" t="inlineStr">
        <is>
          <t>Blanket (page end)</t>
        </is>
      </c>
      <c r="I200" s="26" t="n"/>
      <c r="J200" s="26" t="n"/>
      <c r="K200" s="26" t="n"/>
      <c r="L200" s="26" t="inlineStr">
        <is>
          <t>YES</t>
        </is>
      </c>
      <c r="M200" s="26" t="n">
        <v>7.307105871369098</v>
      </c>
      <c r="N200" s="74" t="n">
        <v>1</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c r="A201" s="39" t="inlineStr">
        <is>
          <t>MANDATORY_REENTRY_WT_FILTER_REQUIRE_FLIP</t>
        </is>
      </c>
      <c r="B201" s="70" t="n">
        <v>0</v>
      </c>
      <c r="C201" s="38" t="n"/>
      <c r="D201" s="38" t="inlineStr">
        <is>
          <t>GLOBAL_CHECK, STOCKS_EXIT</t>
        </is>
      </c>
      <c r="E201" s="38">
        <f>IF(G155="",E154,IF(G155&gt;0,E154+G155,E154))</f>
        <v/>
      </c>
      <c r="F201" s="26" t="n"/>
      <c r="G201" s="38">
        <f>IFERROR(VLOOKUP($A155&amp;"_"&amp;$B155,Results_Deltas!$A$2:$P$15000,5,FALSE),"")</f>
        <v/>
      </c>
      <c r="H201" s="38" t="inlineStr">
        <is>
          <t>Blanket (page end)</t>
        </is>
      </c>
      <c r="I201" s="26" t="n"/>
      <c r="J201" s="26" t="n"/>
      <c r="K201" s="26" t="n"/>
      <c r="L201" s="26" t="inlineStr">
        <is>
          <t>YES</t>
        </is>
      </c>
      <c r="M201" s="26" t="n">
        <v>7.307105871369098</v>
      </c>
      <c r="N201" s="74" t="n">
        <v>1</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c r="A202" s="39" t="inlineStr">
        <is>
          <t>MANDATORY_REENTRY_WT_FILTER_VELOCITY_RATIO</t>
        </is>
      </c>
      <c r="B202" s="70" t="n">
        <v>0</v>
      </c>
      <c r="C202" s="38" t="n"/>
      <c r="D202" s="38" t="inlineStr">
        <is>
          <t>GLOBAL_CHECK, STOCKS_EXIT</t>
        </is>
      </c>
      <c r="E202" s="38">
        <f>IF(G157="",E156,IF(G157&gt;0,E156+G157,E156))</f>
        <v/>
      </c>
      <c r="F202" s="26" t="n"/>
      <c r="G202" s="38">
        <f>IFERROR(VLOOKUP($A157&amp;"_"&amp;$B157,Results_Deltas!$A$2:$P$15000,5,FALSE),"")</f>
        <v/>
      </c>
      <c r="H202" s="38" t="inlineStr">
        <is>
          <t>Blanket (page end)</t>
        </is>
      </c>
      <c r="I202" s="26" t="n"/>
      <c r="J202" s="26" t="n"/>
      <c r="K202" s="26" t="n"/>
      <c r="L202" s="26" t="inlineStr">
        <is>
          <t>YES</t>
        </is>
      </c>
      <c r="M202" s="26" t="n">
        <v>7.307105871369098</v>
      </c>
      <c r="N202" s="74" t="n">
        <v>1</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c r="A203" s="39" t="inlineStr">
        <is>
          <t>MOVER_THRESHOLD</t>
        </is>
      </c>
      <c r="B203" s="70" t="n">
        <v>0</v>
      </c>
      <c r="C203" s="38" t="n"/>
      <c r="D203" s="38" t="inlineStr">
        <is>
          <t>ENTRY, GLOBAL_CHECK, STOCKS_EXIT</t>
        </is>
      </c>
      <c r="E203" s="38">
        <f>IF(G163="",E162,IF(G163&gt;0,E162+G163,E162))</f>
        <v/>
      </c>
      <c r="F203" s="26" t="n"/>
      <c r="G203" s="38">
        <f>IFERROR(VLOOKUP($A163&amp;"_"&amp;$B163,Results_Deltas!$A$2:$P$15000,5,FALSE),"")</f>
        <v/>
      </c>
      <c r="H203" s="38" t="inlineStr">
        <is>
          <t>Blanket (page end)</t>
        </is>
      </c>
      <c r="I203" s="26" t="n"/>
      <c r="J203" s="26" t="n"/>
      <c r="K203" s="26" t="n"/>
      <c r="L203" s="26" t="inlineStr">
        <is>
          <t>YES</t>
        </is>
      </c>
      <c r="M203" s="26" t="n">
        <v>7.307105871369098</v>
      </c>
      <c r="N203" s="74" t="n">
        <v>1</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c r="A204" s="39" t="inlineStr">
        <is>
          <t>MTS_BOTTOM_BONUS_THRESHOLD</t>
        </is>
      </c>
      <c r="B204" s="70" t="n">
        <v>0</v>
      </c>
      <c r="C204" s="38" t="n"/>
      <c r="D204" s="38" t="inlineStr">
        <is>
          <t>ENTRY, GLOBAL_CHECK, STOCKS_EXIT</t>
        </is>
      </c>
      <c r="E204" s="38">
        <f>IF(G171="",E170,IF(G171&gt;0,E170+G171,E170))</f>
        <v/>
      </c>
      <c r="F204" s="26" t="n"/>
      <c r="G204" s="38">
        <f>IFERROR(VLOOKUP($A171&amp;"_"&amp;$B171,Results_Deltas!$A$2:$P$15000,5,FALSE),"")</f>
        <v/>
      </c>
      <c r="H204" s="38" t="inlineStr">
        <is>
          <t>Blanket (page end)</t>
        </is>
      </c>
      <c r="I204" s="26" t="n"/>
      <c r="J204" s="26" t="n"/>
      <c r="K204" s="26" t="n"/>
      <c r="L204" s="26" t="inlineStr">
        <is>
          <t>YES</t>
        </is>
      </c>
      <c r="M204" s="26" t="n">
        <v>7.307105871369098</v>
      </c>
      <c r="N204" s="74" t="n">
        <v>1</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c r="A205" s="39" t="inlineStr">
        <is>
          <t>MTS_BOTTOM_STRONG_THRESHOLD</t>
        </is>
      </c>
      <c r="B205" s="70" t="n">
        <v>0</v>
      </c>
      <c r="C205" s="38" t="n"/>
      <c r="D205" s="38" t="inlineStr">
        <is>
          <t>ENTRY, GLOBAL_CHECK, STOCKS_EXIT</t>
        </is>
      </c>
      <c r="E205" s="38">
        <f>IF(G175="",E174,IF(G175&gt;0,E174+G175,E174))</f>
        <v/>
      </c>
      <c r="F205" s="26" t="n"/>
      <c r="G205" s="38">
        <f>IFERROR(VLOOKUP($A175&amp;"_"&amp;$B175,Results_Deltas!$A$2:$P$15000,5,FALSE),"")</f>
        <v/>
      </c>
      <c r="H205" s="38" t="inlineStr">
        <is>
          <t>Blanket (page end)</t>
        </is>
      </c>
      <c r="I205" s="26" t="n"/>
      <c r="J205" s="26" t="n"/>
      <c r="K205" s="26" t="n"/>
      <c r="L205" s="26" t="inlineStr">
        <is>
          <t>YES</t>
        </is>
      </c>
      <c r="M205" s="26" t="n">
        <v>7.307105871369098</v>
      </c>
      <c r="N205" s="74" t="n">
        <v>1</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31" t="inlineStr">
        <is>
          <t>AVG DELTA</t>
        </is>
      </c>
      <c r="N2" s="31" t="inlineStr">
        <is>
          <t>pos_syms</t>
        </is>
      </c>
    </row>
    <row r="3">
      <c r="A3" s="35" t="inlineStr">
        <is>
          <t>STDEV_SLOPE_SIZING_D_MAX</t>
        </is>
      </c>
      <c r="B3" s="35" t="n">
        <v>1</v>
      </c>
      <c r="D3" s="35" t="inlineStr">
        <is>
          <t>STDEV_LADDER</t>
        </is>
      </c>
      <c r="E3" s="35">
        <f>IF(G21="",E20,IF(G21&gt;0,E20+G21,E20))</f>
        <v/>
      </c>
      <c r="F3" s="35">
        <f>IFERROR(VLOOKUP($A21&amp;"="&amp;$B21,Results_Deltas!$A$2:$P$15000,5,FALSE),"")</f>
        <v/>
      </c>
      <c r="G3" s="35">
        <f>IFERROR(VLOOKUP($A21,Results_30d_Deltas!$A$2:$H$5000,7,FALSE)-E21,"")</f>
        <v/>
      </c>
      <c r="H3" s="35">
        <f>IFERROR(VLOOKUP($A21,Results_30d_Deltas!$A$2:$H$5000,6,FALSE),"")</f>
        <v/>
      </c>
      <c r="L3" s="35" t="inlineStr">
        <is>
          <t>NO</t>
        </is>
      </c>
      <c r="M3" s="74" t="n">
        <v>-1.441659937641674</v>
      </c>
      <c r="N3" s="74" t="n">
        <v>25</v>
      </c>
    </row>
    <row r="4">
      <c r="A4" s="35" t="inlineStr">
        <is>
          <t>BAND_SLOPE_SIZING_V2_ENABLED</t>
        </is>
      </c>
      <c r="B4" s="35" t="b">
        <v>0</v>
      </c>
      <c r="D4" s="35" t="inlineStr">
        <is>
          <t>STDEV_LADDER</t>
        </is>
      </c>
      <c r="E4" s="35">
        <f>IF(G26="",E25,IF(G26&gt;0,E25+G26,E25))</f>
        <v/>
      </c>
      <c r="F4" s="35">
        <f>IFERROR(VLOOKUP($A26&amp;"="&amp;$B26,Results_Deltas!$A$2:$P$15000,5,FALSE),"")</f>
        <v/>
      </c>
      <c r="G4" s="35">
        <f>IFERROR(VLOOKUP($A26,Results_30d_Deltas!$A$2:$H$5000,7,FALSE)-E26,"")</f>
        <v/>
      </c>
      <c r="H4" s="35">
        <f>IFERROR(VLOOKUP($A26,Results_30d_Deltas!$A$2:$H$5000,6,FALSE),"")</f>
        <v/>
      </c>
      <c r="L4" s="35" t="inlineStr">
        <is>
          <t>NO</t>
        </is>
      </c>
      <c r="M4" s="74" t="n">
        <v>-0.5267734801751304</v>
      </c>
      <c r="N4" s="74" t="n">
        <v>5</v>
      </c>
    </row>
    <row r="5">
      <c r="A5" s="35" t="inlineStr">
        <is>
          <t>STDEV_SLOPE_SIZING_ENABLED</t>
        </is>
      </c>
      <c r="B5" s="35" t="b">
        <v>0</v>
      </c>
      <c r="D5" s="35" t="inlineStr">
        <is>
          <t>STDEV_LADDER</t>
        </is>
      </c>
      <c r="E5" s="35">
        <f>IF(G20="",E19,IF(G20&gt;0,E19+G20,E19))</f>
        <v/>
      </c>
      <c r="F5" s="35">
        <f>IFERROR(VLOOKUP($A20&amp;"="&amp;$B20,Results_Deltas!$A$2:$P$15000,5,FALSE),"")</f>
        <v/>
      </c>
      <c r="G5" s="35">
        <f>IFERROR(VLOOKUP($A20,Results_30d_Deltas!$A$2:$H$5000,7,FALSE)-E20,"")</f>
        <v/>
      </c>
      <c r="H5" s="35">
        <f>IFERROR(VLOOKUP($A20,Results_30d_Deltas!$A$2:$H$5000,6,FALSE),"")</f>
        <v/>
      </c>
      <c r="L5" s="35" t="inlineStr">
        <is>
          <t>NO</t>
        </is>
      </c>
      <c r="M5" s="74" t="n">
        <v>-0.1422846594088575</v>
      </c>
      <c r="N5" s="74" t="n">
        <v>7</v>
      </c>
    </row>
    <row r="6">
      <c r="A6" s="35" t="inlineStr">
        <is>
          <t>BAND_SLOPE_SIZING_V2_TF</t>
        </is>
      </c>
      <c r="B6" s="35" t="inlineStr">
        <is>
          <t>4h</t>
        </is>
      </c>
      <c r="D6" s="35" t="inlineStr">
        <is>
          <t>STDEV_LADDER</t>
        </is>
      </c>
      <c r="E6" s="35">
        <f>IF(G27="",E26,IF(G27&gt;0,E26+G27,E26))</f>
        <v/>
      </c>
      <c r="F6" s="35">
        <f>IFERROR(VLOOKUP($A27&amp;"="&amp;$B27,Results_Deltas!$A$2:$P$15000,5,FALSE),"")</f>
        <v/>
      </c>
      <c r="G6" s="35">
        <f>IFERROR(VLOOKUP($A27,Results_30d_Deltas!$A$2:$H$5000,7,FALSE)-E27,"")</f>
        <v/>
      </c>
      <c r="H6" s="35">
        <f>IFERROR(VLOOKUP($A27,Results_30d_Deltas!$A$2:$H$5000,6,FALSE),"")</f>
        <v/>
      </c>
      <c r="L6" s="35" t="inlineStr">
        <is>
          <t>NO</t>
        </is>
      </c>
      <c r="M6" s="74" t="n">
        <v>0.1680007873164666</v>
      </c>
      <c r="N6" s="74" t="n">
        <v>33</v>
      </c>
    </row>
    <row r="7">
      <c r="A7" s="35" t="inlineStr">
        <is>
          <t>STDEV_BAND_MULTIPLIER</t>
        </is>
      </c>
      <c r="B7" s="35" t="n">
        <v>1.5</v>
      </c>
      <c r="D7" s="35" t="inlineStr">
        <is>
          <t>STDEV_LADDER</t>
        </is>
      </c>
      <c r="E7" s="35">
        <f>IF(G30="",E29,IF(G30&gt;0,E29+G30,E29))</f>
        <v/>
      </c>
      <c r="F7" s="35">
        <f>IFERROR(VLOOKUP($A30&amp;"="&amp;$B30,Results_Deltas!$A$2:$P$15000,5,FALSE),"")</f>
        <v/>
      </c>
      <c r="G7" s="35">
        <f>IFERROR(VLOOKUP($A30,Results_30d_Deltas!$A$2:$H$5000,7,FALSE)-E30,"")</f>
        <v/>
      </c>
      <c r="H7" s="35">
        <f>IFERROR(VLOOKUP($A30,Results_30d_Deltas!$A$2:$H$5000,6,FALSE),"")</f>
        <v/>
      </c>
      <c r="L7" s="35" t="inlineStr">
        <is>
          <t>NO</t>
        </is>
      </c>
      <c r="M7" s="74" t="n">
        <v>0.4669149638634852</v>
      </c>
      <c r="N7" s="74" t="n">
        <v>7</v>
      </c>
    </row>
    <row r="8">
      <c r="A8" s="35" t="inlineStr">
        <is>
          <t>BAND_SLOPE_SIZING_V2_MIN</t>
        </is>
      </c>
      <c r="B8" s="35" t="n">
        <v>0.25</v>
      </c>
      <c r="D8" s="35" t="inlineStr">
        <is>
          <t>STDEV_LADDER</t>
        </is>
      </c>
      <c r="E8" s="35">
        <f>IF(G29="",E28,IF(G29&gt;0,E28+G29,E28))</f>
        <v/>
      </c>
      <c r="F8" s="35">
        <f>IFERROR(VLOOKUP($A29&amp;"="&amp;$B29,Results_Deltas!$A$2:$P$15000,5,FALSE),"")</f>
        <v/>
      </c>
      <c r="G8" s="35">
        <f>IFERROR(VLOOKUP($A29,Results_30d_Deltas!$A$2:$H$5000,7,FALSE)-E29,"")</f>
        <v/>
      </c>
      <c r="H8" s="35">
        <f>IFERROR(VLOOKUP($A29,Results_30d_Deltas!$A$2:$H$5000,6,FALSE),"")</f>
        <v/>
      </c>
      <c r="L8" s="35" t="inlineStr">
        <is>
          <t>NO</t>
        </is>
      </c>
      <c r="M8" s="74" t="n">
        <v>0.5557809702517658</v>
      </c>
      <c r="N8" s="74" t="n">
        <v>7</v>
      </c>
    </row>
    <row r="9">
      <c r="A9" s="35" t="inlineStr">
        <is>
          <t>BAND_SLOPE_SIZING_V2_MAX</t>
        </is>
      </c>
      <c r="B9" s="35" t="n">
        <v>1</v>
      </c>
      <c r="D9" s="35" t="inlineStr">
        <is>
          <t>STDEV_LADDER</t>
        </is>
      </c>
      <c r="E9" s="35">
        <f>IF(G28="",E27,IF(G28&gt;0,E27+G28,E27))</f>
        <v/>
      </c>
      <c r="F9" s="35">
        <f>IFERROR(VLOOKUP($A28&amp;"="&amp;$B28,Results_Deltas!$A$2:$P$15000,5,FALSE),"")</f>
        <v/>
      </c>
      <c r="G9" s="35">
        <f>IFERROR(VLOOKUP($A28,Results_30d_Deltas!$A$2:$H$5000,7,FALSE)-E28,"")</f>
        <v/>
      </c>
      <c r="H9" s="35">
        <f>IFERROR(VLOOKUP($A28,Results_30d_Deltas!$A$2:$H$5000,6,FALSE),"")</f>
        <v/>
      </c>
      <c r="L9" s="35" t="inlineStr">
        <is>
          <t>NO</t>
        </is>
      </c>
      <c r="M9" s="74" t="n">
        <v>0.68467398758787</v>
      </c>
      <c r="N9" s="74" t="n">
        <v>8</v>
      </c>
    </row>
    <row r="10">
      <c r="A10" s="35" t="inlineStr">
        <is>
          <t>STDEV_SLOPE_SIZING_15M_MAX</t>
        </is>
      </c>
      <c r="B10" s="35" t="n">
        <v>1</v>
      </c>
      <c r="D10" s="35" t="inlineStr">
        <is>
          <t>STDEV_LADDER</t>
        </is>
      </c>
      <c r="E10" s="35">
        <f>IF(G24="",E23,IF(G24&gt;0,E23+G24,E23))</f>
        <v/>
      </c>
      <c r="F10" s="35">
        <f>IFERROR(VLOOKUP($A24&amp;"="&amp;$B24,Results_Deltas!$A$2:$P$15000,5,FALSE),"")</f>
        <v/>
      </c>
      <c r="G10" s="35">
        <f>IFERROR(VLOOKUP($A24,Results_30d_Deltas!$A$2:$H$5000,7,FALSE)-E24,"")</f>
        <v/>
      </c>
      <c r="H10" s="35">
        <f>IFERROR(VLOOKUP($A24,Results_30d_Deltas!$A$2:$H$5000,6,FALSE),"")</f>
        <v/>
      </c>
      <c r="L10" s="35" t="inlineStr">
        <is>
          <t>NO</t>
        </is>
      </c>
      <c r="M10" s="74" t="n">
        <v>0.8206353462417939</v>
      </c>
      <c r="N10" s="74" t="n">
        <v>5</v>
      </c>
    </row>
    <row r="11">
      <c r="A11" s="35" t="inlineStr">
        <is>
          <t>STDEV_SLOPE_SIZING_1H_MAX</t>
        </is>
      </c>
      <c r="B11" s="35" t="n">
        <v>1</v>
      </c>
      <c r="D11" s="35" t="inlineStr">
        <is>
          <t>STDEV_LADDER</t>
        </is>
      </c>
      <c r="E11" s="35">
        <f>IF(G23="",E22,IF(G23&gt;0,E22+G23,E22))</f>
        <v/>
      </c>
      <c r="F11" s="35">
        <f>IFERROR(VLOOKUP($A23&amp;"="&amp;$B23,Results_Deltas!$A$2:$P$15000,5,FALSE),"")</f>
        <v/>
      </c>
      <c r="G11" s="35">
        <f>IFERROR(VLOOKUP($A23,Results_30d_Deltas!$A$2:$H$5000,7,FALSE)-E23,"")</f>
        <v/>
      </c>
      <c r="H11" s="35">
        <f>IFERROR(VLOOKUP($A23,Results_30d_Deltas!$A$2:$H$5000,6,FALSE),"")</f>
        <v/>
      </c>
      <c r="L11" s="35" t="inlineStr">
        <is>
          <t>NO</t>
        </is>
      </c>
      <c r="M11" s="74" t="n">
        <v>0.9924673343198822</v>
      </c>
      <c r="N11" s="74" t="n">
        <v>28</v>
      </c>
    </row>
    <row r="12">
      <c r="A12" s="27" t="inlineStr">
        <is>
          <t>BAND_SLOPE_SIZING_V2_SLOPE_NORM_PCT_DAY</t>
        </is>
      </c>
      <c r="B12" s="27" t="n">
        <v>1</v>
      </c>
      <c r="C12" s="26" t="n"/>
      <c r="D12" s="26" t="inlineStr">
        <is>
          <t>STDEV_LADDER</t>
        </is>
      </c>
      <c r="E12" s="26">
        <f>IF(G19="",E18,IF(G19&gt;0,E18+G19,E18))</f>
        <v/>
      </c>
      <c r="F12" s="26" t="n"/>
      <c r="G12" s="26">
        <f>IFERROR(VLOOKUP($A19&amp;"_"&amp;$B19,Results_Deltas!$A$2:$P$15000,5,FALSE),"")</f>
        <v/>
      </c>
      <c r="H12" s="26">
        <f>IFERROR(VLOOKUP($A3,Results_30d_Deltas!$A$2:$H$5000,7,FALSE)-E3,"")</f>
        <v/>
      </c>
      <c r="I12" s="26" t="n"/>
      <c r="J12" s="26" t="n"/>
      <c r="K12" s="26" t="n"/>
      <c r="L12" s="26" t="inlineStr">
        <is>
          <t>YES</t>
        </is>
      </c>
      <c r="M12" s="74" t="n">
        <v>1.154132532442421</v>
      </c>
      <c r="N12" s="74" t="n">
        <v>8</v>
      </c>
    </row>
    <row r="13">
      <c r="A13" s="35" t="inlineStr">
        <is>
          <t>STDEV_SLOPE_SIZING_4H_MAX</t>
        </is>
      </c>
      <c r="B13" s="35" t="n">
        <v>1</v>
      </c>
      <c r="D13" s="35" t="inlineStr">
        <is>
          <t>STDEV_LADDER</t>
        </is>
      </c>
      <c r="E13" s="35">
        <f>IF(G22="",E21,IF(G22&gt;0,E21+G22,E21))</f>
        <v/>
      </c>
      <c r="F13" s="35">
        <f>IFERROR(VLOOKUP($A22&amp;"="&amp;$B22,Results_Deltas!$A$2:$P$15000,5,FALSE),"")</f>
        <v/>
      </c>
      <c r="G13" s="35">
        <f>IFERROR(VLOOKUP($A22,Results_30d_Deltas!$A$2:$H$5000,7,FALSE)-E22,"")</f>
        <v/>
      </c>
      <c r="H13" s="35">
        <f>IFERROR(VLOOKUP($A22,Results_30d_Deltas!$A$2:$H$5000,6,FALSE),"")</f>
        <v/>
      </c>
      <c r="L13" s="35" t="inlineStr">
        <is>
          <t>NO</t>
        </is>
      </c>
      <c r="M13" s="74" t="n">
        <v>1.277009763368369</v>
      </c>
      <c r="N13" s="74" t="n">
        <v>27</v>
      </c>
    </row>
    <row r="14">
      <c r="A14" s="26" t="inlineStr">
        <is>
          <t>STDEV_SLOPE_SIZING_ENABLED</t>
        </is>
      </c>
      <c r="B14" s="26" t="b">
        <v>1</v>
      </c>
      <c r="C14" s="26" t="n"/>
      <c r="D14" s="26" t="inlineStr">
        <is>
          <t>STDEV_LADDER</t>
        </is>
      </c>
      <c r="E14" s="26">
        <f>MAX(ENTRY_REVERSAL_BOUNCE!E:E)</f>
        <v/>
      </c>
      <c r="F14" s="26" t="n"/>
      <c r="G14" s="26">
        <f>IFERROR(VLOOKUP($A3&amp;"="&amp;$B3,Results_Deltas!$A$2:$P$15000,5,FALSE),"")</f>
        <v/>
      </c>
      <c r="H14" s="26">
        <f>IFERROR(VLOOKUP($A3,Results_30d_Deltas!$A$2:$H$5000,7,FALSE)-E3,"")</f>
        <v/>
      </c>
      <c r="I14" s="26">
        <f>IFERROR(VLOOKUP($A3,Results_30d_Deltas!$A$2:$H$5000,6,FALSE),"")</f>
        <v/>
      </c>
      <c r="J14" s="26" t="n"/>
      <c r="K14" s="26" t="n"/>
      <c r="L14" s="26" t="inlineStr">
        <is>
          <t>NO</t>
        </is>
      </c>
      <c r="M14" s="74" t="n">
        <v>2.102780292010418</v>
      </c>
      <c r="N14" s="74" t="n">
        <v>12</v>
      </c>
    </row>
    <row r="15">
      <c r="A15" s="26" t="inlineStr">
        <is>
          <t>BAND_SLOPE_SIZING_V2_TF</t>
        </is>
      </c>
      <c r="B15" s="26" t="inlineStr">
        <is>
          <t>D</t>
        </is>
      </c>
      <c r="C15" s="26" t="n"/>
      <c r="D15" s="26" t="inlineStr">
        <is>
          <t>STDEV_LADDER</t>
        </is>
      </c>
      <c r="E15" s="26">
        <f>IF(G14="",E13,IF(G14&gt;0,E13+G14,E13))</f>
        <v/>
      </c>
      <c r="F15" s="26" t="n"/>
      <c r="G15" s="26">
        <f>IFERROR(VLOOKUP($A14&amp;"_"&amp;$B14,Results_Deltas!$A$2:$P$15000,5,FALSE),"")</f>
        <v/>
      </c>
      <c r="H15" s="26">
        <f>IFERROR(VLOOKUP($A3,Results_30d_Deltas!$A$2:$H$5000,7,FALSE)-E3,"")</f>
        <v/>
      </c>
      <c r="I15" s="26">
        <f>IFERROR(VLOOKUP($A3,Results_30d_Deltas!$A$2:$H$5000,6,FALSE),"")</f>
        <v/>
      </c>
      <c r="J15" s="26" t="n"/>
      <c r="K15" s="26" t="n"/>
      <c r="L15" s="26" t="inlineStr">
        <is>
          <t>NO</t>
        </is>
      </c>
      <c r="M15" s="74" t="n">
        <v>2.130746302460613</v>
      </c>
      <c r="N15" s="74" t="n">
        <v>32</v>
      </c>
    </row>
    <row r="16">
      <c r="A16" s="35" t="inlineStr">
        <is>
          <t>STDEV_SLOPE_SIZING_MODE</t>
        </is>
      </c>
      <c r="B16" s="35" t="inlineStr">
        <is>
          <t>bottom_to_top</t>
        </is>
      </c>
      <c r="D16" s="35" t="inlineStr">
        <is>
          <t>STDEV_LADDER</t>
        </is>
      </c>
      <c r="E16" s="35">
        <f>IF(G25="",E24,IF(G25&gt;0,E24+G25,E24))</f>
        <v/>
      </c>
      <c r="F16" s="35">
        <f>IFERROR(VLOOKUP($A25&amp;"="&amp;$B25,Results_Deltas!$A$2:$P$15000,5,FALSE),"")</f>
        <v/>
      </c>
      <c r="G16" s="35">
        <f>IFERROR(VLOOKUP($A25,Results_30d_Deltas!$A$2:$H$5000,7,FALSE)-E25,"")</f>
        <v/>
      </c>
      <c r="H16" s="35">
        <f>IFERROR(VLOOKUP($A25,Results_30d_Deltas!$A$2:$H$5000,6,FALSE),"")</f>
        <v/>
      </c>
      <c r="L16" s="35" t="inlineStr">
        <is>
          <t>NO</t>
        </is>
      </c>
      <c r="M16" s="74" t="n">
        <v>2.168414372440147</v>
      </c>
      <c r="N16" s="74" t="n">
        <v>37</v>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c r="M17" s="74" t="n">
        <v>2.235714705846382</v>
      </c>
      <c r="N17" s="74" t="n">
        <v>11</v>
      </c>
    </row>
    <row r="18">
      <c r="A18" s="26" t="inlineStr">
        <is>
          <t>BAND_SLOPE_SIZING_V2_MIN</t>
        </is>
      </c>
      <c r="B18" s="26" t="n">
        <v>0.5</v>
      </c>
      <c r="C18" s="26" t="n"/>
      <c r="D18" s="26" t="inlineStr">
        <is>
          <t>STDEV_LADDER</t>
        </is>
      </c>
      <c r="E18" s="26">
        <f>IF(G16="",E15,IF(G16&gt;0,E15+G16,E15))</f>
        <v/>
      </c>
      <c r="F18" s="26" t="n"/>
      <c r="G18" s="26">
        <f>IFERROR(VLOOKUP($A16&amp;"_"&amp;$B16,Results_Deltas!$A$2:$P$15000,5,FALSE),"")</f>
        <v/>
      </c>
      <c r="H18" s="26">
        <f>IFERROR(VLOOKUP($A3,Results_30d_Deltas!$A$2:$H$5000,7,FALSE)-E3,"")</f>
        <v/>
      </c>
      <c r="I18" s="26">
        <f>IFERROR(VLOOKUP($A3,Results_30d_Deltas!$A$2:$H$5000,6,FALSE),"")</f>
        <v/>
      </c>
      <c r="J18" s="26" t="n"/>
      <c r="K18" s="26" t="n"/>
      <c r="L18" s="26" t="inlineStr">
        <is>
          <t>NO</t>
        </is>
      </c>
      <c r="M18" s="74" t="n">
        <v>2.276617416416655</v>
      </c>
      <c r="N18" s="74" t="n">
        <v>11</v>
      </c>
    </row>
    <row r="19">
      <c r="A19" s="27" t="inlineStr">
        <is>
          <t>STDEV_SLOPE_SIZING_MODE</t>
        </is>
      </c>
      <c r="B19" s="27" t="inlineStr">
        <is>
          <t>slope_to_top</t>
        </is>
      </c>
      <c r="C19" s="26" t="n"/>
      <c r="D19" s="26" t="inlineStr">
        <is>
          <t>STDEV_LADDER</t>
        </is>
      </c>
      <c r="E19" s="26">
        <f>IF(G18="",E17,IF(G18&gt;0,E17+G18,E17))</f>
        <v/>
      </c>
      <c r="F19" s="26" t="n"/>
      <c r="G19" s="26">
        <f>IFERROR(VLOOKUP($A18&amp;"_"&amp;$B18,Results_Deltas!$A$2:$P$15000,5,FALSE),"")</f>
        <v/>
      </c>
      <c r="H19" s="26">
        <f>IFERROR(VLOOKUP($A3,Results_30d_Deltas!$A$2:$H$5000,7,FALSE)-E3,"")</f>
        <v/>
      </c>
      <c r="I19" s="26" t="n"/>
      <c r="J19" s="26" t="n"/>
      <c r="K19" s="26" t="n"/>
      <c r="L19" s="26" t="inlineStr">
        <is>
          <t>YES</t>
        </is>
      </c>
      <c r="M19" s="74" t="n">
        <v>2.302240998994701</v>
      </c>
      <c r="N19" s="74" t="n">
        <v>41</v>
      </c>
    </row>
    <row r="20">
      <c r="A20" s="27" t="inlineStr">
        <is>
          <t>STDEV_SLOPE_SIZING_D_MAX</t>
        </is>
      </c>
      <c r="B20" s="27" t="n">
        <v>10</v>
      </c>
      <c r="C20" s="26" t="n"/>
      <c r="D20" s="26" t="inlineStr">
        <is>
          <t>STDEV_LADDER</t>
        </is>
      </c>
      <c r="E20" s="26">
        <f>IF(G5="",E4,IF(G5&gt;0,E4+G5,E4))</f>
        <v/>
      </c>
      <c r="F20" s="26" t="n"/>
      <c r="G20" s="26">
        <f>IFERROR(VLOOKUP($A5&amp;"_"&amp;$B5,Results_Deltas!$A$2:$P$15000,5,FALSE),"")</f>
        <v/>
      </c>
      <c r="H20" s="26">
        <f>IFERROR(VLOOKUP($A3,Results_30d_Deltas!$A$2:$H$5000,7,FALSE)-E3,"")</f>
        <v/>
      </c>
      <c r="I20" s="26">
        <f>IFERROR(VLOOKUP($A3,Results_30d_Deltas!$A$2:$H$5000,6,FALSE),"")</f>
        <v/>
      </c>
      <c r="J20" s="26" t="n"/>
      <c r="K20" s="26" t="n"/>
      <c r="L20" s="26" t="inlineStr">
        <is>
          <t>YES</t>
        </is>
      </c>
      <c r="M20" s="74" t="n">
        <v>2.691833736825219</v>
      </c>
      <c r="N20" s="74" t="n">
        <v>36</v>
      </c>
    </row>
    <row r="21" ht="15.75" customHeight="1" s="67">
      <c r="A21" s="27" t="inlineStr">
        <is>
          <t>BAND_SLOPE_SIZING_V2_DEPTH_GAIN</t>
        </is>
      </c>
      <c r="B21" s="27" t="n">
        <v>1</v>
      </c>
      <c r="C21" s="26" t="n"/>
      <c r="D21" s="26" t="inlineStr">
        <is>
          <t>STDEV_LADDER</t>
        </is>
      </c>
      <c r="E21" s="26">
        <f>IF(G15="",E14,IF(G15&gt;0,E14+G15,E14))</f>
        <v/>
      </c>
      <c r="F21" s="26" t="n"/>
      <c r="G21" s="26">
        <f>IFERROR(VLOOKUP($A15&amp;"_"&amp;$B15,Results_Deltas!$A$2:$P$15000,5,FALSE),"")</f>
        <v/>
      </c>
      <c r="H21" s="26">
        <f>IFERROR(VLOOKUP($A3,Results_30d_Deltas!$A$2:$H$5000,7,FALSE)-E3,"")</f>
        <v/>
      </c>
      <c r="I21" s="26">
        <f>IFERROR(VLOOKUP($A3,Results_30d_Deltas!$A$2:$H$5000,6,FALSE),"")</f>
        <v/>
      </c>
      <c r="J21" s="26" t="n"/>
      <c r="K21" s="26" t="n"/>
      <c r="L21" s="26" t="inlineStr">
        <is>
          <t>YES</t>
        </is>
      </c>
      <c r="M21" s="74" t="n">
        <v>2.774471784715893</v>
      </c>
      <c r="N21" s="74" t="n">
        <v>12</v>
      </c>
    </row>
    <row r="22" ht="15.75" customHeight="1" s="67">
      <c r="A22" s="27" t="inlineStr">
        <is>
          <t>STDEV_SLOPE_LOOKBACK_1H</t>
        </is>
      </c>
      <c r="B22" s="27" t="n">
        <v>168</v>
      </c>
      <c r="C22" s="26" t="n"/>
      <c r="D22" s="26" t="inlineStr">
        <is>
          <t>STDEV_LADDER</t>
        </is>
      </c>
      <c r="E22" s="26">
        <f>IF(G11="",E10,IF(G11&gt;0,E10+G11,E10))</f>
        <v/>
      </c>
      <c r="F22" s="26" t="n"/>
      <c r="G22" s="26">
        <f>IFERROR(VLOOKUP($A11&amp;"_"&amp;$B11,Results_Deltas!$A$2:$P$15000,5,FALSE),"")</f>
        <v/>
      </c>
      <c r="H22" s="26">
        <f>IFERROR(VLOOKUP($A3,Results_30d_Deltas!$A$2:$H$5000,7,FALSE)-E3,"")</f>
        <v/>
      </c>
      <c r="I22" s="26">
        <f>IFERROR(VLOOKUP($A3,Results_30d_Deltas!$A$2:$H$5000,6,FALSE),"")</f>
        <v/>
      </c>
      <c r="J22" s="26" t="n"/>
      <c r="K22" s="26" t="n"/>
      <c r="L22" s="26" t="inlineStr">
        <is>
          <t>YES</t>
        </is>
      </c>
      <c r="M22" s="74" t="n">
        <v>2.833207851304098</v>
      </c>
      <c r="N22" s="74" t="n">
        <v>11</v>
      </c>
    </row>
    <row r="23" ht="15.75" customHeight="1" s="67">
      <c r="A23" s="27" t="inlineStr">
        <is>
          <t>STDEV_SLOPE_LOOKBACK_15M</t>
        </is>
      </c>
      <c r="B23" s="27" t="n">
        <v>96</v>
      </c>
      <c r="C23" s="26" t="n"/>
      <c r="D23" s="26" t="inlineStr">
        <is>
          <t>STDEV_LADDER</t>
        </is>
      </c>
      <c r="E23" s="26">
        <f>IF(G12="",E11,IF(G12&gt;0,E11+G12,E11))</f>
        <v/>
      </c>
      <c r="F23" s="26" t="n"/>
      <c r="G23" s="26">
        <f>IFERROR(VLOOKUP($A12&amp;"_"&amp;$B12,Results_Deltas!$A$2:$P$15000,5,FALSE),"")</f>
        <v/>
      </c>
      <c r="H23" s="26">
        <f>IFERROR(VLOOKUP($A3,Results_30d_Deltas!$A$2:$H$5000,7,FALSE)-E3,"")</f>
        <v/>
      </c>
      <c r="I23" s="26">
        <f>IFERROR(VLOOKUP($A3,Results_30d_Deltas!$A$2:$H$5000,6,FALSE),"")</f>
        <v/>
      </c>
      <c r="J23" s="26" t="n"/>
      <c r="K23" s="26" t="n"/>
      <c r="L23" s="26" t="inlineStr">
        <is>
          <t>YES</t>
        </is>
      </c>
      <c r="M23" s="74" t="n">
        <v>2.833207851304098</v>
      </c>
      <c r="N23" s="74" t="n">
        <v>11</v>
      </c>
    </row>
    <row r="24" ht="15.75" customHeight="1" s="67">
      <c r="A24" s="27" t="inlineStr">
        <is>
          <t>BAND_SLOPE_SIZING_V2_ENABLED</t>
        </is>
      </c>
      <c r="B24" s="27" t="b">
        <v>1</v>
      </c>
      <c r="C24" s="26" t="n"/>
      <c r="D24" s="26" t="inlineStr">
        <is>
          <t>STDEV_LADDER</t>
        </is>
      </c>
      <c r="E24" s="26">
        <f>IF(G13="",E12,IF(G13&gt;0,E12+G13,E12))</f>
        <v/>
      </c>
      <c r="F24" s="26" t="n"/>
      <c r="G24" s="26">
        <f>IFERROR(VLOOKUP($A13&amp;"_"&amp;$B13,Results_Deltas!$A$2:$P$15000,5,FALSE),"")</f>
        <v/>
      </c>
      <c r="H24" s="26">
        <f>IFERROR(VLOOKUP($A3,Results_30d_Deltas!$A$2:$H$5000,7,FALSE)-E3,"")</f>
        <v/>
      </c>
      <c r="I24" s="26">
        <f>IFERROR(VLOOKUP($A3,Results_30d_Deltas!$A$2:$H$5000,6,FALSE),"")</f>
        <v/>
      </c>
      <c r="J24" s="26" t="n"/>
      <c r="K24" s="26" t="n"/>
      <c r="L24" s="26" t="inlineStr">
        <is>
          <t>YES</t>
        </is>
      </c>
      <c r="M24" s="74" t="n">
        <v>2.833207851304098</v>
      </c>
      <c r="N24" s="74" t="n">
        <v>11</v>
      </c>
    </row>
    <row r="25" ht="15.75" customHeight="1" s="67">
      <c r="A25" s="27" t="inlineStr">
        <is>
          <t>STDEV_SLOPE_SIZING_1H_MAX</t>
        </is>
      </c>
      <c r="B25" s="27" t="n">
        <v>2</v>
      </c>
      <c r="C25" s="26" t="n"/>
      <c r="D25" s="26" t="inlineStr">
        <is>
          <t>STDEV_LADDER</t>
        </is>
      </c>
      <c r="E25" s="26">
        <f>IF(G7="",E6,IF(G7&gt;0,E6+G7,E6))</f>
        <v/>
      </c>
      <c r="F25" s="26" t="n"/>
      <c r="G25" s="26">
        <f>IFERROR(VLOOKUP($A7&amp;"_"&amp;$B7,Results_Deltas!$A$2:$P$15000,5,FALSE),"")</f>
        <v/>
      </c>
      <c r="H25" s="26">
        <f>IFERROR(VLOOKUP($A3,Results_30d_Deltas!$A$2:$H$5000,7,FALSE)-E3,"")</f>
        <v/>
      </c>
      <c r="I25" s="26">
        <f>IFERROR(VLOOKUP($A3,Results_30d_Deltas!$A$2:$H$5000,6,FALSE),"")</f>
        <v/>
      </c>
      <c r="J25" s="26" t="n"/>
      <c r="K25" s="26" t="n"/>
      <c r="L25" s="26" t="inlineStr">
        <is>
          <t>YES</t>
        </is>
      </c>
      <c r="M25" s="74" t="n">
        <v>2.85970873186145</v>
      </c>
      <c r="N25" s="74" t="n">
        <v>37</v>
      </c>
    </row>
    <row r="26" ht="15.75" customHeight="1" s="67">
      <c r="A26" s="27" t="inlineStr">
        <is>
          <t>STDEV_SLOPE_SIZING_4H_MAX</t>
        </is>
      </c>
      <c r="B26" s="27" t="n">
        <v>4</v>
      </c>
      <c r="C26" s="26" t="n"/>
      <c r="D26" s="26" t="inlineStr">
        <is>
          <t>STDEV_LADDER</t>
        </is>
      </c>
      <c r="E26" s="26">
        <f>IF(G6="",E5,IF(G6&gt;0,E5+G6,E5))</f>
        <v/>
      </c>
      <c r="F26" s="26" t="n"/>
      <c r="G26" s="26">
        <f>IFERROR(VLOOKUP($A6&amp;"_"&amp;$B6,Results_Deltas!$A$2:$P$15000,5,FALSE),"")</f>
        <v/>
      </c>
      <c r="H26" s="26">
        <f>IFERROR(VLOOKUP($A3,Results_30d_Deltas!$A$2:$H$5000,7,FALSE)-E3,"")</f>
        <v/>
      </c>
      <c r="I26" s="26">
        <f>IFERROR(VLOOKUP($A3,Results_30d_Deltas!$A$2:$H$5000,6,FALSE),"")</f>
        <v/>
      </c>
      <c r="J26" s="26" t="n"/>
      <c r="K26" s="26" t="n"/>
      <c r="L26" s="26" t="inlineStr">
        <is>
          <t>YES</t>
        </is>
      </c>
      <c r="M26" s="74" t="n">
        <v>2.867339046541693</v>
      </c>
      <c r="N26" s="74" t="n">
        <v>37</v>
      </c>
    </row>
    <row r="27" ht="15.75" customHeight="1" s="67">
      <c r="A27" s="27" t="inlineStr">
        <is>
          <t>STDEV_BAND_MULTIPLIER</t>
        </is>
      </c>
      <c r="B27" s="27" t="n">
        <v>2.5</v>
      </c>
      <c r="C27" s="26" t="n"/>
      <c r="D27" s="26" t="inlineStr">
        <is>
          <t>STDEV_LADDER</t>
        </is>
      </c>
      <c r="E27" s="26">
        <f>IF(G4="",E3,IF(G4&gt;0,E3+G4,E3))</f>
        <v/>
      </c>
      <c r="F27" s="26" t="n"/>
      <c r="G27" s="26">
        <f>IFERROR(VLOOKUP($A4&amp;"_"&amp;$B4,Results_Deltas!$A$2:$P$15000,5,FALSE),"")</f>
        <v/>
      </c>
      <c r="H27" s="26">
        <f>IFERROR(VLOOKUP($A3,Results_30d_Deltas!$A$2:$H$5000,7,FALSE)-E3,"")</f>
        <v/>
      </c>
      <c r="I27" s="26">
        <f>IFERROR(VLOOKUP($A3,Results_30d_Deltas!$A$2:$H$5000,6,FALSE),"")</f>
        <v/>
      </c>
      <c r="J27" s="26" t="n"/>
      <c r="K27" s="26" t="n"/>
      <c r="L27" s="26" t="inlineStr">
        <is>
          <t>YES</t>
        </is>
      </c>
      <c r="M27" s="74" t="n">
        <v>3.033395837595759</v>
      </c>
      <c r="N27" s="74" t="n">
        <v>11</v>
      </c>
    </row>
    <row r="28" ht="15.75" customHeight="1" s="67">
      <c r="A28" s="27" t="inlineStr">
        <is>
          <t>STDEV_SLOPE_LOOKBACK_D</t>
        </is>
      </c>
      <c r="B28" s="27" t="n">
        <v>180</v>
      </c>
      <c r="C28" s="26" t="n"/>
      <c r="D28" s="26" t="inlineStr">
        <is>
          <t>STDEV_LADDER</t>
        </is>
      </c>
      <c r="E28" s="26">
        <f>IF(G9="",E8,IF(G9&gt;0,E8+G9,E8))</f>
        <v/>
      </c>
      <c r="F28" s="26" t="n"/>
      <c r="G28" s="26">
        <f>IFERROR(VLOOKUP($A9&amp;"_"&amp;$B9,Results_Deltas!$A$2:$P$15000,5,FALSE),"")</f>
        <v/>
      </c>
      <c r="H28" s="26">
        <f>IFERROR(VLOOKUP($A3,Results_30d_Deltas!$A$2:$H$5000,7,FALSE)-E3,"")</f>
        <v/>
      </c>
      <c r="I28" s="26">
        <f>IFERROR(VLOOKUP($A3,Results_30d_Deltas!$A$2:$H$5000,6,FALSE),"")</f>
        <v/>
      </c>
      <c r="J28" s="26" t="n"/>
      <c r="K28" s="26" t="n"/>
      <c r="L28" s="26" t="inlineStr">
        <is>
          <t>YES</t>
        </is>
      </c>
      <c r="M28" s="74" t="n">
        <v>3.033395837595759</v>
      </c>
      <c r="N28" s="74" t="n">
        <v>11</v>
      </c>
    </row>
    <row r="29" ht="15.75" customHeight="1" s="67">
      <c r="A29" s="27" t="inlineStr">
        <is>
          <t>STDEV_SLOPE_LOOKBACK_4H</t>
        </is>
      </c>
      <c r="B29" s="27" t="n">
        <v>180</v>
      </c>
      <c r="C29" s="26" t="n"/>
      <c r="D29" s="26" t="inlineStr">
        <is>
          <t>STDEV_LADDER</t>
        </is>
      </c>
      <c r="E29" s="26">
        <f>IF(G10="",E9,IF(G10&gt;0,E9+G10,E9))</f>
        <v/>
      </c>
      <c r="F29" s="26" t="n"/>
      <c r="G29" s="26">
        <f>IFERROR(VLOOKUP($A10&amp;"_"&amp;$B10,Results_Deltas!$A$2:$P$15000,5,FALSE),"")</f>
        <v/>
      </c>
      <c r="H29" s="26">
        <f>IFERROR(VLOOKUP($A3,Results_30d_Deltas!$A$2:$H$5000,7,FALSE)-E3,"")</f>
        <v/>
      </c>
      <c r="I29" s="26">
        <f>IFERROR(VLOOKUP($A3,Results_30d_Deltas!$A$2:$H$5000,6,FALSE),"")</f>
        <v/>
      </c>
      <c r="J29" s="26" t="n"/>
      <c r="K29" s="26" t="n"/>
      <c r="L29" s="26" t="inlineStr">
        <is>
          <t>YES</t>
        </is>
      </c>
      <c r="M29" s="74" t="n">
        <v>3.033395837595759</v>
      </c>
      <c r="N29" s="74" t="n">
        <v>11</v>
      </c>
    </row>
    <row r="30" ht="15.75" customHeight="1" s="67">
      <c r="A30" s="27" t="inlineStr">
        <is>
          <t>STDEV_SLOPE_SIZING_15M_MAX</t>
        </is>
      </c>
      <c r="B30" s="27" t="n">
        <v>1.5</v>
      </c>
      <c r="C30" s="26" t="n"/>
      <c r="D30" s="26" t="inlineStr">
        <is>
          <t>STDEV_LADDER</t>
        </is>
      </c>
      <c r="E30" s="26">
        <f>IF(G8="",E7,IF(G8&gt;0,E7+G8,E7))</f>
        <v/>
      </c>
      <c r="F30" s="26" t="n"/>
      <c r="G30" s="26">
        <f>IFERROR(VLOOKUP($A8&amp;"_"&amp;$B8,Results_Deltas!$A$2:$P$15000,5,FALSE),"")</f>
        <v/>
      </c>
      <c r="H30" s="26">
        <f>IFERROR(VLOOKUP($A3,Results_30d_Deltas!$A$2:$H$5000,7,FALSE)-E3,"")</f>
        <v/>
      </c>
      <c r="I30" s="26">
        <f>IFERROR(VLOOKUP($A3,Results_30d_Deltas!$A$2:$H$5000,6,FALSE),"")</f>
        <v/>
      </c>
      <c r="J30" s="26" t="n"/>
      <c r="K30" s="26" t="n"/>
      <c r="L30" s="26" t="inlineStr">
        <is>
          <t>YES</t>
        </is>
      </c>
      <c r="M30" s="74" t="n">
        <v>3.04684925616798</v>
      </c>
      <c r="N30" s="74" t="n">
        <v>12</v>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ENTRY_SCORE_THRESHOLD</t>
        </is>
      </c>
      <c r="B3" s="26" t="inlineStr">
        <is>
          <t>9.0</t>
        </is>
      </c>
      <c r="C3" s="26" t="n"/>
      <c r="D3" s="26" t="n"/>
      <c r="E3" s="26" t="n"/>
      <c r="F3" s="26" t="n"/>
      <c r="G3" s="26">
        <f>IFERROR(VLOOKUP($A52&amp;"_"&amp;$B52,Results_Deltas!$A$2:$P$15000,5,FALSE),"")</f>
        <v/>
      </c>
      <c r="H3" s="26">
        <f>IFERROR(VLOOKUP($A52,Results_30d_Deltas!$A$2:$H$5000,7,FALSE)-E51,"")</f>
        <v/>
      </c>
      <c r="I3" s="26">
        <f>IFERROR(VLOOKUP($A52,Results_30d_Deltas!$A$2:$H$5000,6,FALSE),"")</f>
        <v/>
      </c>
      <c r="J3" s="26" t="n"/>
      <c r="K3" s="26" t="n"/>
      <c r="L3" s="26" t="inlineStr">
        <is>
          <t>NO</t>
        </is>
      </c>
      <c r="M3" s="74" t="n">
        <v>0.9955487389415654</v>
      </c>
      <c r="N3" s="74" t="n">
        <v>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4" t="n"/>
      <c r="FL3" s="34" t="n"/>
      <c r="FM3" s="34" t="n"/>
      <c r="FN3" s="34" t="n"/>
      <c r="FO3" s="34"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ez_manage.py:4644 top()</t>
        </is>
      </c>
      <c r="IN3" s="26" t="inlineStr">
        <is>
          <t>v12_quick_engine.py:3394 x9</t>
        </is>
      </c>
      <c r="IO3" s="26" t="n"/>
    </row>
    <row r="4" ht="10.5" customHeight="1" s="67">
      <c r="A4" s="26" t="inlineStr">
        <is>
          <t>REENTRY_RALLY_K15M_MAX</t>
        </is>
      </c>
      <c r="B4" s="26" t="inlineStr">
        <is>
          <t>150.0</t>
        </is>
      </c>
      <c r="C4" s="26" t="n"/>
      <c r="D4" s="26" t="n"/>
      <c r="E4" s="26" t="n"/>
      <c r="F4" s="26" t="n"/>
      <c r="G4" s="26">
        <f>IFERROR(VLOOKUP($A109&amp;"_"&amp;$B109,Results_Deltas!$A$2:$P$15000,5,FALSE),"")</f>
        <v/>
      </c>
      <c r="H4" s="26">
        <f>IFERROR(VLOOKUP($A109,Results_30d_Deltas!$A$2:$H$5000,7,FALSE)-E108,"")</f>
        <v/>
      </c>
      <c r="I4" s="26">
        <f>IFERROR(VLOOKUP($A109,Results_30d_Deltas!$A$2:$H$5000,6,FALSE),"")</f>
        <v/>
      </c>
      <c r="J4" s="26" t="n"/>
      <c r="K4" s="26" t="n"/>
      <c r="L4" s="26" t="inlineStr">
        <is>
          <t>NO</t>
        </is>
      </c>
      <c r="M4" s="74" t="n">
        <v>1.022806274697579</v>
      </c>
      <c r="N4" s="74" t="n">
        <v>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n"/>
      <c r="FV4" s="34"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ez_manage.py:3869 top()</t>
        </is>
      </c>
      <c r="IN4" s="26" t="inlineStr">
        <is>
          <t>v12_quick_engine.py:2902 x8</t>
        </is>
      </c>
      <c r="IO4" s="26" t="n"/>
    </row>
    <row r="5" ht="10.5" customHeight="1" s="67">
      <c r="A5" s="26" t="inlineStr">
        <is>
          <t>WRONG_SIDE_WT_TFS_REQUIRED</t>
        </is>
      </c>
      <c r="B5" s="26" t="inlineStr">
        <is>
          <t>6</t>
        </is>
      </c>
      <c r="C5" s="26" t="n"/>
      <c r="D5" s="26" t="n"/>
      <c r="E5" s="26" t="n"/>
      <c r="F5" s="26" t="n"/>
      <c r="G5" s="26">
        <f>IFERROR(VLOOKUP($A188&amp;"_"&amp;$B188,Results_Deltas!$A$2:$P$15000,5,FALSE),"")</f>
        <v/>
      </c>
      <c r="H5" s="26">
        <f>IFERROR(VLOOKUP($A188,Results_30d_Deltas!$A$2:$H$5000,7,FALSE)-E187,"")</f>
        <v/>
      </c>
      <c r="I5" s="26">
        <f>IFERROR(VLOOKUP($A188,Results_30d_Deltas!$A$2:$H$5000,6,FALSE),"")</f>
        <v/>
      </c>
      <c r="J5" s="26" t="n"/>
      <c r="K5" s="26" t="n"/>
      <c r="L5" s="26" t="inlineStr">
        <is>
          <t>NO</t>
        </is>
      </c>
      <c r="M5" s="74" t="n">
        <v>1.030126898412732</v>
      </c>
      <c r="N5" s="74" t="n">
        <v>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ez_manage.py:4278 top()</t>
        </is>
      </c>
      <c r="IN5" s="26" t="inlineStr">
        <is>
          <t>v12_quick_engine.py:3667 x3</t>
        </is>
      </c>
      <c r="IO5" s="26" t="n"/>
    </row>
    <row r="6" ht="10.5" customHeight="1" s="67">
      <c r="A6" s="26" t="inlineStr">
        <is>
          <t>MACD_ZERO_CROSS_TF</t>
        </is>
      </c>
      <c r="B6" s="26" t="inlineStr">
        <is>
          <t>OFF</t>
        </is>
      </c>
      <c r="C6" s="26" t="n"/>
      <c r="D6" s="26" t="n"/>
      <c r="E6" s="26" t="n"/>
      <c r="F6" s="26" t="n"/>
      <c r="G6" s="26">
        <f>IFERROR(VLOOKUP($A81&amp;"_"&amp;$B81,Results_Deltas!$A$2:$P$15000,5,FALSE),"")</f>
        <v/>
      </c>
      <c r="H6" s="26">
        <f>IFERROR(VLOOKUP($A81,Results_30d_Deltas!$A$2:$H$5000,7,FALSE)-E80,"")</f>
        <v/>
      </c>
      <c r="I6" s="26">
        <f>IFERROR(VLOOKUP($A81,Results_30d_Deltas!$A$2:$H$5000,6,FALSE),"")</f>
        <v/>
      </c>
      <c r="J6" s="26" t="n"/>
      <c r="K6" s="26" t="n"/>
      <c r="L6" s="26" t="inlineStr">
        <is>
          <t>NO</t>
        </is>
      </c>
      <c r="M6" s="74" t="n">
        <v>1.107609309504245</v>
      </c>
      <c r="N6" s="74" t="n">
        <v>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4" t="n"/>
      <c r="AY6" s="34" t="n"/>
      <c r="AZ6" s="34" t="n"/>
      <c r="BA6" s="34" t="n"/>
      <c r="BB6" s="34"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ez_manage.py:3501 top()</t>
        </is>
      </c>
      <c r="IN6" s="26" t="inlineStr">
        <is>
          <t>v12_quick_engine.py:2236 x2</t>
        </is>
      </c>
      <c r="IO6" s="26" t="n"/>
    </row>
    <row r="7" ht="10.5" customHeight="1" s="67">
      <c r="A7" s="26" t="inlineStr">
        <is>
          <t>REENTRY_RALLY_K15M_MAX</t>
        </is>
      </c>
      <c r="B7" s="26" t="inlineStr">
        <is>
          <t>75.0</t>
        </is>
      </c>
      <c r="C7" s="26" t="n"/>
      <c r="D7" s="26" t="n"/>
      <c r="E7" s="26" t="n"/>
      <c r="F7" s="26" t="n"/>
      <c r="G7" s="26">
        <f>IFERROR(VLOOKUP($A106&amp;"_"&amp;$B106,Results_Deltas!$A$2:$P$15000,5,FALSE),"")</f>
        <v/>
      </c>
      <c r="H7" s="26">
        <f>IFERROR(VLOOKUP($A106,Results_30d_Deltas!$A$2:$H$5000,7,FALSE)-E105,"")</f>
        <v/>
      </c>
      <c r="I7" s="26">
        <f>IFERROR(VLOOKUP($A106,Results_30d_Deltas!$A$2:$H$5000,6,FALSE),"")</f>
        <v/>
      </c>
      <c r="J7" s="26" t="n"/>
      <c r="K7" s="26" t="n"/>
      <c r="L7" s="26" t="inlineStr">
        <is>
          <t>NO</t>
        </is>
      </c>
      <c r="M7" s="74" t="n">
        <v>1.110356591638932</v>
      </c>
      <c r="N7" s="74" t="n">
        <v>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n"/>
      <c r="FV7" s="34"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ez_manage.py:3869 top()</t>
        </is>
      </c>
      <c r="IN7" s="26" t="inlineStr">
        <is>
          <t>v12_quick_engine.py:2902 x8</t>
        </is>
      </c>
      <c r="IO7" s="26" t="n"/>
    </row>
    <row r="8" ht="10.5" customHeight="1" s="67">
      <c r="A8" s="26" t="inlineStr">
        <is>
          <t>WRONG_SIDE_WT_TFS_REQUIRED</t>
        </is>
      </c>
      <c r="B8" s="26" t="inlineStr">
        <is>
          <t>3</t>
        </is>
      </c>
      <c r="C8" s="26" t="n"/>
      <c r="D8" s="26" t="n"/>
      <c r="E8" s="26" t="n"/>
      <c r="F8" s="26" t="n"/>
      <c r="G8" s="26">
        <f>IFERROR(VLOOKUP($A185&amp;"_"&amp;$B185,Results_Deltas!$A$2:$P$15000,5,FALSE),"")</f>
        <v/>
      </c>
      <c r="H8" s="26">
        <f>IFERROR(VLOOKUP($A185,Results_30d_Deltas!$A$2:$H$5000,7,FALSE)-E184,"")</f>
        <v/>
      </c>
      <c r="I8" s="26">
        <f>IFERROR(VLOOKUP($A185,Results_30d_Deltas!$A$2:$H$5000,6,FALSE),"")</f>
        <v/>
      </c>
      <c r="J8" s="26" t="n"/>
      <c r="K8" s="26" t="n"/>
      <c r="L8" s="26" t="inlineStr">
        <is>
          <t>YES</t>
        </is>
      </c>
      <c r="M8" s="74" t="n">
        <v>1.127869245776392</v>
      </c>
      <c r="N8" s="74" t="n">
        <v>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ez_manage.py:4278 top()</t>
        </is>
      </c>
      <c r="IN8" s="26" t="inlineStr">
        <is>
          <t>v12_quick_engine.py:3667 x3</t>
        </is>
      </c>
      <c r="IO8" s="26" t="n"/>
    </row>
    <row r="9" ht="10.5" customHeight="1" s="67">
      <c r="A9" s="26" t="inlineStr">
        <is>
          <t>SCALP_V3_OB_WALL_TOO_CLOSE_PCT</t>
        </is>
      </c>
      <c r="B9" s="26" t="inlineStr">
        <is>
          <t>2.0</t>
        </is>
      </c>
      <c r="C9" s="26" t="n"/>
      <c r="D9" s="26" t="n"/>
      <c r="E9" s="26" t="n"/>
      <c r="F9" s="26" t="n"/>
      <c r="G9" s="26">
        <f>IFERROR(VLOOKUP($A149&amp;"_"&amp;$B149,Results_Deltas!$A$2:$P$15000,5,FALSE),"")</f>
        <v/>
      </c>
      <c r="H9" s="26">
        <f>IFERROR(VLOOKUP($A149,Results_30d_Deltas!$A$2:$H$5000,7,FALSE)-E148,"")</f>
        <v/>
      </c>
      <c r="I9" s="26">
        <f>IFERROR(VLOOKUP($A149,Results_30d_Deltas!$A$2:$H$5000,6,FALSE),"")</f>
        <v/>
      </c>
      <c r="J9" s="26" t="n"/>
      <c r="K9" s="26" t="n"/>
      <c r="L9" s="26" t="inlineStr">
        <is>
          <t>NO</t>
        </is>
      </c>
      <c r="M9" s="74" t="n">
        <v>1.149598116501856</v>
      </c>
      <c r="N9" s="74" t="n">
        <v>3</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ez_manage.py:5575 top()</t>
        </is>
      </c>
      <c r="IN9" s="26" t="inlineStr">
        <is>
          <t>v12_quick_engine.py:3189 x4</t>
        </is>
      </c>
      <c r="IO9" s="26" t="n"/>
    </row>
    <row r="10" ht="10.5" customHeight="1" s="67">
      <c r="A10" s="26" t="inlineStr">
        <is>
          <t>INTRADAY_SESSION_FORCE_EXIT_UTC</t>
        </is>
      </c>
      <c r="B10" s="26" t="inlineStr">
        <is>
          <t>2.0</t>
        </is>
      </c>
      <c r="C10" s="26" t="n"/>
      <c r="D10" s="26" t="n"/>
      <c r="E10" s="26" t="n"/>
      <c r="F10" s="26" t="n"/>
      <c r="G10" s="26">
        <f>IFERROR(VLOOKUP($A73&amp;"_"&amp;$B73,Results_Deltas!$A$2:$P$15000,5,FALSE),"")</f>
        <v/>
      </c>
      <c r="H10" s="26">
        <f>IFERROR(VLOOKUP($A73,Results_30d_Deltas!$A$2:$H$5000,7,FALSE)-E72,"")</f>
        <v/>
      </c>
      <c r="I10" s="26">
        <f>IFERROR(VLOOKUP($A73,Results_30d_Deltas!$A$2:$H$5000,6,FALSE),"")</f>
        <v/>
      </c>
      <c r="J10" s="26" t="n"/>
      <c r="K10" s="26" t="n"/>
      <c r="L10" s="26" t="inlineStr">
        <is>
          <t>NO</t>
        </is>
      </c>
      <c r="M10" s="74" t="n">
        <v>1.1528533180426</v>
      </c>
      <c r="N10" s="74" t="n">
        <v>7</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ez_manage.py:6014 top()</t>
        </is>
      </c>
      <c r="IN10" s="26" t="inlineStr">
        <is>
          <t>v12_quick_engine.py:4267 x4</t>
        </is>
      </c>
      <c r="IO10" s="26" t="n"/>
    </row>
    <row r="11" ht="10.5" customHeight="1" s="67">
      <c r="A11" s="26" t="inlineStr">
        <is>
          <t>WRONG_SIDE_WT_TFS_REQUIRED</t>
        </is>
      </c>
      <c r="B11" s="26" t="inlineStr">
        <is>
          <t>2</t>
        </is>
      </c>
      <c r="C11" s="26" t="n"/>
      <c r="D11" s="26" t="n"/>
      <c r="E11" s="26" t="n"/>
      <c r="F11" s="26" t="n"/>
      <c r="G11" s="26">
        <f>IFERROR(VLOOKUP($A184&amp;"_"&amp;$B184,Results_Deltas!$A$2:$P$15000,5,FALSE),"")</f>
        <v/>
      </c>
      <c r="H11" s="26">
        <f>IFERROR(VLOOKUP($A184,Results_30d_Deltas!$A$2:$H$5000,7,FALSE)-E183,"")</f>
        <v/>
      </c>
      <c r="I11" s="26">
        <f>IFERROR(VLOOKUP($A184,Results_30d_Deltas!$A$2:$H$5000,6,FALSE),"")</f>
        <v/>
      </c>
      <c r="J11" s="26" t="n"/>
      <c r="K11" s="26" t="n"/>
      <c r="L11" s="26" t="inlineStr">
        <is>
          <t>NO</t>
        </is>
      </c>
      <c r="M11" s="74" t="n">
        <v>1.191519199115489</v>
      </c>
      <c r="N11" s="74" t="n">
        <v>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ez_manage.py:4278 top()</t>
        </is>
      </c>
      <c r="IN11" s="26" t="inlineStr">
        <is>
          <t>v12_quick_engine.py:3667 x3</t>
        </is>
      </c>
      <c r="IO11" s="26" t="n"/>
    </row>
    <row r="12" ht="10.5" customHeight="1" s="67">
      <c r="A12" s="26" t="inlineStr">
        <is>
          <t>HAIKU_ENTRY_GATE_ENABLED</t>
        </is>
      </c>
      <c r="B12" s="26" t="inlineStr">
        <is>
          <t>True</t>
        </is>
      </c>
      <c r="C12" s="26" t="n"/>
      <c r="D12" s="26" t="n"/>
      <c r="E12" s="26" t="n"/>
      <c r="F12" s="26" t="n"/>
      <c r="G12" s="26">
        <f>IFERROR(VLOOKUP($A67&amp;"_"&amp;$B67,Results_Deltas!$A$2:$P$15000,5,FALSE),"")</f>
        <v/>
      </c>
      <c r="H12" s="26">
        <f>IFERROR(VLOOKUP($A67,Results_30d_Deltas!$A$2:$H$5000,7,FALSE)-E66,"")</f>
        <v/>
      </c>
      <c r="I12" s="26">
        <f>IFERROR(VLOOKUP($A67,Results_30d_Deltas!$A$2:$H$5000,6,FALSE),"")</f>
        <v/>
      </c>
      <c r="J12" s="26" t="n"/>
      <c r="K12" s="26" t="n"/>
      <c r="L12" s="26" t="inlineStr">
        <is>
          <t>NO</t>
        </is>
      </c>
      <c r="M12" s="74" t="n">
        <v>1.238485829952332</v>
      </c>
      <c r="N12" s="74" t="n">
        <v>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4" t="n"/>
      <c r="FE12" s="34" t="n"/>
      <c r="FF12" s="34" t="n"/>
      <c r="FG12" s="34" t="n"/>
      <c r="FH12" s="34" t="n"/>
      <c r="FI12" s="33" t="n"/>
      <c r="FJ12" s="33" t="n"/>
      <c r="FK12" s="34" t="n"/>
      <c r="FL12" s="34" t="n"/>
      <c r="FM12" s="34" t="n"/>
      <c r="FN12" s="34" t="n"/>
      <c r="FO12" s="34"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4" t="n"/>
      <c r="IA12" s="34" t="n"/>
      <c r="IB12" s="34" t="n"/>
      <c r="IC12" s="34" t="n"/>
      <c r="ID12" s="34" t="n"/>
      <c r="IE12" s="34" t="n"/>
      <c r="IF12" s="34" t="n"/>
      <c r="IG12" s="34" t="n"/>
      <c r="IH12" s="34" t="n"/>
      <c r="II12" s="34" t="n"/>
      <c r="IJ12" s="34" t="n"/>
      <c r="IK12" s="34" t="n"/>
      <c r="IL12" s="26" t="n"/>
      <c r="IM12" s="26" t="inlineStr">
        <is>
          <t>ez_manage.py:6007 top()</t>
        </is>
      </c>
      <c r="IN12" s="26" t="inlineStr">
        <is>
          <t>v12_quick_engine.py:4265 x2</t>
        </is>
      </c>
      <c r="IO12" s="26" t="n"/>
    </row>
    <row r="13" ht="10.5" customHeight="1" s="67">
      <c r="A13" s="26" t="inlineStr">
        <is>
          <t>ENTRY_PRIMARY_TF</t>
        </is>
      </c>
      <c r="B13" s="26" t="inlineStr">
        <is>
          <t>15m</t>
        </is>
      </c>
      <c r="C13" s="26" t="n"/>
      <c r="D13" s="26" t="n"/>
      <c r="E13" s="26" t="n"/>
      <c r="F13" s="26" t="n"/>
      <c r="G13" s="26">
        <f>IFERROR(VLOOKUP($A51&amp;"_"&amp;$B51,Results_Deltas!$A$2:$P$15000,5,FALSE),"")</f>
        <v/>
      </c>
      <c r="H13" s="26">
        <f>IFERROR(VLOOKUP($A51,Results_30d_Deltas!$A$2:$H$5000,7,FALSE)-E50,"")</f>
        <v/>
      </c>
      <c r="I13" s="26">
        <f>IFERROR(VLOOKUP($A51,Results_30d_Deltas!$A$2:$H$5000,6,FALSE),"")</f>
        <v/>
      </c>
      <c r="J13" s="26" t="n"/>
      <c r="K13" s="26" t="n"/>
      <c r="L13" s="26" t="inlineStr">
        <is>
          <t>NO</t>
        </is>
      </c>
      <c r="M13" s="74" t="n">
        <v>1.24306748386602</v>
      </c>
      <c r="N13" s="74" t="n">
        <v>6</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4" t="n"/>
      <c r="FL13" s="34" t="n"/>
      <c r="FM13" s="34" t="n"/>
      <c r="FN13" s="34" t="n"/>
      <c r="FO13" s="34"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ez_manage.py:3216 top()</t>
        </is>
      </c>
      <c r="IN13" s="26" t="inlineStr">
        <is>
          <t>v12_quick_engine.py:1728 x4</t>
        </is>
      </c>
      <c r="IO13" s="26" t="n"/>
    </row>
    <row r="14" ht="10.5" customHeight="1" s="67">
      <c r="A14" s="26" t="inlineStr">
        <is>
          <t>ATR_ADAPTIVE_SIZING_TARGET_PCT</t>
        </is>
      </c>
      <c r="B14" s="26" t="inlineStr">
        <is>
          <t>3.0</t>
        </is>
      </c>
      <c r="C14" s="26" t="n"/>
      <c r="D14" s="26" t="n"/>
      <c r="E14" s="26" t="n"/>
      <c r="F14" s="26" t="n"/>
      <c r="G14" s="26">
        <f>IFERROR(VLOOKUP($A28&amp;"_"&amp;$B28,Results_Deltas!$A$2:$P$15000,5,FALSE),"")</f>
        <v/>
      </c>
      <c r="H14" s="26">
        <f>IFERROR(VLOOKUP($A28,Results_30d_Deltas!$A$2:$H$5000,7,FALSE)-E27,"")</f>
        <v/>
      </c>
      <c r="I14" s="26">
        <f>IFERROR(VLOOKUP($A28,Results_30d_Deltas!$A$2:$H$5000,6,FALSE),"")</f>
        <v/>
      </c>
      <c r="J14" s="26" t="n"/>
      <c r="K14" s="26" t="n"/>
      <c r="L14" s="26" t="inlineStr">
        <is>
          <t>NO</t>
        </is>
      </c>
      <c r="M14" s="74" t="n">
        <v>1.250002824537424</v>
      </c>
      <c r="N14" s="74" t="n">
        <v>7</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ez_manage.py:4327 top()</t>
        </is>
      </c>
      <c r="IN14" s="26" t="inlineStr">
        <is>
          <t>v12_quick_engine.py:1209 x7</t>
        </is>
      </c>
      <c r="IO14" s="26" t="n"/>
    </row>
    <row r="15" ht="10.5" customHeight="1" s="67">
      <c r="A15" s="26" t="inlineStr">
        <is>
          <t>ENTRY_SCORE_THRESHOLD</t>
        </is>
      </c>
      <c r="B15" s="26" t="inlineStr">
        <is>
          <t>13.5</t>
        </is>
      </c>
      <c r="C15" s="26" t="n"/>
      <c r="D15" s="26" t="n"/>
      <c r="E15" s="26" t="n"/>
      <c r="F15" s="26" t="n"/>
      <c r="G15" s="26">
        <f>IFERROR(VLOOKUP($A53&amp;"_"&amp;$B53,Results_Deltas!$A$2:$P$15000,5,FALSE),"")</f>
        <v/>
      </c>
      <c r="H15" s="26">
        <f>IFERROR(VLOOKUP($A53,Results_30d_Deltas!$A$2:$H$5000,7,FALSE)-E52,"")</f>
        <v/>
      </c>
      <c r="I15" s="26">
        <f>IFERROR(VLOOKUP($A53,Results_30d_Deltas!$A$2:$H$5000,6,FALSE),"")</f>
        <v/>
      </c>
      <c r="J15" s="26" t="n"/>
      <c r="K15" s="26" t="n"/>
      <c r="L15" s="26" t="inlineStr">
        <is>
          <t>NO</t>
        </is>
      </c>
      <c r="M15" s="74" t="n">
        <v>1.253336422754012</v>
      </c>
      <c r="N15" s="74" t="n">
        <v>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4" t="n"/>
      <c r="FL15" s="34" t="n"/>
      <c r="FM15" s="34" t="n"/>
      <c r="FN15" s="34" t="n"/>
      <c r="FO15" s="34"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ez_manage.py:4644 top()</t>
        </is>
      </c>
      <c r="IN15" s="26" t="inlineStr">
        <is>
          <t>v12_quick_engine.py:3394 x9</t>
        </is>
      </c>
      <c r="IO15" s="26" t="n"/>
    </row>
    <row r="16" ht="10.5" customHeight="1" s="67">
      <c r="A16" s="26" t="inlineStr">
        <is>
          <t>QUICK_REENTRY_60MIN_MIN_PCT</t>
        </is>
      </c>
      <c r="B16" s="26" t="inlineStr">
        <is>
          <t>2.0</t>
        </is>
      </c>
      <c r="C16" s="26" t="n"/>
      <c r="D16" s="26" t="n"/>
      <c r="E16" s="26" t="n"/>
      <c r="F16" s="26" t="n"/>
      <c r="G16" s="26">
        <f>IFERROR(VLOOKUP($A97&amp;"_"&amp;$B97,Results_Deltas!$A$2:$P$15000,5,FALSE),"")</f>
        <v/>
      </c>
      <c r="H16" s="26">
        <f>IFERROR(VLOOKUP($A97,Results_30d_Deltas!$A$2:$H$5000,7,FALSE)-E96,"")</f>
        <v/>
      </c>
      <c r="I16" s="26">
        <f>IFERROR(VLOOKUP($A97,Results_30d_Deltas!$A$2:$H$5000,6,FALSE),"")</f>
        <v/>
      </c>
      <c r="J16" s="26" t="n"/>
      <c r="K16" s="26" t="n"/>
      <c r="L16" s="26" t="inlineStr">
        <is>
          <t>NO</t>
        </is>
      </c>
      <c r="M16" s="74" t="n">
        <v>1.332881719408022</v>
      </c>
      <c r="N16" s="74" t="n">
        <v>6</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4" t="n"/>
      <c r="FV16" s="34"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ez_manage.py:6042 top()</t>
        </is>
      </c>
      <c r="IN16" s="26" t="inlineStr">
        <is>
          <t>v12_quick_engine.py:4283 x4</t>
        </is>
      </c>
      <c r="IO16" s="26" t="n"/>
    </row>
    <row r="17" ht="10.5" customHeight="1" s="67">
      <c r="A17" s="26" t="inlineStr">
        <is>
          <t>HTF_GATE_SIGNALS_SMA200D</t>
        </is>
      </c>
      <c r="B17" s="26" t="inlineStr">
        <is>
          <t>False</t>
        </is>
      </c>
      <c r="C17" s="26" t="n"/>
      <c r="D17" s="26" t="n"/>
      <c r="E17" s="26" t="n"/>
      <c r="F17" s="26" t="n"/>
      <c r="G17" s="26">
        <f>IFERROR(VLOOKUP($A68&amp;"_"&amp;$B68,Results_Deltas!$A$2:$P$15000,5,FALSE),"")</f>
        <v/>
      </c>
      <c r="H17" s="26">
        <f>IFERROR(VLOOKUP($A68,Results_30d_Deltas!$A$2:$H$5000,7,FALSE)-E67,"")</f>
        <v/>
      </c>
      <c r="I17" s="26">
        <f>IFERROR(VLOOKUP($A68,Results_30d_Deltas!$A$2:$H$5000,6,FALSE),"")</f>
        <v/>
      </c>
      <c r="J17" s="26" t="n"/>
      <c r="K17" s="26" t="n"/>
      <c r="L17" s="26" t="inlineStr">
        <is>
          <t>NO</t>
        </is>
      </c>
      <c r="M17" s="74" t="n">
        <v>1.337365442598348</v>
      </c>
      <c r="N17" s="74" t="n">
        <v>5</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4" t="n"/>
      <c r="EP17" s="34" t="n"/>
      <c r="EQ17" s="34" t="n"/>
      <c r="ER17" s="34" t="n"/>
      <c r="ES17" s="34"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4" t="n"/>
      <c r="FQ17" s="34" t="n"/>
      <c r="FR17" s="34"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ez_manage.py:4881 top()</t>
        </is>
      </c>
      <c r="IN17" s="26" t="inlineStr">
        <is>
          <t>v12_quick_engine.py:2057 x7</t>
        </is>
      </c>
      <c r="IO17" s="26" t="n"/>
    </row>
    <row r="18" ht="10.5" customHeight="1" s="67">
      <c r="A18" s="26" t="inlineStr">
        <is>
          <t>MACD_ZERO_CROSS_ENABLED</t>
        </is>
      </c>
      <c r="B18" s="26" t="inlineStr">
        <is>
          <t>True</t>
        </is>
      </c>
      <c r="C18" s="26" t="n"/>
      <c r="D18" s="26" t="n"/>
      <c r="E18" s="26" t="n"/>
      <c r="F18" s="26" t="n"/>
      <c r="G18" s="26">
        <f>IFERROR(VLOOKUP($A75&amp;"_"&amp;$B75,Results_Deltas!$A$2:$P$15000,5,FALSE),"")</f>
        <v/>
      </c>
      <c r="H18" s="26">
        <f>IFERROR(VLOOKUP($A75,Results_30d_Deltas!$A$2:$H$5000,7,FALSE)-E74,"")</f>
        <v/>
      </c>
      <c r="I18" s="26">
        <f>IFERROR(VLOOKUP($A75,Results_30d_Deltas!$A$2:$H$5000,6,FALSE),"")</f>
        <v/>
      </c>
      <c r="J18" s="26" t="n"/>
      <c r="K18" s="26" t="n"/>
      <c r="L18" s="26" t="inlineStr">
        <is>
          <t>NO</t>
        </is>
      </c>
      <c r="M18" s="74" t="n">
        <v>1.354885591710132</v>
      </c>
      <c r="N18" s="74"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4" t="n"/>
      <c r="AY18" s="34" t="n"/>
      <c r="AZ18" s="34" t="n"/>
      <c r="BA18" s="34" t="n"/>
      <c r="BB18" s="34"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4" t="n"/>
      <c r="IA18" s="34" t="n"/>
      <c r="IB18" s="34" t="n"/>
      <c r="IC18" s="34" t="n"/>
      <c r="ID18" s="34" t="n"/>
      <c r="IE18" s="34" t="n"/>
      <c r="IF18" s="34" t="n"/>
      <c r="IG18" s="34" t="n"/>
      <c r="IH18" s="34" t="n"/>
      <c r="II18" s="34" t="n"/>
      <c r="IJ18" s="34" t="n"/>
      <c r="IK18" s="34" t="n"/>
      <c r="IL18" s="26" t="n"/>
      <c r="IM18" s="26" t="inlineStr">
        <is>
          <t>ez_manage.py:3499 top()</t>
        </is>
      </c>
      <c r="IN18" s="26" t="inlineStr">
        <is>
          <t>v12_quick_engine.py:2234 x2</t>
        </is>
      </c>
      <c r="IO18" s="26" t="n"/>
    </row>
    <row r="19" ht="10.5" customHeight="1" s="67">
      <c r="A19" s="26" t="inlineStr">
        <is>
          <t>ATR_LONG_WINDOW</t>
        </is>
      </c>
      <c r="B19" s="26" t="inlineStr">
        <is>
          <t>50</t>
        </is>
      </c>
      <c r="C19" s="26" t="n"/>
      <c r="D19" s="26" t="n"/>
      <c r="E19" s="26" t="n"/>
      <c r="F19" s="26" t="n"/>
      <c r="G19" s="26">
        <f>IFERROR(VLOOKUP($A34&amp;"_"&amp;$B34,Results_Deltas!$A$2:$P$15000,5,FALSE),"")</f>
        <v/>
      </c>
      <c r="H19" s="26">
        <f>IFERROR(VLOOKUP($A34,Results_30d_Deltas!$A$2:$H$5000,7,FALSE)-E33,"")</f>
        <v/>
      </c>
      <c r="I19" s="26">
        <f>IFERROR(VLOOKUP($A34,Results_30d_Deltas!$A$2:$H$5000,6,FALSE),"")</f>
        <v/>
      </c>
      <c r="J19" s="26" t="n"/>
      <c r="K19" s="26" t="n"/>
      <c r="L19" s="26" t="inlineStr">
        <is>
          <t>NO</t>
        </is>
      </c>
      <c r="M19" s="74" t="n">
        <v>1.358081103894008</v>
      </c>
      <c r="N19" s="74" t="n">
        <v>8</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ez_manage.py:4330 top()</t>
        </is>
      </c>
      <c r="IN19" s="26" t="inlineStr">
        <is>
          <t>v12_quick_engine.py:199 x5</t>
        </is>
      </c>
      <c r="IO19" s="26" t="n"/>
    </row>
    <row r="20" ht="10.5" customHeight="1" s="67">
      <c r="A20" s="26" t="inlineStr">
        <is>
          <t>WT_COMPOSITE_ENTRY_STRONG</t>
        </is>
      </c>
      <c r="B20" s="26" t="inlineStr">
        <is>
          <t>62.5</t>
        </is>
      </c>
      <c r="C20" s="26" t="n"/>
      <c r="D20" s="26" t="n"/>
      <c r="E20" s="26" t="n"/>
      <c r="F20" s="26" t="n"/>
      <c r="G20" s="26">
        <f>IFERROR(VLOOKUP($A209&amp;"_"&amp;$B209,Results_Deltas!$A$2:$P$15000,5,FALSE),"")</f>
        <v/>
      </c>
      <c r="H20" s="26">
        <f>IFERROR(VLOOKUP($A209,Results_30d_Deltas!$A$2:$H$5000,7,FALSE)-E208,"")</f>
        <v/>
      </c>
      <c r="I20" s="26">
        <f>IFERROR(VLOOKUP($A209,Results_30d_Deltas!$A$2:$H$5000,6,FALSE),"")</f>
        <v/>
      </c>
      <c r="J20" s="26" t="n"/>
      <c r="K20" s="26" t="n"/>
      <c r="L20" s="26" t="inlineStr">
        <is>
          <t>NO</t>
        </is>
      </c>
      <c r="M20" s="74" t="n">
        <v>1.436572581606814</v>
      </c>
      <c r="N20" s="74" t="n">
        <v>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4" t="n"/>
      <c r="FL20" s="34" t="n"/>
      <c r="FM20" s="34" t="n"/>
      <c r="FN20" s="34" t="n"/>
      <c r="FO20" s="34"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ez_manage.py:5894 top()</t>
        </is>
      </c>
      <c r="IN20" s="26" t="inlineStr">
        <is>
          <t>v12_quick_engine.py:3713 x2</t>
        </is>
      </c>
      <c r="IO20" s="26" t="n"/>
    </row>
    <row r="21" ht="10.5" customHeight="1" s="67">
      <c r="A21" s="26" t="inlineStr">
        <is>
          <t>WT_COMPOSITE_ENTRY_OK</t>
        </is>
      </c>
      <c r="B21" s="26" t="inlineStr">
        <is>
          <t>12.5</t>
        </is>
      </c>
      <c r="C21" s="26" t="n"/>
      <c r="D21" s="26" t="n"/>
      <c r="E21" s="26" t="n"/>
      <c r="F21" s="26" t="n"/>
      <c r="G21" s="26">
        <f>IFERROR(VLOOKUP($A204&amp;"_"&amp;$B204,Results_Deltas!$A$2:$P$15000,5,FALSE),"")</f>
        <v/>
      </c>
      <c r="H21" s="26">
        <f>IFERROR(VLOOKUP($A204,Results_30d_Deltas!$A$2:$H$5000,7,FALSE)-E203,"")</f>
        <v/>
      </c>
      <c r="I21" s="26">
        <f>IFERROR(VLOOKUP($A204,Results_30d_Deltas!$A$2:$H$5000,6,FALSE),"")</f>
        <v/>
      </c>
      <c r="J21" s="26" t="n"/>
      <c r="K21" s="26" t="n"/>
      <c r="L21" s="26" t="inlineStr">
        <is>
          <t>YES</t>
        </is>
      </c>
      <c r="M21" s="74" t="n">
        <v>1.458435781018558</v>
      </c>
      <c r="N21" s="74" t="n">
        <v>5</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4" t="n"/>
      <c r="FL21" s="34" t="n"/>
      <c r="FM21" s="34" t="n"/>
      <c r="FN21" s="34" t="n"/>
      <c r="FO21" s="34"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ez_manage.py:5893 top()</t>
        </is>
      </c>
      <c r="IN21" s="26" t="inlineStr">
        <is>
          <t>v12_quick_engine.py:3712 x2</t>
        </is>
      </c>
      <c r="IO21" s="26" t="n"/>
    </row>
    <row r="22" ht="10.5" customHeight="1" s="67">
      <c r="A22" s="26" t="inlineStr">
        <is>
          <t>REENTRY_RALLY_K15M_MAX</t>
        </is>
      </c>
      <c r="B22" s="26" t="inlineStr">
        <is>
          <t>50.0</t>
        </is>
      </c>
      <c r="C22" s="26" t="n"/>
      <c r="D22" s="26" t="n"/>
      <c r="E22" s="26" t="n"/>
      <c r="F22" s="26" t="n"/>
      <c r="G22" s="26">
        <f>IFERROR(VLOOKUP($A105&amp;"_"&amp;$B105,Results_Deltas!$A$2:$P$15000,5,FALSE),"")</f>
        <v/>
      </c>
      <c r="H22" s="26">
        <f>IFERROR(VLOOKUP($A105,Results_30d_Deltas!$A$2:$H$5000,7,FALSE)-E104,"")</f>
        <v/>
      </c>
      <c r="I22" s="26">
        <f>IFERROR(VLOOKUP($A105,Results_30d_Deltas!$A$2:$H$5000,6,FALSE),"")</f>
        <v/>
      </c>
      <c r="J22" s="26" t="n"/>
      <c r="K22" s="26" t="n"/>
      <c r="L22" s="26" t="inlineStr">
        <is>
          <t>NO</t>
        </is>
      </c>
      <c r="M22" s="74" t="n">
        <v>1.464261155048789</v>
      </c>
      <c r="N22" s="74" t="n">
        <v>6</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4" t="n"/>
      <c r="FV22" s="34"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ez_manage.py:3869 top()</t>
        </is>
      </c>
      <c r="IN22" s="26" t="inlineStr">
        <is>
          <t>v12_quick_engine.py:2902 x8</t>
        </is>
      </c>
      <c r="IO22" s="26" t="n"/>
    </row>
    <row r="23" ht="10.5" customHeight="1" s="67">
      <c r="A23" s="26" t="inlineStr">
        <is>
          <t>WT_COMPOSITE_ENTRY_STRONG</t>
        </is>
      </c>
      <c r="B23" s="26" t="inlineStr">
        <is>
          <t>37.5</t>
        </is>
      </c>
      <c r="C23" s="26" t="n"/>
      <c r="D23" s="26" t="n"/>
      <c r="E23" s="26" t="n"/>
      <c r="F23" s="26" t="n"/>
      <c r="G23" s="26">
        <f>IFERROR(VLOOKUP($A207&amp;"_"&amp;$B207,Results_Deltas!$A$2:$P$15000,5,FALSE),"")</f>
        <v/>
      </c>
      <c r="H23" s="26">
        <f>IFERROR(VLOOKUP($A207,Results_30d_Deltas!$A$2:$H$5000,7,FALSE)-E206,"")</f>
        <v/>
      </c>
      <c r="I23" s="26">
        <f>IFERROR(VLOOKUP($A207,Results_30d_Deltas!$A$2:$H$5000,6,FALSE),"")</f>
        <v/>
      </c>
      <c r="J23" s="26" t="n"/>
      <c r="K23" s="26" t="n"/>
      <c r="L23" s="26" t="inlineStr">
        <is>
          <t>NO</t>
        </is>
      </c>
      <c r="M23" s="74" t="n">
        <v>1.474762322325007</v>
      </c>
      <c r="N23" s="74" t="n">
        <v>5</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4" t="n"/>
      <c r="FL23" s="34" t="n"/>
      <c r="FM23" s="34" t="n"/>
      <c r="FN23" s="34" t="n"/>
      <c r="FO23" s="34"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ez_manage.py:5894 top()</t>
        </is>
      </c>
      <c r="IN23" s="26" t="inlineStr">
        <is>
          <t>v12_quick_engine.py:3713 x2</t>
        </is>
      </c>
      <c r="IO23" s="26" t="n"/>
    </row>
    <row r="24" ht="10.5" customHeight="1" s="67">
      <c r="A24" s="26" t="inlineStr">
        <is>
          <t>WT_COMPOSITE_ENTRY_GOOD</t>
        </is>
      </c>
      <c r="B24" s="26" t="inlineStr">
        <is>
          <t>45.0</t>
        </is>
      </c>
      <c r="C24" s="26" t="n"/>
      <c r="D24" s="26" t="n"/>
      <c r="E24" s="26" t="n"/>
      <c r="F24" s="26" t="n"/>
      <c r="G24" s="26">
        <f>IFERROR(VLOOKUP($A200&amp;"_"&amp;$B200,Results_Deltas!$A$2:$P$15000,5,FALSE),"")</f>
        <v/>
      </c>
      <c r="H24" s="26">
        <f>IFERROR(VLOOKUP($A200,Results_30d_Deltas!$A$2:$H$5000,7,FALSE)-E199,"")</f>
        <v/>
      </c>
      <c r="I24" s="26">
        <f>IFERROR(VLOOKUP($A200,Results_30d_Deltas!$A$2:$H$5000,6,FALSE),"")</f>
        <v/>
      </c>
      <c r="J24" s="26" t="n"/>
      <c r="K24" s="26" t="n"/>
      <c r="L24" s="26" t="inlineStr">
        <is>
          <t>YES</t>
        </is>
      </c>
      <c r="M24" s="74" t="n">
        <v>1.480306902455905</v>
      </c>
      <c r="N24" s="74" t="n">
        <v>6</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4" t="n"/>
      <c r="FL24" s="34" t="n"/>
      <c r="FM24" s="34" t="n"/>
      <c r="FN24" s="34" t="n"/>
      <c r="FO24" s="34"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ez_manage.py:5892 top()</t>
        </is>
      </c>
      <c r="IN24" s="26" t="inlineStr">
        <is>
          <t>v12_quick_engine.py:3711 x2</t>
        </is>
      </c>
      <c r="IO24" s="26" t="n"/>
    </row>
    <row r="25" ht="10.5" customHeight="1" s="67">
      <c r="A25" s="26" t="inlineStr">
        <is>
          <t>ENTRY_SCORE_THRESHOLD</t>
        </is>
      </c>
      <c r="B25" s="26" t="inlineStr">
        <is>
          <t>27.0</t>
        </is>
      </c>
      <c r="C25" s="26" t="n"/>
      <c r="D25" s="26" t="n"/>
      <c r="E25" s="26" t="n"/>
      <c r="F25" s="26" t="n"/>
      <c r="G25" s="26">
        <f>IFERROR(VLOOKUP($A56&amp;"_"&amp;$B56,Results_Deltas!$A$2:$P$15000,5,FALSE),"")</f>
        <v/>
      </c>
      <c r="H25" s="26">
        <f>IFERROR(VLOOKUP($A56,Results_30d_Deltas!$A$2:$H$5000,7,FALSE)-E55,"")</f>
        <v/>
      </c>
      <c r="I25" s="26">
        <f>IFERROR(VLOOKUP($A56,Results_30d_Deltas!$A$2:$H$5000,6,FALSE),"")</f>
        <v/>
      </c>
      <c r="J25" s="26" t="n"/>
      <c r="K25" s="26" t="n"/>
      <c r="L25" s="26" t="inlineStr">
        <is>
          <t>NO</t>
        </is>
      </c>
      <c r="M25" s="74" t="n">
        <v>1.485877690601292</v>
      </c>
      <c r="N25" s="74" t="n">
        <v>6</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4" t="n"/>
      <c r="FL25" s="34" t="n"/>
      <c r="FM25" s="34" t="n"/>
      <c r="FN25" s="34" t="n"/>
      <c r="FO25" s="34"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ez_manage.py:4644 top()</t>
        </is>
      </c>
      <c r="IN25" s="26" t="inlineStr">
        <is>
          <t>v12_quick_engine.py:3394 x9</t>
        </is>
      </c>
      <c r="IO25" s="26" t="n"/>
    </row>
    <row r="26" ht="10.5" customHeight="1" s="67">
      <c r="A26" s="26" t="inlineStr">
        <is>
          <t>ENTRY_SCORE_THRESHOLD</t>
        </is>
      </c>
      <c r="B26" s="26" t="inlineStr">
        <is>
          <t>22.5</t>
        </is>
      </c>
      <c r="C26" s="26" t="n"/>
      <c r="D26" s="26" t="n"/>
      <c r="E26" s="26" t="n"/>
      <c r="F26" s="26" t="n"/>
      <c r="G26" s="26">
        <f>IFERROR(VLOOKUP($A55&amp;"_"&amp;$B55,Results_Deltas!$A$2:$P$15000,5,FALSE),"")</f>
        <v/>
      </c>
      <c r="H26" s="26">
        <f>IFERROR(VLOOKUP($A55,Results_30d_Deltas!$A$2:$H$5000,7,FALSE)-E54,"")</f>
        <v/>
      </c>
      <c r="I26" s="26">
        <f>IFERROR(VLOOKUP($A55,Results_30d_Deltas!$A$2:$H$5000,6,FALSE),"")</f>
        <v/>
      </c>
      <c r="J26" s="26" t="n"/>
      <c r="K26" s="26" t="n"/>
      <c r="L26" s="26" t="inlineStr">
        <is>
          <t>NO</t>
        </is>
      </c>
      <c r="M26" s="74" t="n">
        <v>1.496064687746475</v>
      </c>
      <c r="N26" s="74" t="n">
        <v>7</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4" t="n"/>
      <c r="FL26" s="34" t="n"/>
      <c r="FM26" s="34" t="n"/>
      <c r="FN26" s="34" t="n"/>
      <c r="FO26" s="34"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ez_manage.py:4644 top()</t>
        </is>
      </c>
      <c r="IN26" s="26" t="inlineStr">
        <is>
          <t>v12_quick_engine.py:3394 x9</t>
        </is>
      </c>
      <c r="IO26" s="26" t="n"/>
    </row>
    <row r="27" ht="10.5" customHeight="1" s="67">
      <c r="A27" s="26" t="inlineStr">
        <is>
          <t>WT_COMPOSITE_ENTRY_STRONG</t>
        </is>
      </c>
      <c r="B27" s="26" t="inlineStr">
        <is>
          <t>25.0</t>
        </is>
      </c>
      <c r="C27" s="26" t="n"/>
      <c r="D27" s="26" t="n"/>
      <c r="E27" s="26" t="n"/>
      <c r="F27" s="26" t="n"/>
      <c r="G27" s="26">
        <f>IFERROR(VLOOKUP($A206&amp;"_"&amp;$B206,Results_Deltas!$A$2:$P$15000,5,FALSE),"")</f>
        <v/>
      </c>
      <c r="H27" s="26">
        <f>IFERROR(VLOOKUP($A206,Results_30d_Deltas!$A$2:$H$5000,7,FALSE)-E205,"")</f>
        <v/>
      </c>
      <c r="I27" s="26">
        <f>IFERROR(VLOOKUP($A206,Results_30d_Deltas!$A$2:$H$5000,6,FALSE),"")</f>
        <v/>
      </c>
      <c r="J27" s="26" t="n"/>
      <c r="K27" s="26" t="n"/>
      <c r="L27" s="26" t="inlineStr">
        <is>
          <t>NO</t>
        </is>
      </c>
      <c r="M27" s="74" t="n">
        <v>1.506822872307296</v>
      </c>
      <c r="N27" s="74" t="n">
        <v>5</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4" t="n"/>
      <c r="FL27" s="34" t="n"/>
      <c r="FM27" s="34" t="n"/>
      <c r="FN27" s="34" t="n"/>
      <c r="FO27" s="34"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ez_manage.py:5894 top()</t>
        </is>
      </c>
      <c r="IN27" s="26" t="inlineStr">
        <is>
          <t>v12_quick_engine.py:3713 x2</t>
        </is>
      </c>
      <c r="IO27" s="26" t="n"/>
    </row>
    <row r="28" ht="10.5" customHeight="1" s="67">
      <c r="A28" s="26" t="inlineStr">
        <is>
          <t>MACD_ZERO_CROSS_SCORE</t>
        </is>
      </c>
      <c r="B28" s="26" t="inlineStr">
        <is>
          <t>8</t>
        </is>
      </c>
      <c r="C28" s="26" t="n"/>
      <c r="D28" s="26" t="n"/>
      <c r="E28" s="26" t="n"/>
      <c r="F28" s="26" t="n"/>
      <c r="G28" s="26">
        <f>IFERROR(VLOOKUP($A76&amp;"_"&amp;$B76,Results_Deltas!$A$2:$P$15000,5,FALSE),"")</f>
        <v/>
      </c>
      <c r="H28" s="26">
        <f>IFERROR(VLOOKUP($A76,Results_30d_Deltas!$A$2:$H$5000,7,FALSE)-E75,"")</f>
        <v/>
      </c>
      <c r="I28" s="26">
        <f>IFERROR(VLOOKUP($A76,Results_30d_Deltas!$A$2:$H$5000,6,FALSE),"")</f>
        <v/>
      </c>
      <c r="J28" s="26" t="n"/>
      <c r="K28" s="26" t="n"/>
      <c r="L28" s="26" t="inlineStr">
        <is>
          <t>NO</t>
        </is>
      </c>
      <c r="M28" s="74" t="n">
        <v>1.532736166747604</v>
      </c>
      <c r="N28" s="74" t="n">
        <v>6</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4" t="n"/>
      <c r="AY28" s="34" t="n"/>
      <c r="AZ28" s="34" t="n"/>
      <c r="BA28" s="34" t="n"/>
      <c r="BB28" s="34"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ez_manage.py:3500 top()</t>
        </is>
      </c>
      <c r="IN28" s="26" t="inlineStr">
        <is>
          <t>v12_quick_engine.py:2235 x2</t>
        </is>
      </c>
      <c r="IO28" s="26" t="n"/>
    </row>
    <row r="29" ht="10.5" customHeight="1" s="67">
      <c r="A29" s="26" t="inlineStr">
        <is>
          <t>EXIT_SCORER_DC_EXTREME</t>
        </is>
      </c>
      <c r="B29" s="26" t="inlineStr">
        <is>
          <t>0.5</t>
        </is>
      </c>
      <c r="C29" s="26" t="n"/>
      <c r="D29" s="26" t="n"/>
      <c r="E29" s="26" t="n"/>
      <c r="F29" s="26" t="n"/>
      <c r="G29" s="26">
        <f>IFERROR(VLOOKUP($A60&amp;"_"&amp;$B60,Results_Deltas!$A$2:$P$15000,5,FALSE),"")</f>
        <v/>
      </c>
      <c r="H29" s="26">
        <f>IFERROR(VLOOKUP($A60,Results_30d_Deltas!$A$2:$H$5000,7,FALSE)-E59,"")</f>
        <v/>
      </c>
      <c r="I29" s="26">
        <f>IFERROR(VLOOKUP($A60,Results_30d_Deltas!$A$2:$H$5000,6,FALSE),"")</f>
        <v/>
      </c>
      <c r="J29" s="26" t="n"/>
      <c r="K29" s="26" t="n"/>
      <c r="L29" s="26" t="inlineStr">
        <is>
          <t>NO</t>
        </is>
      </c>
      <c r="M29" s="74" t="n">
        <v>1.540521891604241</v>
      </c>
      <c r="N29" s="74" t="n">
        <v>6</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4" t="n"/>
      <c r="BX29" s="34" t="n"/>
      <c r="BY29" s="34" t="n"/>
      <c r="BZ29" s="34" t="n"/>
      <c r="CA29" s="34"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ez_manage.py:3252 top()</t>
        </is>
      </c>
      <c r="IN29" s="26" t="inlineStr">
        <is>
          <t>v12_quick_engine.py:1781 x6</t>
        </is>
      </c>
      <c r="IO29" s="26" t="n"/>
    </row>
    <row r="30" ht="10.5" customHeight="1" s="67">
      <c r="A30" s="26" t="inlineStr">
        <is>
          <t>ATR_LONG_WINDOW</t>
        </is>
      </c>
      <c r="B30" s="26" t="inlineStr">
        <is>
          <t>150</t>
        </is>
      </c>
      <c r="C30" s="26" t="n"/>
      <c r="D30" s="26" t="n"/>
      <c r="E30" s="26" t="n"/>
      <c r="F30" s="26" t="n"/>
      <c r="G30" s="26">
        <f>IFERROR(VLOOKUP($A38&amp;"_"&amp;$B38,Results_Deltas!$A$2:$P$15000,5,FALSE),"")</f>
        <v/>
      </c>
      <c r="H30" s="26">
        <f>IFERROR(VLOOKUP($A38,Results_30d_Deltas!$A$2:$H$5000,7,FALSE)-E37,"")</f>
        <v/>
      </c>
      <c r="I30" s="26">
        <f>IFERROR(VLOOKUP($A38,Results_30d_Deltas!$A$2:$H$5000,6,FALSE),"")</f>
        <v/>
      </c>
      <c r="J30" s="26" t="n"/>
      <c r="K30" s="26" t="n"/>
      <c r="L30" s="26" t="inlineStr">
        <is>
          <t>NO</t>
        </is>
      </c>
      <c r="M30" s="74" t="n">
        <v>1.566083286501831</v>
      </c>
      <c r="N30" s="74" t="n">
        <v>7</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ez_manage.py:4330 top()</t>
        </is>
      </c>
      <c r="IN30" s="26" t="inlineStr">
        <is>
          <t>v12_quick_engine.py:199 x5</t>
        </is>
      </c>
      <c r="IO30" s="26" t="n"/>
    </row>
    <row r="31" ht="10.5" customHeight="1" s="67">
      <c r="A31" s="26" t="inlineStr">
        <is>
          <t>WT_COMPOSITE_ENTRY_STRONG</t>
        </is>
      </c>
      <c r="B31" s="26" t="inlineStr">
        <is>
          <t>75.0</t>
        </is>
      </c>
      <c r="C31" s="26" t="n"/>
      <c r="D31" s="26" t="n"/>
      <c r="E31" s="26" t="n"/>
      <c r="F31" s="26" t="n"/>
      <c r="G31" s="26">
        <f>IFERROR(VLOOKUP($A210&amp;"_"&amp;$B210,Results_Deltas!$A$2:$P$15000,5,FALSE),"")</f>
        <v/>
      </c>
      <c r="H31" s="26">
        <f>IFERROR(VLOOKUP($A210,Results_30d_Deltas!$A$2:$H$5000,7,FALSE)-E209,"")</f>
        <v/>
      </c>
      <c r="I31" s="26">
        <f>IFERROR(VLOOKUP($A210,Results_30d_Deltas!$A$2:$H$5000,6,FALSE),"")</f>
        <v/>
      </c>
      <c r="J31" s="26" t="n"/>
      <c r="K31" s="26" t="n"/>
      <c r="L31" s="26" t="inlineStr">
        <is>
          <t>NO</t>
        </is>
      </c>
      <c r="M31" s="74" t="n">
        <v>1.577294447282744</v>
      </c>
      <c r="N31" s="74" t="n">
        <v>7</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4" t="n"/>
      <c r="FL31" s="34" t="n"/>
      <c r="FM31" s="34" t="n"/>
      <c r="FN31" s="34" t="n"/>
      <c r="FO31" s="34"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ez_manage.py:5894 top()</t>
        </is>
      </c>
      <c r="IN31" s="26" t="inlineStr">
        <is>
          <t>v12_quick_engine.py:3713 x2</t>
        </is>
      </c>
      <c r="IO31" s="26" t="n"/>
    </row>
    <row r="32" ht="10.5" customHeight="1" s="67">
      <c r="A32" s="26" t="inlineStr">
        <is>
          <t>V8_ENTRY_ENGINE_DC_ENABLED</t>
        </is>
      </c>
      <c r="B32" s="26" t="inlineStr">
        <is>
          <t>False</t>
        </is>
      </c>
      <c r="C32" s="26" t="n"/>
      <c r="D32" s="26" t="n"/>
      <c r="E32" s="26" t="n"/>
      <c r="F32" s="26" t="n"/>
      <c r="G32" s="26">
        <f>IFERROR(VLOOKUP($A180&amp;"_"&amp;$B180,Results_Deltas!$A$2:$P$15000,5,FALSE),"")</f>
        <v/>
      </c>
      <c r="H32" s="26">
        <f>IFERROR(VLOOKUP($A180,Results_30d_Deltas!$A$2:$H$5000,7,FALSE)-E179,"")</f>
        <v/>
      </c>
      <c r="I32" s="26">
        <f>IFERROR(VLOOKUP($A180,Results_30d_Deltas!$A$2:$H$5000,6,FALSE),"")</f>
        <v/>
      </c>
      <c r="J32" s="26" t="n"/>
      <c r="K32" s="26" t="n"/>
      <c r="L32" s="26" t="inlineStr">
        <is>
          <t>NO</t>
        </is>
      </c>
      <c r="M32" s="74" t="n">
        <v>1.577830412975934</v>
      </c>
      <c r="N32" s="74" t="n">
        <v>5</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4" t="n"/>
      <c r="CC32" s="34" t="n"/>
      <c r="CD32" s="34" t="n"/>
      <c r="CE32" s="34" t="n"/>
      <c r="CF32" s="34"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4" t="n"/>
      <c r="FL32" s="34" t="n"/>
      <c r="FM32" s="34" t="n"/>
      <c r="FN32" s="34" t="n"/>
      <c r="FO32" s="34"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4" t="n"/>
      <c r="IA32" s="34" t="n"/>
      <c r="IB32" s="34" t="n"/>
      <c r="IC32" s="34" t="n"/>
      <c r="ID32" s="34" t="n"/>
      <c r="IE32" s="34" t="n"/>
      <c r="IF32" s="34" t="n"/>
      <c r="IG32" s="34" t="n"/>
      <c r="IH32" s="34" t="n"/>
      <c r="II32" s="34" t="n"/>
      <c r="IJ32" s="34" t="n"/>
      <c r="IK32" s="34" t="n"/>
      <c r="IL32" s="26" t="n"/>
      <c r="IM32" s="26" t="inlineStr">
        <is>
          <t>ez_manage.py:6073 top()</t>
        </is>
      </c>
      <c r="IN32" s="26" t="inlineStr">
        <is>
          <t>v12_quick_engine.py:4285 x4</t>
        </is>
      </c>
      <c r="IO32" s="26" t="n"/>
    </row>
    <row r="33" ht="10.5" customHeight="1" s="67">
      <c r="A33" s="26" t="inlineStr">
        <is>
          <t>WT_COMPOSITE_ENTRY_GOOD</t>
        </is>
      </c>
      <c r="B33" s="26" t="inlineStr">
        <is>
          <t>22.5</t>
        </is>
      </c>
      <c r="C33" s="26" t="n"/>
      <c r="D33" s="26" t="n"/>
      <c r="E33" s="26" t="n"/>
      <c r="F33" s="26" t="n"/>
      <c r="G33" s="26">
        <f>IFERROR(VLOOKUP($A197&amp;"_"&amp;$B197,Results_Deltas!$A$2:$P$15000,5,FALSE),"")</f>
        <v/>
      </c>
      <c r="H33" s="26">
        <f>IFERROR(VLOOKUP($A197,Results_30d_Deltas!$A$2:$H$5000,7,FALSE)-E196,"")</f>
        <v/>
      </c>
      <c r="I33" s="26">
        <f>IFERROR(VLOOKUP($A197,Results_30d_Deltas!$A$2:$H$5000,6,FALSE),"")</f>
        <v/>
      </c>
      <c r="J33" s="26" t="n"/>
      <c r="K33" s="26" t="n"/>
      <c r="L33" s="26" t="inlineStr">
        <is>
          <t>NO</t>
        </is>
      </c>
      <c r="M33" s="74" t="n">
        <v>1.586221725475158</v>
      </c>
      <c r="N33" s="74" t="n">
        <v>5</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4" t="n"/>
      <c r="FL33" s="34" t="n"/>
      <c r="FM33" s="34" t="n"/>
      <c r="FN33" s="34" t="n"/>
      <c r="FO33" s="34"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ez_manage.py:5892 top()</t>
        </is>
      </c>
      <c r="IN33" s="26" t="inlineStr">
        <is>
          <t>v12_quick_engine.py:3711 x2</t>
        </is>
      </c>
      <c r="IO33" s="26" t="n"/>
    </row>
    <row r="34" ht="10.5" customHeight="1" s="67">
      <c r="A34" s="26" t="inlineStr">
        <is>
          <t>PARTIAL_EXIT_FRAC</t>
        </is>
      </c>
      <c r="B34" s="26" t="inlineStr">
        <is>
          <t>2.0</t>
        </is>
      </c>
      <c r="C34" s="26" t="n"/>
      <c r="D34" s="26" t="n"/>
      <c r="E34" s="26" t="n"/>
      <c r="F34" s="26" t="n"/>
      <c r="G34" s="26">
        <f>IFERROR(VLOOKUP($A93&amp;"_"&amp;$B93,Results_Deltas!$A$2:$P$15000,5,FALSE),"")</f>
        <v/>
      </c>
      <c r="H34" s="26">
        <f>IFERROR(VLOOKUP($A93,Results_30d_Deltas!$A$2:$H$5000,7,FALSE)-E92,"")</f>
        <v/>
      </c>
      <c r="I34" s="26">
        <f>IFERROR(VLOOKUP($A93,Results_30d_Deltas!$A$2:$H$5000,6,FALSE),"")</f>
        <v/>
      </c>
      <c r="J34" s="26" t="n"/>
      <c r="K34" s="26" t="n"/>
      <c r="L34" s="26" t="inlineStr">
        <is>
          <t>NO</t>
        </is>
      </c>
      <c r="M34" s="74" t="n">
        <v>1.604782476116019</v>
      </c>
      <c r="N34" s="74" t="n">
        <v>7</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4" t="n"/>
      <c r="HQ34" s="34" t="n"/>
      <c r="HR34" s="34" t="n"/>
      <c r="HS34" s="34" t="n"/>
      <c r="HT34" s="34"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ez_manage.py:6038 top()</t>
        </is>
      </c>
      <c r="IN34" s="26" t="inlineStr">
        <is>
          <t>v12_quick_engine.py:4280 x2</t>
        </is>
      </c>
      <c r="IO34" s="26" t="n"/>
    </row>
    <row r="35" ht="10.5" customHeight="1" s="67">
      <c r="A35" s="26" t="inlineStr">
        <is>
          <t>WT_COMPOSITE_ENTRY_OK</t>
        </is>
      </c>
      <c r="B35" s="26" t="inlineStr">
        <is>
          <t>15.0</t>
        </is>
      </c>
      <c r="C35" s="26" t="n"/>
      <c r="D35" s="26" t="n"/>
      <c r="E35" s="26" t="n"/>
      <c r="F35" s="26" t="n"/>
      <c r="G35" s="26">
        <f>IFERROR(VLOOKUP($A205&amp;"_"&amp;$B205,Results_Deltas!$A$2:$P$15000,5,FALSE),"")</f>
        <v/>
      </c>
      <c r="H35" s="26">
        <f>IFERROR(VLOOKUP($A205,Results_30d_Deltas!$A$2:$H$5000,7,FALSE)-E204,"")</f>
        <v/>
      </c>
      <c r="I35" s="26">
        <f>IFERROR(VLOOKUP($A205,Results_30d_Deltas!$A$2:$H$5000,6,FALSE),"")</f>
        <v/>
      </c>
      <c r="J35" s="26" t="n"/>
      <c r="K35" s="26" t="n"/>
      <c r="L35" s="26" t="inlineStr">
        <is>
          <t>NO</t>
        </is>
      </c>
      <c r="M35" s="74" t="n">
        <v>1.612957446271982</v>
      </c>
      <c r="N35" s="74" t="n">
        <v>5</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4" t="n"/>
      <c r="FL35" s="34" t="n"/>
      <c r="FM35" s="34" t="n"/>
      <c r="FN35" s="34" t="n"/>
      <c r="FO35" s="34"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ez_manage.py:5893 top()</t>
        </is>
      </c>
      <c r="IN35" s="26" t="inlineStr">
        <is>
          <t>v12_quick_engine.py:3712 x2</t>
        </is>
      </c>
      <c r="IO35" s="26" t="n"/>
    </row>
    <row r="36" ht="10.5" customHeight="1" s="67">
      <c r="A36" s="26" t="inlineStr">
        <is>
          <t>MACD_ZERO_CROSS_TF</t>
        </is>
      </c>
      <c r="B36" s="26" t="inlineStr">
        <is>
          <t>D</t>
        </is>
      </c>
      <c r="C36" s="26" t="n"/>
      <c r="D36" s="26" t="n"/>
      <c r="E36" s="26" t="n"/>
      <c r="F36" s="26" t="n"/>
      <c r="G36" s="26">
        <f>IFERROR(VLOOKUP($A82&amp;"_"&amp;$B82,Results_Deltas!$A$2:$P$15000,5,FALSE),"")</f>
        <v/>
      </c>
      <c r="H36" s="26">
        <f>IFERROR(VLOOKUP($A82,Results_30d_Deltas!$A$2:$H$5000,7,FALSE)-E81,"")</f>
        <v/>
      </c>
      <c r="I36" s="26">
        <f>IFERROR(VLOOKUP($A82,Results_30d_Deltas!$A$2:$H$5000,6,FALSE),"")</f>
        <v/>
      </c>
      <c r="J36" s="26" t="n"/>
      <c r="K36" s="26" t="n"/>
      <c r="L36" s="26" t="inlineStr">
        <is>
          <t>NO</t>
        </is>
      </c>
      <c r="M36" s="74" t="n">
        <v>1.616095210227636</v>
      </c>
      <c r="N36" s="74" t="n">
        <v>6</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4" t="n"/>
      <c r="AY36" s="34" t="n"/>
      <c r="AZ36" s="34" t="n"/>
      <c r="BA36" s="34" t="n"/>
      <c r="BB36" s="34"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ez_manage.py:3501 top()</t>
        </is>
      </c>
      <c r="IN36" s="26" t="inlineStr">
        <is>
          <t>v12_quick_engine.py:2236 x2</t>
        </is>
      </c>
      <c r="IO36" s="26" t="n"/>
    </row>
    <row r="37" ht="10.5" customHeight="1" s="67">
      <c r="A37" s="26" t="inlineStr">
        <is>
          <t>INTRADAY_SESSION_FORCE_EXIT_UTC</t>
        </is>
      </c>
      <c r="B37" s="26" t="inlineStr">
        <is>
          <t>1.0</t>
        </is>
      </c>
      <c r="C37" s="26" t="n"/>
      <c r="D37" s="26" t="n"/>
      <c r="E37" s="26" t="n"/>
      <c r="F37" s="26" t="n"/>
      <c r="G37" s="26">
        <f>IFERROR(VLOOKUP($A72&amp;"_"&amp;$B72,Results_Deltas!$A$2:$P$15000,5,FALSE),"")</f>
        <v/>
      </c>
      <c r="H37" s="26">
        <f>IFERROR(VLOOKUP($A72,Results_30d_Deltas!$A$2:$H$5000,7,FALSE)-E71,"")</f>
        <v/>
      </c>
      <c r="I37" s="26">
        <f>IFERROR(VLOOKUP($A72,Results_30d_Deltas!$A$2:$H$5000,6,FALSE),"")</f>
        <v/>
      </c>
      <c r="J37" s="26" t="n"/>
      <c r="K37" s="26" t="n"/>
      <c r="L37" s="26" t="inlineStr">
        <is>
          <t>NO</t>
        </is>
      </c>
      <c r="M37" s="74" t="n">
        <v>1.625751633733572</v>
      </c>
      <c r="N37" s="74" t="n">
        <v>7</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ez_manage.py:6014 top()</t>
        </is>
      </c>
      <c r="IN37" s="26" t="inlineStr">
        <is>
          <t>v12_quick_engine.py:4267 x4</t>
        </is>
      </c>
      <c r="IO37" s="26" t="n"/>
    </row>
    <row r="38" ht="10.5" customHeight="1" s="67">
      <c r="A38" s="26" t="inlineStr">
        <is>
          <t>WT_COMPOSITE_ENTRY_GOOD</t>
        </is>
      </c>
      <c r="B38" s="26" t="inlineStr">
        <is>
          <t>37.5</t>
        </is>
      </c>
      <c r="C38" s="26" t="n"/>
      <c r="D38" s="26" t="n"/>
      <c r="E38" s="26" t="n"/>
      <c r="F38" s="26" t="n"/>
      <c r="G38" s="26">
        <f>IFERROR(VLOOKUP($A199&amp;"_"&amp;$B199,Results_Deltas!$A$2:$P$15000,5,FALSE),"")</f>
        <v/>
      </c>
      <c r="H38" s="26">
        <f>IFERROR(VLOOKUP($A199,Results_30d_Deltas!$A$2:$H$5000,7,FALSE)-E198,"")</f>
        <v/>
      </c>
      <c r="I38" s="26">
        <f>IFERROR(VLOOKUP($A199,Results_30d_Deltas!$A$2:$H$5000,6,FALSE),"")</f>
        <v/>
      </c>
      <c r="J38" s="26" t="n"/>
      <c r="K38" s="26" t="n"/>
      <c r="L38" s="26" t="inlineStr">
        <is>
          <t>NO</t>
        </is>
      </c>
      <c r="M38" s="74" t="n">
        <v>1.643329511798731</v>
      </c>
      <c r="N38" s="74" t="n">
        <v>5</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4" t="n"/>
      <c r="FL38" s="34" t="n"/>
      <c r="FM38" s="34" t="n"/>
      <c r="FN38" s="34" t="n"/>
      <c r="FO38" s="34"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ez_manage.py:5892 top()</t>
        </is>
      </c>
      <c r="IN38" s="26" t="inlineStr">
        <is>
          <t>v12_quick_engine.py:3711 x2</t>
        </is>
      </c>
      <c r="IO38" s="26" t="n"/>
    </row>
    <row r="39" ht="10.5" customHeight="1" s="67">
      <c r="A39" s="26" t="inlineStr">
        <is>
          <t>MI_MIN_GAIN_EXIT</t>
        </is>
      </c>
      <c r="B39" s="26" t="inlineStr">
        <is>
          <t>2.0</t>
        </is>
      </c>
      <c r="C39" s="26" t="n"/>
      <c r="D39" s="26" t="n"/>
      <c r="E39" s="26" t="n"/>
      <c r="F39" s="26" t="n"/>
      <c r="G39" s="26">
        <f>IFERROR(VLOOKUP($A89&amp;"_"&amp;$B89,Results_Deltas!$A$2:$P$15000,5,FALSE),"")</f>
        <v/>
      </c>
      <c r="H39" s="26">
        <f>IFERROR(VLOOKUP($A89,Results_30d_Deltas!$A$2:$H$5000,7,FALSE)-E88,"")</f>
        <v/>
      </c>
      <c r="I39" s="26">
        <f>IFERROR(VLOOKUP($A89,Results_30d_Deltas!$A$2:$H$5000,6,FALSE),"")</f>
        <v/>
      </c>
      <c r="J39" s="26" t="n"/>
      <c r="K39" s="26" t="n"/>
      <c r="L39" s="26" t="inlineStr">
        <is>
          <t>NO</t>
        </is>
      </c>
      <c r="M39" s="74" t="n">
        <v>1.662606933222619</v>
      </c>
      <c r="N39" s="74" t="n">
        <v>7</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4" t="n"/>
      <c r="AO39" s="34" t="n"/>
      <c r="AP39" s="34" t="n"/>
      <c r="AQ39" s="34" t="n"/>
      <c r="AR39" s="34"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ez_manage.py:3565 top()</t>
        </is>
      </c>
      <c r="IN39" s="26" t="inlineStr">
        <is>
          <t>v12_quick_engine.py:2342 x8</t>
        </is>
      </c>
      <c r="IO39" s="26" t="n"/>
    </row>
    <row r="40" ht="10.5" customHeight="1" s="67">
      <c r="A40" s="26" t="inlineStr">
        <is>
          <t>E_1_EXIT_DELTA_THR</t>
        </is>
      </c>
      <c r="B40" s="26" t="inlineStr">
        <is>
          <t>0.5</t>
        </is>
      </c>
      <c r="C40" s="26" t="n"/>
      <c r="D40" s="26" t="n"/>
      <c r="E40" s="26" t="n"/>
      <c r="F40" s="26" t="n"/>
      <c r="G40" s="26">
        <f>IFERROR(VLOOKUP($A63&amp;"_"&amp;$B63,Results_Deltas!$A$2:$P$15000,5,FALSE),"")</f>
        <v/>
      </c>
      <c r="H40" s="26">
        <f>IFERROR(VLOOKUP($A63,Results_30d_Deltas!$A$2:$H$5000,7,FALSE)-E62,"")</f>
        <v/>
      </c>
      <c r="I40" s="26">
        <f>IFERROR(VLOOKUP($A63,Results_30d_Deltas!$A$2:$H$5000,6,FALSE),"")</f>
        <v/>
      </c>
      <c r="J40" s="26" t="n"/>
      <c r="K40" s="26" t="n"/>
      <c r="L40" s="26" t="inlineStr">
        <is>
          <t>NO</t>
        </is>
      </c>
      <c r="M40" s="74" t="n">
        <v>1.692779776749535</v>
      </c>
      <c r="N40" s="74" t="n">
        <v>6</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4" t="n"/>
      <c r="CC40" s="34" t="n"/>
      <c r="CD40" s="34" t="n"/>
      <c r="CE40" s="34" t="n"/>
      <c r="CF40" s="34" t="n"/>
      <c r="CG40" s="33" t="n"/>
      <c r="CH40" s="33" t="n"/>
      <c r="CI40" s="33" t="n"/>
      <c r="CJ40" s="33" t="n"/>
      <c r="CK40" s="33" t="n"/>
      <c r="CL40" s="33" t="n"/>
      <c r="CM40" s="33" t="n"/>
      <c r="CN40" s="33" t="n"/>
      <c r="CO40" s="33" t="n"/>
      <c r="CP40" s="33" t="n"/>
      <c r="CQ40" s="33" t="n"/>
      <c r="CR40" s="33" t="n"/>
      <c r="CS40" s="33" t="n"/>
      <c r="CT40" s="33" t="n"/>
      <c r="CU40" s="33"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ez_manage.py:4698 top()</t>
        </is>
      </c>
      <c r="IN40" s="26" t="inlineStr">
        <is>
          <t>v12_quick_engine.py:1817 x9</t>
        </is>
      </c>
      <c r="IO40" s="26" t="n"/>
    </row>
    <row r="41" ht="10.5" customHeight="1" s="67">
      <c r="A41" s="26" t="inlineStr">
        <is>
          <t>WT_COMPOSITE_ENTRY_OK</t>
        </is>
      </c>
      <c r="B41" s="26" t="inlineStr">
        <is>
          <t>5.0</t>
        </is>
      </c>
      <c r="C41" s="26" t="n"/>
      <c r="D41" s="26" t="n"/>
      <c r="E41" s="26" t="n"/>
      <c r="F41" s="26" t="n"/>
      <c r="G41" s="26">
        <f>IFERROR(VLOOKUP($A201&amp;"_"&amp;$B201,Results_Deltas!$A$2:$P$15000,5,FALSE),"")</f>
        <v/>
      </c>
      <c r="H41" s="26">
        <f>IFERROR(VLOOKUP($A201,Results_30d_Deltas!$A$2:$H$5000,7,FALSE)-E200,"")</f>
        <v/>
      </c>
      <c r="I41" s="26">
        <f>IFERROR(VLOOKUP($A201,Results_30d_Deltas!$A$2:$H$5000,6,FALSE),"")</f>
        <v/>
      </c>
      <c r="J41" s="26" t="n"/>
      <c r="K41" s="26" t="n"/>
      <c r="L41" s="26" t="inlineStr">
        <is>
          <t>NO</t>
        </is>
      </c>
      <c r="M41" s="74" t="n">
        <v>1.696180574010933</v>
      </c>
      <c r="N41" s="74" t="n">
        <v>5</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4" t="n"/>
      <c r="FL41" s="34" t="n"/>
      <c r="FM41" s="34" t="n"/>
      <c r="FN41" s="34" t="n"/>
      <c r="FO41" s="34"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ez_manage.py:5893 top()</t>
        </is>
      </c>
      <c r="IN41" s="26" t="inlineStr">
        <is>
          <t>v12_quick_engine.py:3712 x2</t>
        </is>
      </c>
      <c r="IO41" s="26" t="n"/>
    </row>
    <row r="42" ht="10.5" customHeight="1" s="67">
      <c r="A42" s="26" t="inlineStr">
        <is>
          <t>WT_COMPOSITE_ENTRY_BLOCK</t>
        </is>
      </c>
      <c r="B42" s="26" t="inlineStr">
        <is>
          <t>-10.0</t>
        </is>
      </c>
      <c r="C42" s="26" t="n"/>
      <c r="D42" s="26" t="n"/>
      <c r="E42" s="26" t="n"/>
      <c r="F42" s="26" t="n"/>
      <c r="G42" s="26">
        <f>IFERROR(VLOOKUP($A195&amp;"_"&amp;$B195,Results_Deltas!$A$2:$P$15000,5,FALSE),"")</f>
        <v/>
      </c>
      <c r="H42" s="26">
        <f>IFERROR(VLOOKUP($A195,Results_30d_Deltas!$A$2:$H$5000,7,FALSE)-E194,"")</f>
        <v/>
      </c>
      <c r="I42" s="26">
        <f>IFERROR(VLOOKUP($A195,Results_30d_Deltas!$A$2:$H$5000,6,FALSE),"")</f>
        <v/>
      </c>
      <c r="J42" s="26" t="n"/>
      <c r="K42" s="26" t="n"/>
      <c r="L42" s="26" t="inlineStr">
        <is>
          <t>YES</t>
        </is>
      </c>
      <c r="M42" s="74" t="n">
        <v>1.707120103125296</v>
      </c>
      <c r="N42" s="74" t="n">
        <v>6</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4" t="n"/>
      <c r="FL42" s="34" t="n"/>
      <c r="FM42" s="34" t="n"/>
      <c r="FN42" s="34" t="n"/>
      <c r="FO42" s="34"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ez_manage.py:5891 top()</t>
        </is>
      </c>
      <c r="IN42" s="26" t="inlineStr">
        <is>
          <t>v12_quick_engine.py:3710 x2</t>
        </is>
      </c>
      <c r="IO42" s="26" t="n"/>
    </row>
    <row r="43" ht="10.5" customHeight="1" s="67">
      <c r="A43" s="26" t="inlineStr">
        <is>
          <t>EXIT_SCORER_DC_EXTREME</t>
        </is>
      </c>
      <c r="B43" s="26" t="inlineStr">
        <is>
          <t>0.6</t>
        </is>
      </c>
      <c r="C43" s="26" t="n"/>
      <c r="D43" s="26" t="n"/>
      <c r="E43" s="26" t="n"/>
      <c r="F43" s="26" t="n"/>
      <c r="G43" s="26">
        <f>IFERROR(VLOOKUP($A61&amp;"_"&amp;$B61,Results_Deltas!$A$2:$P$15000,5,FALSE),"")</f>
        <v/>
      </c>
      <c r="H43" s="26">
        <f>IFERROR(VLOOKUP($A61,Results_30d_Deltas!$A$2:$H$5000,7,FALSE)-E60,"")</f>
        <v/>
      </c>
      <c r="I43" s="26">
        <f>IFERROR(VLOOKUP($A61,Results_30d_Deltas!$A$2:$H$5000,6,FALSE),"")</f>
        <v/>
      </c>
      <c r="J43" s="26" t="n"/>
      <c r="K43" s="26" t="n"/>
      <c r="L43" s="26" t="inlineStr">
        <is>
          <t>NO</t>
        </is>
      </c>
      <c r="M43" s="74" t="n">
        <v>1.708353923506666</v>
      </c>
      <c r="N43" s="74" t="n">
        <v>7</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4" t="n"/>
      <c r="BX43" s="34" t="n"/>
      <c r="BY43" s="34" t="n"/>
      <c r="BZ43" s="34" t="n"/>
      <c r="CA43" s="34"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ez_manage.py:3252 top()</t>
        </is>
      </c>
      <c r="IN43" s="26" t="inlineStr">
        <is>
          <t>v12_quick_engine.py:1781 x6</t>
        </is>
      </c>
      <c r="IO43" s="26" t="n"/>
    </row>
    <row r="44" ht="10.5" customHeight="1" s="67">
      <c r="A44" s="26" t="inlineStr">
        <is>
          <t>WT_COMPOSITE_ENTRY_OK</t>
        </is>
      </c>
      <c r="B44" s="26" t="inlineStr">
        <is>
          <t>7.5</t>
        </is>
      </c>
      <c r="C44" s="26" t="n"/>
      <c r="D44" s="26" t="n"/>
      <c r="E44" s="26" t="n"/>
      <c r="F44" s="26" t="n"/>
      <c r="G44" s="26">
        <f>IFERROR(VLOOKUP($A202&amp;"_"&amp;$B202,Results_Deltas!$A$2:$P$15000,5,FALSE),"")</f>
        <v/>
      </c>
      <c r="H44" s="26">
        <f>IFERROR(VLOOKUP($A202,Results_30d_Deltas!$A$2:$H$5000,7,FALSE)-E201,"")</f>
        <v/>
      </c>
      <c r="I44" s="26">
        <f>IFERROR(VLOOKUP($A202,Results_30d_Deltas!$A$2:$H$5000,6,FALSE),"")</f>
        <v/>
      </c>
      <c r="J44" s="26" t="n"/>
      <c r="K44" s="26" t="n"/>
      <c r="L44" s="26" t="inlineStr">
        <is>
          <t>NO</t>
        </is>
      </c>
      <c r="M44" s="74" t="n">
        <v>1.709468610270735</v>
      </c>
      <c r="N44" s="74" t="n">
        <v>5</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4" t="n"/>
      <c r="FL44" s="34" t="n"/>
      <c r="FM44" s="34" t="n"/>
      <c r="FN44" s="34" t="n"/>
      <c r="FO44" s="34"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ez_manage.py:5893 top()</t>
        </is>
      </c>
      <c r="IN44" s="26" t="inlineStr">
        <is>
          <t>v12_quick_engine.py:3712 x2</t>
        </is>
      </c>
      <c r="IO44" s="26" t="n"/>
    </row>
    <row r="45" ht="10.5" customHeight="1" s="67">
      <c r="A45" s="26" t="inlineStr">
        <is>
          <t>MI_MIN_GAIN_EXIT</t>
        </is>
      </c>
      <c r="B45" s="26" t="inlineStr">
        <is>
          <t>0.5</t>
        </is>
      </c>
      <c r="C45" s="26" t="n"/>
      <c r="D45" s="26" t="n"/>
      <c r="E45" s="26" t="n"/>
      <c r="F45" s="26" t="n"/>
      <c r="G45" s="26">
        <f>IFERROR(VLOOKUP($A87&amp;"_"&amp;$B87,Results_Deltas!$A$2:$P$15000,5,FALSE),"")</f>
        <v/>
      </c>
      <c r="H45" s="26">
        <f>IFERROR(VLOOKUP($A87,Results_30d_Deltas!$A$2:$H$5000,7,FALSE)-E86,"")</f>
        <v/>
      </c>
      <c r="I45" s="26">
        <f>IFERROR(VLOOKUP($A87,Results_30d_Deltas!$A$2:$H$5000,6,FALSE),"")</f>
        <v/>
      </c>
      <c r="J45" s="26" t="n"/>
      <c r="K45" s="26" t="n"/>
      <c r="L45" s="26" t="inlineStr">
        <is>
          <t>NO</t>
        </is>
      </c>
      <c r="M45" s="74" t="n">
        <v>1.712304830895375</v>
      </c>
      <c r="N45" s="74" t="n">
        <v>6</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4" t="n"/>
      <c r="AO45" s="34" t="n"/>
      <c r="AP45" s="34" t="n"/>
      <c r="AQ45" s="34" t="n"/>
      <c r="AR45" s="34"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ez_manage.py:3565 top()</t>
        </is>
      </c>
      <c r="IN45" s="26" t="inlineStr">
        <is>
          <t>v12_quick_engine.py:2342 x8</t>
        </is>
      </c>
      <c r="IO45" s="26" t="n"/>
    </row>
    <row r="46" ht="10.5" customHeight="1" s="67">
      <c r="A46" s="26" t="inlineStr">
        <is>
          <t>E_1_EXIT_DELTA_THR</t>
        </is>
      </c>
      <c r="B46" s="26" t="inlineStr">
        <is>
          <t>1.0</t>
        </is>
      </c>
      <c r="C46" s="26" t="n"/>
      <c r="D46" s="26" t="n"/>
      <c r="E46" s="26" t="n"/>
      <c r="F46" s="26" t="n"/>
      <c r="G46" s="26">
        <f>IFERROR(VLOOKUP($A64&amp;"_"&amp;$B64,Results_Deltas!$A$2:$P$15000,5,FALSE),"")</f>
        <v/>
      </c>
      <c r="H46" s="26">
        <f>IFERROR(VLOOKUP($A64,Results_30d_Deltas!$A$2:$H$5000,7,FALSE)-E63,"")</f>
        <v/>
      </c>
      <c r="I46" s="26">
        <f>IFERROR(VLOOKUP($A64,Results_30d_Deltas!$A$2:$H$5000,6,FALSE),"")</f>
        <v/>
      </c>
      <c r="J46" s="26" t="n"/>
      <c r="K46" s="26" t="n"/>
      <c r="L46" s="26" t="inlineStr">
        <is>
          <t>NO</t>
        </is>
      </c>
      <c r="M46" s="74" t="n">
        <v>1.721149373547008</v>
      </c>
      <c r="N46" s="74" t="n">
        <v>7</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4" t="n"/>
      <c r="CC46" s="34" t="n"/>
      <c r="CD46" s="34" t="n"/>
      <c r="CE46" s="34" t="n"/>
      <c r="CF46" s="34" t="n"/>
      <c r="CG46" s="33" t="n"/>
      <c r="CH46" s="33" t="n"/>
      <c r="CI46" s="33" t="n"/>
      <c r="CJ46" s="33" t="n"/>
      <c r="CK46" s="33" t="n"/>
      <c r="CL46" s="33" t="n"/>
      <c r="CM46" s="33" t="n"/>
      <c r="CN46" s="33" t="n"/>
      <c r="CO46" s="33" t="n"/>
      <c r="CP46" s="33" t="n"/>
      <c r="CQ46" s="33" t="n"/>
      <c r="CR46" s="33" t="n"/>
      <c r="CS46" s="33" t="n"/>
      <c r="CT46" s="33" t="n"/>
      <c r="CU46" s="33"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ez_manage.py:4698 top()</t>
        </is>
      </c>
      <c r="IN46" s="26" t="inlineStr">
        <is>
          <t>v12_quick_engine.py:1817 x9</t>
        </is>
      </c>
      <c r="IO46" s="26" t="n"/>
    </row>
    <row r="47" ht="10.5" customHeight="1" s="67">
      <c r="A47" s="26" t="inlineStr">
        <is>
          <t>MACD_ZERO_CROSS_SCORE</t>
        </is>
      </c>
      <c r="B47" s="26" t="inlineStr">
        <is>
          <t>22</t>
        </is>
      </c>
      <c r="C47" s="26" t="n"/>
      <c r="D47" s="26" t="n"/>
      <c r="E47" s="26" t="n"/>
      <c r="F47" s="26" t="n"/>
      <c r="G47" s="26">
        <f>IFERROR(VLOOKUP($A80&amp;"_"&amp;$B80,Results_Deltas!$A$2:$P$15000,5,FALSE),"")</f>
        <v/>
      </c>
      <c r="H47" s="26">
        <f>IFERROR(VLOOKUP($A80,Results_30d_Deltas!$A$2:$H$5000,7,FALSE)-E79,"")</f>
        <v/>
      </c>
      <c r="I47" s="26">
        <f>IFERROR(VLOOKUP($A80,Results_30d_Deltas!$A$2:$H$5000,6,FALSE),"")</f>
        <v/>
      </c>
      <c r="J47" s="26" t="n"/>
      <c r="K47" s="26" t="n"/>
      <c r="L47" s="26" t="inlineStr">
        <is>
          <t>NO</t>
        </is>
      </c>
      <c r="M47" s="74" t="n">
        <v>1.727403514698152</v>
      </c>
      <c r="N47" s="74" t="n">
        <v>6</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4" t="n"/>
      <c r="AY47" s="34" t="n"/>
      <c r="AZ47" s="34" t="n"/>
      <c r="BA47" s="34" t="n"/>
      <c r="BB47" s="34"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ez_manage.py:3500 top()</t>
        </is>
      </c>
      <c r="IN47" s="26" t="inlineStr">
        <is>
          <t>v12_quick_engine.py:2235 x2</t>
        </is>
      </c>
      <c r="IO47" s="26" t="n"/>
    </row>
    <row r="48" ht="10.5" customHeight="1" s="67">
      <c r="A48" s="26" t="inlineStr">
        <is>
          <t>EXIT_SCORER_DC_EXTREME</t>
        </is>
      </c>
      <c r="B48" s="26" t="inlineStr">
        <is>
          <t>0.3</t>
        </is>
      </c>
      <c r="C48" s="26" t="n"/>
      <c r="D48" s="26" t="n"/>
      <c r="E48" s="26" t="n"/>
      <c r="F48" s="26" t="n"/>
      <c r="G48" s="26">
        <f>IFERROR(VLOOKUP($A58&amp;"_"&amp;$B58,Results_Deltas!$A$2:$P$15000,5,FALSE),"")</f>
        <v/>
      </c>
      <c r="H48" s="26">
        <f>IFERROR(VLOOKUP($A58,Results_30d_Deltas!$A$2:$H$5000,7,FALSE)-E57,"")</f>
        <v/>
      </c>
      <c r="I48" s="26">
        <f>IFERROR(VLOOKUP($A58,Results_30d_Deltas!$A$2:$H$5000,6,FALSE),"")</f>
        <v/>
      </c>
      <c r="J48" s="26" t="n"/>
      <c r="K48" s="26" t="n"/>
      <c r="L48" s="26" t="inlineStr">
        <is>
          <t>NO</t>
        </is>
      </c>
      <c r="M48" s="74" t="n">
        <v>1.732082316304936</v>
      </c>
      <c r="N48" s="74" t="n">
        <v>7</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4" t="n"/>
      <c r="BX48" s="34" t="n"/>
      <c r="BY48" s="34" t="n"/>
      <c r="BZ48" s="34" t="n"/>
      <c r="CA48" s="34"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ez_manage.py:3252 top()</t>
        </is>
      </c>
      <c r="IN48" s="26" t="inlineStr">
        <is>
          <t>v12_quick_engine.py:1781 x6</t>
        </is>
      </c>
      <c r="IO48" s="26" t="n"/>
    </row>
    <row r="49" ht="10.5" customHeight="1" s="67">
      <c r="A49" s="26" t="inlineStr">
        <is>
          <t>STOCH_CROSS_ENTRY_TRADIER</t>
        </is>
      </c>
      <c r="B49" s="26" t="inlineStr">
        <is>
          <t>False</t>
        </is>
      </c>
      <c r="C49" s="26" t="n"/>
      <c r="D49" s="26" t="n"/>
      <c r="E49" s="26" t="n"/>
      <c r="F49" s="26" t="n"/>
      <c r="G49" s="26">
        <f>IFERROR(VLOOKUP($A162&amp;"_"&amp;$B162,Results_Deltas!$A$2:$P$15000,5,FALSE),"")</f>
        <v/>
      </c>
      <c r="H49" s="26">
        <f>IFERROR(VLOOKUP($A162,Results_30d_Deltas!$A$2:$H$5000,7,FALSE)-E161,"")</f>
        <v/>
      </c>
      <c r="I49" s="26">
        <f>IFERROR(VLOOKUP($A162,Results_30d_Deltas!$A$2:$H$5000,6,FALSE),"")</f>
        <v/>
      </c>
      <c r="J49" s="26" t="n"/>
      <c r="K49" s="26" t="n"/>
      <c r="L49" s="26" t="inlineStr">
        <is>
          <t>NO</t>
        </is>
      </c>
      <c r="M49" s="74" t="n">
        <v>1.75287917681176</v>
      </c>
      <c r="N49" s="74" t="n">
        <v>5</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4" t="n"/>
      <c r="AY49" s="34" t="n"/>
      <c r="AZ49" s="34" t="n"/>
      <c r="BA49" s="34" t="n"/>
      <c r="BB49" s="34"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4" t="n"/>
      <c r="FL49" s="34" t="n"/>
      <c r="FM49" s="34" t="n"/>
      <c r="FN49" s="34" t="n"/>
      <c r="FO49" s="34"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ez_manage.py:5661 top()</t>
        </is>
      </c>
      <c r="IN49" s="26" t="inlineStr">
        <is>
          <t>v12_quick_engine.py:3305 x8</t>
        </is>
      </c>
      <c r="IO49" s="26" t="n"/>
    </row>
    <row r="50" ht="10.5" customHeight="1" s="67">
      <c r="A50" s="26" t="inlineStr">
        <is>
          <t>MI_MIN_GAIN_EXIT</t>
        </is>
      </c>
      <c r="B50" s="26" t="inlineStr">
        <is>
          <t>1.0</t>
        </is>
      </c>
      <c r="C50" s="26" t="n"/>
      <c r="D50" s="26" t="n"/>
      <c r="E50" s="26" t="n"/>
      <c r="F50" s="26" t="n"/>
      <c r="G50" s="26">
        <f>IFERROR(VLOOKUP($A88&amp;"_"&amp;$B88,Results_Deltas!$A$2:$P$15000,5,FALSE),"")</f>
        <v/>
      </c>
      <c r="H50" s="26">
        <f>IFERROR(VLOOKUP($A88,Results_30d_Deltas!$A$2:$H$5000,7,FALSE)-E87,"")</f>
        <v/>
      </c>
      <c r="I50" s="26">
        <f>IFERROR(VLOOKUP($A88,Results_30d_Deltas!$A$2:$H$5000,6,FALSE),"")</f>
        <v/>
      </c>
      <c r="J50" s="26" t="n"/>
      <c r="K50" s="26" t="n"/>
      <c r="L50" s="26" t="inlineStr">
        <is>
          <t>NO</t>
        </is>
      </c>
      <c r="M50" s="74" t="n">
        <v>1.754642043537614</v>
      </c>
      <c r="N50" s="74" t="n">
        <v>7</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4" t="n"/>
      <c r="AO50" s="34" t="n"/>
      <c r="AP50" s="34" t="n"/>
      <c r="AQ50" s="34" t="n"/>
      <c r="AR50" s="34"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ez_manage.py:3565 top()</t>
        </is>
      </c>
      <c r="IN50" s="26" t="inlineStr">
        <is>
          <t>v12_quick_engine.py:2342 x8</t>
        </is>
      </c>
      <c r="IO50" s="26" t="n"/>
    </row>
    <row r="51" ht="10.5" customHeight="1" s="67">
      <c r="A51" s="26" t="inlineStr">
        <is>
          <t>ATR_ADAPTIVE_SIZING_TARGET_PCT</t>
        </is>
      </c>
      <c r="B51" s="26" t="inlineStr">
        <is>
          <t>1.5</t>
        </is>
      </c>
      <c r="C51" s="26" t="n"/>
      <c r="D51" s="26" t="n"/>
      <c r="E51" s="26" t="n"/>
      <c r="F51" s="26" t="n"/>
      <c r="G51" s="26">
        <f>IFERROR(VLOOKUP($A25&amp;"_"&amp;$B25,Results_Deltas!$A$2:$P$15000,5,FALSE),"")</f>
        <v/>
      </c>
      <c r="H51" s="26">
        <f>IFERROR(VLOOKUP($A25,Results_30d_Deltas!$A$2:$H$5000,7,FALSE)-E24,"")</f>
        <v/>
      </c>
      <c r="I51" s="26">
        <f>IFERROR(VLOOKUP($A25,Results_30d_Deltas!$A$2:$H$5000,6,FALSE),"")</f>
        <v/>
      </c>
      <c r="J51" s="26" t="n"/>
      <c r="K51" s="26" t="n"/>
      <c r="L51" s="26" t="inlineStr">
        <is>
          <t>NO</t>
        </is>
      </c>
      <c r="M51" s="74" t="n">
        <v>1.759114461682919</v>
      </c>
      <c r="N51" s="74" t="n">
        <v>7</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ez_manage.py:4327 top()</t>
        </is>
      </c>
      <c r="IN51" s="26" t="inlineStr">
        <is>
          <t>v12_quick_engine.py:1209 x7</t>
        </is>
      </c>
      <c r="IO51" s="26" t="n"/>
    </row>
    <row r="52" ht="10.5" customHeight="1" s="67">
      <c r="A52" s="26" t="inlineStr">
        <is>
          <t>ATR_ADAPTIVE_SIZING_TARGET_PCT</t>
        </is>
      </c>
      <c r="B52" s="26" t="n">
        <v>1.5</v>
      </c>
      <c r="C52" s="26" t="n"/>
      <c r="D52" s="26" t="n"/>
      <c r="E52" s="26" t="n"/>
      <c r="F52" s="26" t="n"/>
      <c r="G52" s="26">
        <f>IFERROR(VLOOKUP($A26&amp;"_"&amp;$B26,Results_Deltas!$A$2:$P$15000,5,FALSE),"")</f>
        <v/>
      </c>
      <c r="H52" s="26">
        <f>IFERROR(VLOOKUP($A26,Results_30d_Deltas!$A$2:$H$5000,7,FALSE)-E25,"")</f>
        <v/>
      </c>
      <c r="I52" s="26">
        <f>IFERROR(VLOOKUP($A26,Results_30d_Deltas!$A$2:$H$5000,6,FALSE),"")</f>
        <v/>
      </c>
      <c r="J52" s="26" t="n"/>
      <c r="K52" s="26" t="n"/>
      <c r="L52" s="26" t="inlineStr">
        <is>
          <t>NO</t>
        </is>
      </c>
      <c r="M52" s="74" t="n">
        <v>1.759114461682919</v>
      </c>
      <c r="N52" s="74" t="n">
        <v>7</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ez_manage.py:4327 top()</t>
        </is>
      </c>
      <c r="IN52" s="26" t="inlineStr">
        <is>
          <t>v12_quick_engine.py:1209 x7</t>
        </is>
      </c>
      <c r="IO52" s="26" t="n"/>
    </row>
    <row r="53" ht="10.5" customHeight="1" s="67">
      <c r="A53" s="26" t="inlineStr">
        <is>
          <t>RZ_BREAKOUT_BAND</t>
        </is>
      </c>
      <c r="B53" s="26" t="inlineStr">
        <is>
          <t>0.5</t>
        </is>
      </c>
      <c r="C53" s="26" t="n"/>
      <c r="D53" s="26" t="n"/>
      <c r="E53" s="26" t="n"/>
      <c r="F53" s="26" t="n"/>
      <c r="G53" s="26">
        <f>IFERROR(VLOOKUP($A123&amp;"_"&amp;$B123,Results_Deltas!$A$2:$P$15000,5,FALSE),"")</f>
        <v/>
      </c>
      <c r="H53" s="26">
        <f>IFERROR(VLOOKUP($A123,Results_30d_Deltas!$A$2:$H$5000,7,FALSE)-E122,"")</f>
        <v/>
      </c>
      <c r="I53" s="26">
        <f>IFERROR(VLOOKUP($A123,Results_30d_Deltas!$A$2:$H$5000,6,FALSE),"")</f>
        <v/>
      </c>
      <c r="J53" s="26" t="n"/>
      <c r="K53" s="26" t="n"/>
      <c r="L53" s="26" t="inlineStr">
        <is>
          <t>NO</t>
        </is>
      </c>
      <c r="M53" s="74" t="n">
        <v>1.777165854756002</v>
      </c>
      <c r="N53" s="74" t="n">
        <v>7</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4" t="n"/>
      <c r="AT53" s="34" t="n"/>
      <c r="AU53" s="34" t="n"/>
      <c r="AV53" s="34" t="n"/>
      <c r="AW53" s="34"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4" t="n"/>
      <c r="BS53" s="34" t="n"/>
      <c r="BT53" s="34" t="n"/>
      <c r="BU53" s="34" t="n"/>
      <c r="BV53" s="34"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4" t="n"/>
      <c r="DB53" s="34" t="n"/>
      <c r="DC53" s="34" t="n"/>
      <c r="DD53" s="34" t="n"/>
      <c r="DE53" s="34"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4" t="n"/>
      <c r="GC53" s="34" t="n"/>
      <c r="GD53" s="34" t="n"/>
      <c r="GE53" s="34" t="n"/>
      <c r="GF53" s="34"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ez_manage.py:5397 top()</t>
        </is>
      </c>
      <c r="IN53" s="26" t="inlineStr">
        <is>
          <t>v12_quick_engine.py:4036 x3</t>
        </is>
      </c>
      <c r="IO53" s="26" t="n"/>
    </row>
    <row r="54" ht="10.5" customHeight="1" s="67">
      <c r="A54" s="26" t="inlineStr">
        <is>
          <t>EXIT_SCORER_DC_EXTREME</t>
        </is>
      </c>
      <c r="B54" s="26" t="inlineStr">
        <is>
          <t>0.2</t>
        </is>
      </c>
      <c r="C54" s="26" t="n"/>
      <c r="D54" s="26" t="n"/>
      <c r="E54" s="26" t="n"/>
      <c r="F54" s="26" t="n"/>
      <c r="G54" s="26">
        <f>IFERROR(VLOOKUP($A57&amp;"_"&amp;$B57,Results_Deltas!$A$2:$P$15000,5,FALSE),"")</f>
        <v/>
      </c>
      <c r="H54" s="26">
        <f>IFERROR(VLOOKUP($A57,Results_30d_Deltas!$A$2:$H$5000,7,FALSE)-E56,"")</f>
        <v/>
      </c>
      <c r="I54" s="26">
        <f>IFERROR(VLOOKUP($A57,Results_30d_Deltas!$A$2:$H$5000,6,FALSE),"")</f>
        <v/>
      </c>
      <c r="J54" s="26" t="n"/>
      <c r="K54" s="26" t="n"/>
      <c r="L54" s="26" t="inlineStr">
        <is>
          <t>NO</t>
        </is>
      </c>
      <c r="M54" s="74" t="n">
        <v>1.806138520729421</v>
      </c>
      <c r="N54" s="74" t="n">
        <v>7</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4" t="n"/>
      <c r="BX54" s="34" t="n"/>
      <c r="BY54" s="34" t="n"/>
      <c r="BZ54" s="34" t="n"/>
      <c r="CA54" s="34"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ez_manage.py:3252 top()</t>
        </is>
      </c>
      <c r="IN54" s="26" t="inlineStr">
        <is>
          <t>v12_quick_engine.py:1781 x6</t>
        </is>
      </c>
      <c r="IO54" s="26" t="n"/>
    </row>
    <row r="55" ht="10.5" customHeight="1" s="67">
      <c r="A55" s="26" t="inlineStr">
        <is>
          <t>WT_COMPOSITE_ENTRY_BLOCK</t>
        </is>
      </c>
      <c r="B55" s="26" t="inlineStr">
        <is>
          <t>-15.0</t>
        </is>
      </c>
      <c r="C55" s="26" t="n"/>
      <c r="D55" s="26" t="n"/>
      <c r="E55" s="26" t="n"/>
      <c r="F55" s="26" t="n"/>
      <c r="G55" s="26">
        <f>IFERROR(VLOOKUP($A194&amp;"_"&amp;$B194,Results_Deltas!$A$2:$P$15000,5,FALSE),"")</f>
        <v/>
      </c>
      <c r="H55" s="26">
        <f>IFERROR(VLOOKUP($A194,Results_30d_Deltas!$A$2:$H$5000,7,FALSE)-E193,"")</f>
        <v/>
      </c>
      <c r="I55" s="26">
        <f>IFERROR(VLOOKUP($A194,Results_30d_Deltas!$A$2:$H$5000,6,FALSE),"")</f>
        <v/>
      </c>
      <c r="J55" s="26" t="n"/>
      <c r="K55" s="26" t="n"/>
      <c r="L55" s="26" t="inlineStr">
        <is>
          <t>NO</t>
        </is>
      </c>
      <c r="M55" s="74" t="n">
        <v>1.809235257908909</v>
      </c>
      <c r="N55" s="74" t="n">
        <v>5</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4" t="n"/>
      <c r="FL55" s="34" t="n"/>
      <c r="FM55" s="34" t="n"/>
      <c r="FN55" s="34" t="n"/>
      <c r="FO55" s="34"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ez_manage.py:5891 top()</t>
        </is>
      </c>
      <c r="IN55" s="26" t="inlineStr">
        <is>
          <t>v12_quick_engine.py:3710 x2</t>
        </is>
      </c>
      <c r="IO55" s="26" t="n"/>
    </row>
    <row r="56" ht="10.5" customHeight="1" s="67">
      <c r="A56" s="26" t="inlineStr">
        <is>
          <t>SCALP_V3_OB_WALL_TOO_CLOSE_PCT</t>
        </is>
      </c>
      <c r="B56" s="26" t="inlineStr">
        <is>
          <t>1.0</t>
        </is>
      </c>
      <c r="C56" s="26" t="n"/>
      <c r="D56" s="26" t="n"/>
      <c r="E56" s="26" t="n"/>
      <c r="F56" s="26" t="n"/>
      <c r="G56" s="26">
        <f>IFERROR(VLOOKUP($A148&amp;"_"&amp;$B148,Results_Deltas!$A$2:$P$15000,5,FALSE),"")</f>
        <v/>
      </c>
      <c r="H56" s="26">
        <f>IFERROR(VLOOKUP($A148,Results_30d_Deltas!$A$2:$H$5000,7,FALSE)-E147,"")</f>
        <v/>
      </c>
      <c r="I56" s="26">
        <f>IFERROR(VLOOKUP($A148,Results_30d_Deltas!$A$2:$H$5000,6,FALSE),"")</f>
        <v/>
      </c>
      <c r="J56" s="26" t="n"/>
      <c r="K56" s="26" t="n"/>
      <c r="L56" s="26" t="inlineStr">
        <is>
          <t>NO</t>
        </is>
      </c>
      <c r="M56" s="74" t="n">
        <v>1.818575875951979</v>
      </c>
      <c r="N56" s="74" t="n">
        <v>3</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ez_manage.py:5575 top()</t>
        </is>
      </c>
      <c r="IN56" s="26" t="inlineStr">
        <is>
          <t>v12_quick_engine.py:3189 x4</t>
        </is>
      </c>
      <c r="IO56" s="26" t="n"/>
    </row>
    <row r="57" ht="10.5" customHeight="1" s="67">
      <c r="A57" s="26" t="inlineStr">
        <is>
          <t>INTRADAY_SESSION_FORCE_EXIT_UTC</t>
        </is>
      </c>
      <c r="B57" s="26" t="inlineStr">
        <is>
          <t>0.5</t>
        </is>
      </c>
      <c r="C57" s="26" t="n"/>
      <c r="D57" s="26" t="n"/>
      <c r="E57" s="26" t="n"/>
      <c r="F57" s="26" t="n"/>
      <c r="G57" s="26">
        <f>IFERROR(VLOOKUP($A71&amp;"_"&amp;$B71,Results_Deltas!$A$2:$P$15000,5,FALSE),"")</f>
        <v/>
      </c>
      <c r="H57" s="26">
        <f>IFERROR(VLOOKUP($A71,Results_30d_Deltas!$A$2:$H$5000,7,FALSE)-E70,"")</f>
        <v/>
      </c>
      <c r="I57" s="26">
        <f>IFERROR(VLOOKUP($A71,Results_30d_Deltas!$A$2:$H$5000,6,FALSE),"")</f>
        <v/>
      </c>
      <c r="J57" s="26" t="n"/>
      <c r="K57" s="26" t="n"/>
      <c r="L57" s="26" t="inlineStr">
        <is>
          <t>NO</t>
        </is>
      </c>
      <c r="M57" s="74" t="n">
        <v>1.829626145388524</v>
      </c>
      <c r="N57" s="74" t="n">
        <v>7</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ez_manage.py:6014 top()</t>
        </is>
      </c>
      <c r="IN57" s="26" t="inlineStr">
        <is>
          <t>v12_quick_engine.py:4267 x4</t>
        </is>
      </c>
      <c r="IO57" s="26" t="n"/>
    </row>
    <row r="58" ht="10.5" customHeight="1" s="67">
      <c r="A58" s="26" t="inlineStr">
        <is>
          <t>QUICK_REENTRY_60MIN_MIN_PCT</t>
        </is>
      </c>
      <c r="B58" s="26" t="inlineStr">
        <is>
          <t>1.0</t>
        </is>
      </c>
      <c r="C58" s="26" t="n"/>
      <c r="D58" s="26" t="n"/>
      <c r="E58" s="26" t="n"/>
      <c r="F58" s="26" t="n"/>
      <c r="G58" s="26">
        <f>IFERROR(VLOOKUP($A96&amp;"_"&amp;$B96,Results_Deltas!$A$2:$P$15000,5,FALSE),"")</f>
        <v/>
      </c>
      <c r="H58" s="26">
        <f>IFERROR(VLOOKUP($A96,Results_30d_Deltas!$A$2:$H$5000,7,FALSE)-E95,"")</f>
        <v/>
      </c>
      <c r="I58" s="26">
        <f>IFERROR(VLOOKUP($A96,Results_30d_Deltas!$A$2:$H$5000,6,FALSE),"")</f>
        <v/>
      </c>
      <c r="J58" s="26" t="n"/>
      <c r="K58" s="26" t="n"/>
      <c r="L58" s="26" t="inlineStr">
        <is>
          <t>NO</t>
        </is>
      </c>
      <c r="M58" s="74" t="n">
        <v>1.842208314445675</v>
      </c>
      <c r="N58" s="74" t="n">
        <v>5</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4" t="n"/>
      <c r="FV58" s="34"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ez_manage.py:6042 top()</t>
        </is>
      </c>
      <c r="IN58" s="26" t="inlineStr">
        <is>
          <t>v12_quick_engine.py:4283 x4</t>
        </is>
      </c>
      <c r="IO58" s="26" t="n"/>
    </row>
    <row r="59" ht="10.5" customHeight="1" s="67">
      <c r="A59" s="26" t="inlineStr">
        <is>
          <t>WT_COMPOSITE_ENTRY_BLOCK</t>
        </is>
      </c>
      <c r="B59" s="26" t="inlineStr">
        <is>
          <t>-25.0</t>
        </is>
      </c>
      <c r="C59" s="26" t="n"/>
      <c r="D59" s="26" t="n"/>
      <c r="E59" s="26" t="n"/>
      <c r="F59" s="26" t="n"/>
      <c r="G59" s="26">
        <f>IFERROR(VLOOKUP($A192&amp;"_"&amp;$B192,Results_Deltas!$A$2:$P$15000,5,FALSE),"")</f>
        <v/>
      </c>
      <c r="H59" s="26">
        <f>IFERROR(VLOOKUP($A192,Results_30d_Deltas!$A$2:$H$5000,7,FALSE)-E191,"")</f>
        <v/>
      </c>
      <c r="I59" s="26">
        <f>IFERROR(VLOOKUP($A192,Results_30d_Deltas!$A$2:$H$5000,6,FALSE),"")</f>
        <v/>
      </c>
      <c r="J59" s="26" t="n"/>
      <c r="K59" s="26" t="n"/>
      <c r="L59" s="26" t="inlineStr">
        <is>
          <t>NO</t>
        </is>
      </c>
      <c r="M59" s="74" t="n">
        <v>1.861904373722324</v>
      </c>
      <c r="N59" s="74" t="n">
        <v>5</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4" t="n"/>
      <c r="FL59" s="34" t="n"/>
      <c r="FM59" s="34" t="n"/>
      <c r="FN59" s="34" t="n"/>
      <c r="FO59" s="34"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ez_manage.py:5891 top()</t>
        </is>
      </c>
      <c r="IN59" s="26" t="inlineStr">
        <is>
          <t>v12_quick_engine.py:3710 x2</t>
        </is>
      </c>
      <c r="IO59" s="26" t="n"/>
    </row>
    <row r="60" ht="10.5" customHeight="1" s="67">
      <c r="A60" s="26" t="inlineStr">
        <is>
          <t>WT_COMPOSITE_ENTRY_BLOCK</t>
        </is>
      </c>
      <c r="B60" s="26" t="inlineStr">
        <is>
          <t>-30.0</t>
        </is>
      </c>
      <c r="C60" s="26" t="n"/>
      <c r="D60" s="26" t="n"/>
      <c r="E60" s="26" t="n"/>
      <c r="F60" s="26" t="n"/>
      <c r="G60" s="26">
        <f>IFERROR(VLOOKUP($A191&amp;"_"&amp;$B191,Results_Deltas!$A$2:$P$15000,5,FALSE),"")</f>
        <v/>
      </c>
      <c r="H60" s="26">
        <f>IFERROR(VLOOKUP($A191,Results_30d_Deltas!$A$2:$H$5000,7,FALSE)-E190,"")</f>
        <v/>
      </c>
      <c r="I60" s="26">
        <f>IFERROR(VLOOKUP($A191,Results_30d_Deltas!$A$2:$H$5000,6,FALSE),"")</f>
        <v/>
      </c>
      <c r="J60" s="26" t="n"/>
      <c r="K60" s="26" t="n"/>
      <c r="L60" s="26" t="inlineStr">
        <is>
          <t>NO</t>
        </is>
      </c>
      <c r="M60" s="74" t="n">
        <v>1.862205903964763</v>
      </c>
      <c r="N60" s="74" t="n">
        <v>5</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4" t="n"/>
      <c r="FL60" s="34" t="n"/>
      <c r="FM60" s="34" t="n"/>
      <c r="FN60" s="34" t="n"/>
      <c r="FO60" s="34"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ez_manage.py:5891 top()</t>
        </is>
      </c>
      <c r="IN60" s="26" t="inlineStr">
        <is>
          <t>v12_quick_engine.py:3710 x2</t>
        </is>
      </c>
      <c r="IO60" s="26" t="n"/>
    </row>
    <row r="61" ht="10.5" customHeight="1" s="67">
      <c r="A61" s="26" t="inlineStr">
        <is>
          <t>REENTRY_K15M_PARTIAL_MULT</t>
        </is>
      </c>
      <c r="B61" s="26" t="inlineStr">
        <is>
          <t>0.125</t>
        </is>
      </c>
      <c r="C61" s="26" t="n"/>
      <c r="D61" s="26" t="n"/>
      <c r="E61" s="26" t="n"/>
      <c r="F61" s="26" t="n"/>
      <c r="G61" s="26">
        <f>IFERROR(VLOOKUP($A100&amp;"_"&amp;$B100,Results_Deltas!$A$2:$P$15000,5,FALSE),"")</f>
        <v/>
      </c>
      <c r="H61" s="26">
        <f>IFERROR(VLOOKUP($A100,Results_30d_Deltas!$A$2:$H$5000,7,FALSE)-E99,"")</f>
        <v/>
      </c>
      <c r="I61" s="26">
        <f>IFERROR(VLOOKUP($A100,Results_30d_Deltas!$A$2:$H$5000,6,FALSE),"")</f>
        <v/>
      </c>
      <c r="J61" s="26" t="n"/>
      <c r="K61" s="26" t="n"/>
      <c r="L61" s="26" t="inlineStr">
        <is>
          <t>NO</t>
        </is>
      </c>
      <c r="M61" s="74" t="n">
        <v>1.873282505628251</v>
      </c>
      <c r="N61" s="74" t="n">
        <v>6</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4" t="n"/>
      <c r="FV61" s="34"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4" t="n"/>
      <c r="HQ61" s="34" t="n"/>
      <c r="HR61" s="34" t="n"/>
      <c r="HS61" s="34" t="n"/>
      <c r="HT61" s="34"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ez_manage.py:3860 top()</t>
        </is>
      </c>
      <c r="IN61" s="26" t="inlineStr">
        <is>
          <t>v12_quick_engine.py:2884 x8</t>
        </is>
      </c>
      <c r="IO61" s="26" t="n"/>
    </row>
    <row r="62" ht="10.5" customHeight="1" s="67">
      <c r="A62" s="26" t="inlineStr">
        <is>
          <t>REGIME_TRENDING_EXIT_GAIN_MIN</t>
        </is>
      </c>
      <c r="B62" s="26" t="inlineStr">
        <is>
          <t>1.5</t>
        </is>
      </c>
      <c r="C62" s="26" t="n"/>
      <c r="D62" s="26" t="n"/>
      <c r="E62" s="26" t="n"/>
      <c r="F62" s="26" t="n"/>
      <c r="G62" s="26">
        <f>IFERROR(VLOOKUP($A111&amp;"_"&amp;$B111,Results_Deltas!$A$2:$P$15000,5,FALSE),"")</f>
        <v/>
      </c>
      <c r="H62" s="26">
        <f>IFERROR(VLOOKUP($A111,Results_30d_Deltas!$A$2:$H$5000,7,FALSE)-E110,"")</f>
        <v/>
      </c>
      <c r="I62" s="26">
        <f>IFERROR(VLOOKUP($A111,Results_30d_Deltas!$A$2:$H$5000,6,FALSE),"")</f>
        <v/>
      </c>
      <c r="J62" s="26" t="n"/>
      <c r="K62" s="26" t="n"/>
      <c r="L62" s="26" t="inlineStr">
        <is>
          <t>NO</t>
        </is>
      </c>
      <c r="M62" s="74" t="n">
        <v>1.883032765442478</v>
      </c>
      <c r="N62" s="74" t="n">
        <v>7</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4" t="n"/>
      <c r="AO62" s="34" t="n"/>
      <c r="AP62" s="34" t="n"/>
      <c r="AQ62" s="34" t="n"/>
      <c r="AR62" s="34"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4" t="n"/>
      <c r="DO62" s="34"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ez_manage.py:5359 top()</t>
        </is>
      </c>
      <c r="IN62" s="26" t="inlineStr">
        <is>
          <t>v12_quick_engine.py:2951 x5</t>
        </is>
      </c>
      <c r="IO62" s="26" t="n"/>
    </row>
    <row r="63" ht="10.5" customHeight="1" s="67">
      <c r="A63" s="26" t="inlineStr">
        <is>
          <t>WT_COMPOSITE_ENTRY_GOOD</t>
        </is>
      </c>
      <c r="B63" s="26" t="inlineStr">
        <is>
          <t>15.0</t>
        </is>
      </c>
      <c r="C63" s="26" t="n"/>
      <c r="D63" s="26" t="n"/>
      <c r="E63" s="26" t="n"/>
      <c r="F63" s="26" t="n"/>
      <c r="G63" s="26">
        <f>IFERROR(VLOOKUP($A196&amp;"_"&amp;$B196,Results_Deltas!$A$2:$P$15000,5,FALSE),"")</f>
        <v/>
      </c>
      <c r="H63" s="26">
        <f>IFERROR(VLOOKUP($A196,Results_30d_Deltas!$A$2:$H$5000,7,FALSE)-E195,"")</f>
        <v/>
      </c>
      <c r="I63" s="26">
        <f>IFERROR(VLOOKUP($A196,Results_30d_Deltas!$A$2:$H$5000,6,FALSE),"")</f>
        <v/>
      </c>
      <c r="J63" s="26" t="n"/>
      <c r="K63" s="26" t="n"/>
      <c r="L63" s="26" t="inlineStr">
        <is>
          <t>NO</t>
        </is>
      </c>
      <c r="M63" s="74" t="n">
        <v>1.90351999954347</v>
      </c>
      <c r="N63" s="74" t="n">
        <v>5</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4" t="n"/>
      <c r="FL63" s="34" t="n"/>
      <c r="FM63" s="34" t="n"/>
      <c r="FN63" s="34" t="n"/>
      <c r="FO63" s="34"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ez_manage.py:5892 top()</t>
        </is>
      </c>
      <c r="IN63" s="26" t="inlineStr">
        <is>
          <t>v12_quick_engine.py:3711 x2</t>
        </is>
      </c>
      <c r="IO63" s="26" t="n"/>
    </row>
    <row r="64" ht="10.5" customHeight="1" s="67">
      <c r="A64" s="26" t="inlineStr">
        <is>
          <t>REENTRY_RALLY_K15M_MAX</t>
        </is>
      </c>
      <c r="B64" s="26" t="inlineStr">
        <is>
          <t>125.0</t>
        </is>
      </c>
      <c r="C64" s="26" t="n"/>
      <c r="D64" s="26" t="n"/>
      <c r="E64" s="26" t="n"/>
      <c r="F64" s="26" t="n"/>
      <c r="G64" s="26">
        <f>IFERROR(VLOOKUP($A108&amp;"_"&amp;$B108,Results_Deltas!$A$2:$P$15000,5,FALSE),"")</f>
        <v/>
      </c>
      <c r="H64" s="26">
        <f>IFERROR(VLOOKUP($A108,Results_30d_Deltas!$A$2:$H$5000,7,FALSE)-E107,"")</f>
        <v/>
      </c>
      <c r="I64" s="26">
        <f>IFERROR(VLOOKUP($A108,Results_30d_Deltas!$A$2:$H$5000,6,FALSE),"")</f>
        <v/>
      </c>
      <c r="J64" s="26" t="n"/>
      <c r="K64" s="26" t="n"/>
      <c r="L64" s="26" t="inlineStr">
        <is>
          <t>NO</t>
        </is>
      </c>
      <c r="M64" s="74" t="n">
        <v>1.918755661569477</v>
      </c>
      <c r="N64" s="74" t="n">
        <v>6</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4" t="n"/>
      <c r="FV64" s="34"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ez_manage.py:3869 top()</t>
        </is>
      </c>
      <c r="IN64" s="26" t="inlineStr">
        <is>
          <t>v12_quick_engine.py:2902 x8</t>
        </is>
      </c>
      <c r="IO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74" t="n">
        <v>1.92064181911785</v>
      </c>
      <c r="N65" s="74" t="n">
        <v>7</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4" t="n"/>
      <c r="CC65" s="34" t="n"/>
      <c r="CD65" s="34" t="n"/>
      <c r="CE65" s="34" t="n"/>
      <c r="CF65" s="34" t="n"/>
      <c r="CG65" s="33" t="n"/>
      <c r="CH65" s="33" t="n"/>
      <c r="CI65" s="33" t="n"/>
      <c r="CJ65" s="33" t="n"/>
      <c r="CK65" s="33" t="n"/>
      <c r="CL65" s="33" t="n"/>
      <c r="CM65" s="33" t="n"/>
      <c r="CN65" s="33" t="n"/>
      <c r="CO65" s="33" t="n"/>
      <c r="CP65" s="33" t="n"/>
      <c r="CQ65" s="33" t="n"/>
      <c r="CR65" s="33" t="n"/>
      <c r="CS65" s="33" t="n"/>
      <c r="CT65" s="33" t="n"/>
      <c r="CU65" s="33"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4" t="n"/>
      <c r="DO65" s="34"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ez_manage.py:4698 top()</t>
        </is>
      </c>
      <c r="IN65" s="26" t="inlineStr">
        <is>
          <t>v12_quick_engine.py:1817 x9</t>
        </is>
      </c>
      <c r="IO65" s="26" t="n"/>
    </row>
    <row r="66" ht="10.5" customHeight="1" s="67">
      <c r="A66" s="26" t="inlineStr">
        <is>
          <t>RZ_BREAKOUT_BAND</t>
        </is>
      </c>
      <c r="B66" s="26" t="inlineStr">
        <is>
          <t>2.0</t>
        </is>
      </c>
      <c r="C66" s="26" t="n"/>
      <c r="D66" s="26" t="n"/>
      <c r="E66" s="26" t="n"/>
      <c r="F66" s="26" t="n"/>
      <c r="G66" s="26">
        <f>IFERROR(VLOOKUP($A125&amp;"_"&amp;$B125,Results_Deltas!$A$2:$P$15000,5,FALSE),"")</f>
        <v/>
      </c>
      <c r="H66" s="26">
        <f>IFERROR(VLOOKUP($A125,Results_30d_Deltas!$A$2:$H$5000,7,FALSE)-E124,"")</f>
        <v/>
      </c>
      <c r="I66" s="26">
        <f>IFERROR(VLOOKUP($A125,Results_30d_Deltas!$A$2:$H$5000,6,FALSE),"")</f>
        <v/>
      </c>
      <c r="J66" s="26" t="n"/>
      <c r="K66" s="26" t="n"/>
      <c r="L66" s="26" t="inlineStr">
        <is>
          <t>NO</t>
        </is>
      </c>
      <c r="M66" s="74" t="n">
        <v>1.932381158397132</v>
      </c>
      <c r="N66" s="74" t="n">
        <v>7</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4" t="n"/>
      <c r="AT66" s="34" t="n"/>
      <c r="AU66" s="34" t="n"/>
      <c r="AV66" s="34" t="n"/>
      <c r="AW66" s="34"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4" t="n"/>
      <c r="BS66" s="34" t="n"/>
      <c r="BT66" s="34" t="n"/>
      <c r="BU66" s="34" t="n"/>
      <c r="BV66" s="34"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4" t="n"/>
      <c r="DB66" s="34" t="n"/>
      <c r="DC66" s="34" t="n"/>
      <c r="DD66" s="34" t="n"/>
      <c r="DE66" s="34"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4" t="n"/>
      <c r="GC66" s="34" t="n"/>
      <c r="GD66" s="34" t="n"/>
      <c r="GE66" s="34" t="n"/>
      <c r="GF66" s="34"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ez_manage.py:5397 top()</t>
        </is>
      </c>
      <c r="IN66" s="26" t="inlineStr">
        <is>
          <t>v12_quick_engine.py:4036 x3</t>
        </is>
      </c>
      <c r="IO66" s="26" t="n"/>
    </row>
    <row r="67" ht="10.5" customHeight="1" s="67">
      <c r="A67" s="26" t="inlineStr">
        <is>
          <t>REENTRY2_STOCH_CROSS_ENABLED</t>
        </is>
      </c>
      <c r="B67" s="26" t="inlineStr">
        <is>
          <t>True</t>
        </is>
      </c>
      <c r="C67" s="26" t="n"/>
      <c r="D67" s="26" t="n"/>
      <c r="E67" s="26" t="n"/>
      <c r="F67" s="26" t="n"/>
      <c r="G67" s="26">
        <f>IFERROR(VLOOKUP($A99&amp;"_"&amp;$B99,Results_Deltas!$A$2:$P$15000,5,FALSE),"")</f>
        <v/>
      </c>
      <c r="H67" s="26">
        <f>IFERROR(VLOOKUP($A99,Results_30d_Deltas!$A$2:$H$5000,7,FALSE)-E98,"")</f>
        <v/>
      </c>
      <c r="I67" s="26">
        <f>IFERROR(VLOOKUP($A99,Results_30d_Deltas!$A$2:$H$5000,6,FALSE),"")</f>
        <v/>
      </c>
      <c r="J67" s="26" t="n"/>
      <c r="K67" s="26" t="n"/>
      <c r="L67" s="26" t="inlineStr">
        <is>
          <t>NO</t>
        </is>
      </c>
      <c r="M67" s="74" t="n">
        <v>1.939046076213687</v>
      </c>
      <c r="N67" s="74" t="n">
        <v>5</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4" t="n"/>
      <c r="AY67" s="34" t="n"/>
      <c r="AZ67" s="34" t="n"/>
      <c r="BA67" s="34" t="n"/>
      <c r="BB67" s="34"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4" t="n"/>
      <c r="IA67" s="34" t="n"/>
      <c r="IB67" s="34" t="n"/>
      <c r="IC67" s="34" t="n"/>
      <c r="ID67" s="34" t="n"/>
      <c r="IE67" s="34" t="n"/>
      <c r="IF67" s="34" t="n"/>
      <c r="IG67" s="34" t="n"/>
      <c r="IH67" s="34" t="n"/>
      <c r="II67" s="34" t="n"/>
      <c r="IJ67" s="34" t="n"/>
      <c r="IK67" s="34" t="n"/>
      <c r="IL67" s="26" t="n"/>
      <c r="IM67" s="26" t="inlineStr">
        <is>
          <t>ez_manage.py:5285 top()</t>
        </is>
      </c>
      <c r="IN67" s="26" t="inlineStr">
        <is>
          <t>v12_quick_engine.py:2842 x10</t>
        </is>
      </c>
      <c r="IO67" s="26" t="n"/>
    </row>
    <row r="68" ht="10.5" customHeight="1" s="67">
      <c r="A68" s="26" t="inlineStr">
        <is>
          <t>STDEV_BREAKOUT_PCTB_SHORT</t>
        </is>
      </c>
      <c r="B68" s="26" t="inlineStr">
        <is>
          <t>1.0</t>
        </is>
      </c>
      <c r="C68" s="26" t="n"/>
      <c r="D68" s="26" t="n"/>
      <c r="E68" s="26" t="n"/>
      <c r="F68" s="26" t="n"/>
      <c r="G68" s="26">
        <f>IFERROR(VLOOKUP($A156&amp;"_"&amp;$B156,Results_Deltas!$A$2:$P$15000,5,FALSE),"")</f>
        <v/>
      </c>
      <c r="H68" s="26">
        <f>IFERROR(VLOOKUP($A156,Results_30d_Deltas!$A$2:$H$5000,7,FALSE)-E155,"")</f>
        <v/>
      </c>
      <c r="I68" s="26">
        <f>IFERROR(VLOOKUP($A156,Results_30d_Deltas!$A$2:$H$5000,6,FALSE),"")</f>
        <v/>
      </c>
      <c r="J68" s="26" t="n"/>
      <c r="K68" s="26" t="n"/>
      <c r="L68" s="26" t="inlineStr">
        <is>
          <t>YES</t>
        </is>
      </c>
      <c r="M68" s="74" t="n">
        <v>1.942863896137525</v>
      </c>
      <c r="N68" s="74" t="n">
        <v>6</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4" t="n"/>
      <c r="AT68" s="34" t="n"/>
      <c r="AU68" s="34" t="n"/>
      <c r="AV68" s="34" t="n"/>
      <c r="AW68" s="34"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4" t="n"/>
      <c r="BS68" s="34" t="n"/>
      <c r="BT68" s="34" t="n"/>
      <c r="BU68" s="34" t="n"/>
      <c r="BV68" s="34"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4" t="n"/>
      <c r="DB68" s="34" t="n"/>
      <c r="DC68" s="34" t="n"/>
      <c r="DD68" s="34" t="n"/>
      <c r="DE68" s="34"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4" t="n"/>
      <c r="GC68" s="34" t="n"/>
      <c r="GD68" s="34" t="n"/>
      <c r="GE68" s="34" t="n"/>
      <c r="GF68" s="34"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ez_manage.py:4045 top()</t>
        </is>
      </c>
      <c r="IN68" s="26" t="inlineStr">
        <is>
          <t>v12_quick_engine.py:3281 x3</t>
        </is>
      </c>
      <c r="IO68" s="26" t="n"/>
    </row>
    <row r="69" ht="10.5" customHeight="1" s="67">
      <c r="A69" s="26" t="inlineStr">
        <is>
          <t>MACD_ZERO_CROSS_SCORE</t>
        </is>
      </c>
      <c r="B69" s="26" t="inlineStr">
        <is>
          <t>11</t>
        </is>
      </c>
      <c r="C69" s="26" t="n"/>
      <c r="D69" s="26" t="n"/>
      <c r="E69" s="26" t="n"/>
      <c r="F69" s="26" t="n"/>
      <c r="G69" s="26">
        <f>IFERROR(VLOOKUP($A77&amp;"_"&amp;$B77,Results_Deltas!$A$2:$P$15000,5,FALSE),"")</f>
        <v/>
      </c>
      <c r="H69" s="26">
        <f>IFERROR(VLOOKUP($A77,Results_30d_Deltas!$A$2:$H$5000,7,FALSE)-E76,"")</f>
        <v/>
      </c>
      <c r="I69" s="26">
        <f>IFERROR(VLOOKUP($A77,Results_30d_Deltas!$A$2:$H$5000,6,FALSE),"")</f>
        <v/>
      </c>
      <c r="J69" s="26" t="n"/>
      <c r="K69" s="26" t="n"/>
      <c r="L69" s="26" t="inlineStr">
        <is>
          <t>NO</t>
        </is>
      </c>
      <c r="M69" s="74" t="n">
        <v>1.962588628563891</v>
      </c>
      <c r="N69" s="74" t="n">
        <v>5</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4" t="n"/>
      <c r="AY69" s="34" t="n"/>
      <c r="AZ69" s="34" t="n"/>
      <c r="BA69" s="34" t="n"/>
      <c r="BB69" s="34"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ez_manage.py:3500 top()</t>
        </is>
      </c>
      <c r="IN69" s="26" t="inlineStr">
        <is>
          <t>v12_quick_engine.py:2235 x2</t>
        </is>
      </c>
      <c r="IO69" s="26" t="n"/>
    </row>
    <row r="70" ht="10.5" customHeight="1" s="67">
      <c r="A70" s="26" t="inlineStr">
        <is>
          <t>ATR_LONG_WINDOW</t>
        </is>
      </c>
      <c r="B70" s="26" t="inlineStr">
        <is>
          <t>75</t>
        </is>
      </c>
      <c r="C70" s="26" t="n"/>
      <c r="D70" s="26" t="n"/>
      <c r="E70" s="26" t="n"/>
      <c r="F70" s="26" t="n"/>
      <c r="G70" s="26">
        <f>IFERROR(VLOOKUP($A35&amp;"_"&amp;$B35,Results_Deltas!$A$2:$P$15000,5,FALSE),"")</f>
        <v/>
      </c>
      <c r="H70" s="26">
        <f>IFERROR(VLOOKUP($A35,Results_30d_Deltas!$A$2:$H$5000,7,FALSE)-E34,"")</f>
        <v/>
      </c>
      <c r="I70" s="26">
        <f>IFERROR(VLOOKUP($A35,Results_30d_Deltas!$A$2:$H$5000,6,FALSE),"")</f>
        <v/>
      </c>
      <c r="J70" s="26" t="n"/>
      <c r="K70" s="26" t="n"/>
      <c r="L70" s="26" t="inlineStr">
        <is>
          <t>NO</t>
        </is>
      </c>
      <c r="M70" s="74" t="n">
        <v>1.970565600407081</v>
      </c>
      <c r="N70" s="74" t="n">
        <v>7</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ez_manage.py:4330 top()</t>
        </is>
      </c>
      <c r="IN70" s="26" t="inlineStr">
        <is>
          <t>v12_quick_engine.py:199 x5</t>
        </is>
      </c>
      <c r="IO70" s="26" t="n"/>
    </row>
    <row r="71" ht="10.5" customHeight="1" s="67">
      <c r="A71" s="26" t="inlineStr">
        <is>
          <t>QUICK_REENTRY_60MIN_MIN_PCT</t>
        </is>
      </c>
      <c r="B71" s="26" t="inlineStr">
        <is>
          <t>0.5</t>
        </is>
      </c>
      <c r="C71" s="26" t="n"/>
      <c r="D71" s="26" t="n"/>
      <c r="E71" s="26" t="n"/>
      <c r="F71" s="26" t="n"/>
      <c r="G71" s="26">
        <f>IFERROR(VLOOKUP($A95&amp;"_"&amp;$B95,Results_Deltas!$A$2:$P$15000,5,FALSE),"")</f>
        <v/>
      </c>
      <c r="H71" s="26">
        <f>IFERROR(VLOOKUP($A95,Results_30d_Deltas!$A$2:$H$5000,7,FALSE)-E94,"")</f>
        <v/>
      </c>
      <c r="I71" s="26">
        <f>IFERROR(VLOOKUP($A95,Results_30d_Deltas!$A$2:$H$5000,6,FALSE),"")</f>
        <v/>
      </c>
      <c r="J71" s="26" t="n"/>
      <c r="K71" s="26" t="n"/>
      <c r="L71" s="26" t="inlineStr">
        <is>
          <t>NO</t>
        </is>
      </c>
      <c r="M71" s="74" t="n">
        <v>1.982598666078095</v>
      </c>
      <c r="N71" s="74" t="n">
        <v>6</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4" t="n"/>
      <c r="FV71" s="34"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ez_manage.py:6042 top()</t>
        </is>
      </c>
      <c r="IN71" s="26" t="inlineStr">
        <is>
          <t>v12_quick_engine.py:4283 x4</t>
        </is>
      </c>
      <c r="IO71" s="26" t="n"/>
    </row>
    <row r="72" ht="10.5" customHeight="1" s="67">
      <c r="A72" s="26" t="inlineStr">
        <is>
          <t>TREND_MIN_GAIN_EXIT</t>
        </is>
      </c>
      <c r="B72" s="26" t="inlineStr">
        <is>
          <t>2.0</t>
        </is>
      </c>
      <c r="C72" s="26" t="n"/>
      <c r="D72" s="26" t="n"/>
      <c r="E72" s="26" t="n"/>
      <c r="F72" s="26" t="n"/>
      <c r="G72" s="26">
        <f>IFERROR(VLOOKUP($A179&amp;"_"&amp;$B179,Results_Deltas!$A$2:$P$15000,5,FALSE),"")</f>
        <v/>
      </c>
      <c r="H72" s="26">
        <f>IFERROR(VLOOKUP($A179,Results_30d_Deltas!$A$2:$H$5000,7,FALSE)-E178,"")</f>
        <v/>
      </c>
      <c r="I72" s="26">
        <f>IFERROR(VLOOKUP($A179,Results_30d_Deltas!$A$2:$H$5000,6,FALSE),"")</f>
        <v/>
      </c>
      <c r="J72" s="26" t="n"/>
      <c r="K72" s="26" t="n"/>
      <c r="L72" s="26" t="inlineStr">
        <is>
          <t>NO</t>
        </is>
      </c>
      <c r="M72" s="74" t="n">
        <v>1.999134065730611</v>
      </c>
      <c r="N72" s="74" t="n">
        <v>7</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4" t="n"/>
      <c r="AO72" s="34" t="n"/>
      <c r="AP72" s="34" t="n"/>
      <c r="AQ72" s="34" t="n"/>
      <c r="AR72" s="34"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ez_manage.py:4205 top()</t>
        </is>
      </c>
      <c r="IN72" s="26" t="inlineStr">
        <is>
          <t>v12_quick_engine.py:3545 x2</t>
        </is>
      </c>
      <c r="IO72" s="26" t="n"/>
    </row>
    <row r="73" ht="10.5" customHeight="1" s="67">
      <c r="A73" s="26" t="inlineStr">
        <is>
          <t>PARTIAL_EXIT_FRAC</t>
        </is>
      </c>
      <c r="B73" s="26" t="inlineStr">
        <is>
          <t>1.0</t>
        </is>
      </c>
      <c r="C73" s="26" t="n"/>
      <c r="D73" s="26" t="n"/>
      <c r="E73" s="26" t="n"/>
      <c r="F73" s="26" t="n"/>
      <c r="G73" s="26">
        <f>IFERROR(VLOOKUP($A92&amp;"_"&amp;$B92,Results_Deltas!$A$2:$P$15000,5,FALSE),"")</f>
        <v/>
      </c>
      <c r="H73" s="26">
        <f>IFERROR(VLOOKUP($A92,Results_30d_Deltas!$A$2:$H$5000,7,FALSE)-E91,"")</f>
        <v/>
      </c>
      <c r="I73" s="26">
        <f>IFERROR(VLOOKUP($A92,Results_30d_Deltas!$A$2:$H$5000,6,FALSE),"")</f>
        <v/>
      </c>
      <c r="J73" s="26" t="n"/>
      <c r="K73" s="26" t="n"/>
      <c r="L73" s="26" t="inlineStr">
        <is>
          <t>NO</t>
        </is>
      </c>
      <c r="M73" s="74" t="n">
        <v>2.002331062405957</v>
      </c>
      <c r="N73" s="74" t="n">
        <v>7</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4" t="n"/>
      <c r="DO73" s="34"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4" t="n"/>
      <c r="HQ73" s="34" t="n"/>
      <c r="HR73" s="34" t="n"/>
      <c r="HS73" s="34" t="n"/>
      <c r="HT73" s="34"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ez_manage.py:6038 top()</t>
        </is>
      </c>
      <c r="IN73" s="26" t="inlineStr">
        <is>
          <t>v12_quick_engine.py:4280 x2</t>
        </is>
      </c>
      <c r="IO73" s="26" t="n"/>
    </row>
    <row r="74" ht="10.5" customHeight="1" s="67">
      <c r="A74" s="26" t="inlineStr">
        <is>
          <t>STDEV_BREAKOUT_PCTB_SHORT</t>
        </is>
      </c>
      <c r="B74" s="26" t="inlineStr">
        <is>
          <t>0.5</t>
        </is>
      </c>
      <c r="C74" s="26" t="n"/>
      <c r="D74" s="26" t="n"/>
      <c r="E74" s="26" t="n"/>
      <c r="F74" s="26" t="n"/>
      <c r="G74" s="26">
        <f>IFERROR(VLOOKUP($A155&amp;"_"&amp;$B155,Results_Deltas!$A$2:$P$15000,5,FALSE),"")</f>
        <v/>
      </c>
      <c r="H74" s="26">
        <f>IFERROR(VLOOKUP($A155,Results_30d_Deltas!$A$2:$H$5000,7,FALSE)-E154,"")</f>
        <v/>
      </c>
      <c r="I74" s="26">
        <f>IFERROR(VLOOKUP($A155,Results_30d_Deltas!$A$2:$H$5000,6,FALSE),"")</f>
        <v/>
      </c>
      <c r="J74" s="26" t="n"/>
      <c r="K74" s="26" t="n"/>
      <c r="L74" s="26" t="inlineStr">
        <is>
          <t>YES</t>
        </is>
      </c>
      <c r="M74" s="74" t="n">
        <v>2.026513068449749</v>
      </c>
      <c r="N74" s="74" t="n">
        <v>7</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4" t="n"/>
      <c r="AT74" s="34" t="n"/>
      <c r="AU74" s="34" t="n"/>
      <c r="AV74" s="34" t="n"/>
      <c r="AW74" s="34"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4" t="n"/>
      <c r="BS74" s="34" t="n"/>
      <c r="BT74" s="34" t="n"/>
      <c r="BU74" s="34" t="n"/>
      <c r="BV74" s="34"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4" t="n"/>
      <c r="DB74" s="34" t="n"/>
      <c r="DC74" s="34" t="n"/>
      <c r="DD74" s="34" t="n"/>
      <c r="DE74" s="34"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4" t="n"/>
      <c r="GC74" s="34" t="n"/>
      <c r="GD74" s="34" t="n"/>
      <c r="GE74" s="34" t="n"/>
      <c r="GF74" s="34"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ez_manage.py:4045 top()</t>
        </is>
      </c>
      <c r="IN74" s="26" t="inlineStr">
        <is>
          <t>v12_quick_engine.py:3281 x3</t>
        </is>
      </c>
      <c r="IO74" s="26" t="n"/>
    </row>
    <row r="75" ht="10.5" customHeight="1" s="67">
      <c r="A75" s="26" t="inlineStr">
        <is>
          <t>WT_15M_CROSS_ENTRY_ENABLED</t>
        </is>
      </c>
      <c r="B75" s="26" t="inlineStr">
        <is>
          <t>True</t>
        </is>
      </c>
      <c r="C75" s="26" t="n"/>
      <c r="D75" s="26" t="n"/>
      <c r="E75" s="26" t="n"/>
      <c r="F75" s="26" t="n"/>
      <c r="G75" s="26">
        <f>IFERROR(VLOOKUP($A190&amp;"_"&amp;$B190,Results_Deltas!$A$2:$P$15000,5,FALSE),"")</f>
        <v/>
      </c>
      <c r="H75" s="26">
        <f>IFERROR(VLOOKUP($A190,Results_30d_Deltas!$A$2:$H$5000,7,FALSE)-E189,"")</f>
        <v/>
      </c>
      <c r="I75" s="26">
        <f>IFERROR(VLOOKUP($A190,Results_30d_Deltas!$A$2:$H$5000,6,FALSE),"")</f>
        <v/>
      </c>
      <c r="J75" s="26" t="n"/>
      <c r="K75" s="26" t="n"/>
      <c r="L75" s="26" t="inlineStr">
        <is>
          <t>YES</t>
        </is>
      </c>
      <c r="M75" s="74" t="n">
        <v>2.031109595517387</v>
      </c>
      <c r="N75" s="74" t="n">
        <v>7</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4" t="n"/>
      <c r="AY75" s="34" t="n"/>
      <c r="AZ75" s="34" t="n"/>
      <c r="BA75" s="34" t="n"/>
      <c r="BB75" s="34"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4" t="n"/>
      <c r="FL75" s="34" t="n"/>
      <c r="FM75" s="34" t="n"/>
      <c r="FN75" s="34" t="n"/>
      <c r="FO75" s="34"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4" t="n"/>
      <c r="IA75" s="34" t="n"/>
      <c r="IB75" s="34" t="n"/>
      <c r="IC75" s="34" t="n"/>
      <c r="ID75" s="34" t="n"/>
      <c r="IE75" s="34" t="n"/>
      <c r="IF75" s="34" t="n"/>
      <c r="IG75" s="34" t="n"/>
      <c r="IH75" s="34" t="n"/>
      <c r="II75" s="34" t="n"/>
      <c r="IJ75" s="34" t="n"/>
      <c r="IK75" s="34" t="n"/>
      <c r="IL75" s="26" t="n"/>
      <c r="IM75" s="26" t="inlineStr">
        <is>
          <t>ez_manage.py:6077 top()</t>
        </is>
      </c>
      <c r="IN75" s="26" t="inlineStr">
        <is>
          <t>v12_quick_engine.py:4289 x4</t>
        </is>
      </c>
      <c r="IO75" s="26" t="n"/>
    </row>
    <row r="76" ht="10.5" customHeight="1" s="67">
      <c r="A76" s="26" t="inlineStr">
        <is>
          <t>STDEV_BREAKOUT_PCTB_SHORT</t>
        </is>
      </c>
      <c r="B76" s="26" t="inlineStr">
        <is>
          <t>2.0</t>
        </is>
      </c>
      <c r="C76" s="26" t="n"/>
      <c r="D76" s="26" t="n"/>
      <c r="E76" s="26" t="n"/>
      <c r="F76" s="26" t="n"/>
      <c r="G76" s="26">
        <f>IFERROR(VLOOKUP($A157&amp;"_"&amp;$B157,Results_Deltas!$A$2:$P$15000,5,FALSE),"")</f>
        <v/>
      </c>
      <c r="H76" s="26">
        <f>IFERROR(VLOOKUP($A157,Results_30d_Deltas!$A$2:$H$5000,7,FALSE)-E156,"")</f>
        <v/>
      </c>
      <c r="I76" s="26">
        <f>IFERROR(VLOOKUP($A157,Results_30d_Deltas!$A$2:$H$5000,6,FALSE),"")</f>
        <v/>
      </c>
      <c r="J76" s="26" t="n"/>
      <c r="K76" s="26" t="n"/>
      <c r="L76" s="26" t="inlineStr">
        <is>
          <t>NO</t>
        </is>
      </c>
      <c r="M76" s="74" t="n">
        <v>2.035276643902735</v>
      </c>
      <c r="N76" s="74" t="n">
        <v>6</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4" t="n"/>
      <c r="AT76" s="34" t="n"/>
      <c r="AU76" s="34" t="n"/>
      <c r="AV76" s="34" t="n"/>
      <c r="AW76" s="34"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4" t="n"/>
      <c r="BS76" s="34" t="n"/>
      <c r="BT76" s="34" t="n"/>
      <c r="BU76" s="34" t="n"/>
      <c r="BV76" s="34"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4" t="n"/>
      <c r="DB76" s="34" t="n"/>
      <c r="DC76" s="34" t="n"/>
      <c r="DD76" s="34" t="n"/>
      <c r="DE76" s="34"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4" t="n"/>
      <c r="GC76" s="34" t="n"/>
      <c r="GD76" s="34" t="n"/>
      <c r="GE76" s="34" t="n"/>
      <c r="GF76" s="34"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ez_manage.py:4045 top()</t>
        </is>
      </c>
      <c r="IN76" s="26" t="inlineStr">
        <is>
          <t>v12_quick_engine.py:3281 x3</t>
        </is>
      </c>
      <c r="IO76" s="26" t="n"/>
    </row>
    <row r="77" ht="10.5" customHeight="1" s="67">
      <c r="A77" s="26" t="inlineStr">
        <is>
          <t>STDEV_SUPPRESS_EARLY_EXIT</t>
        </is>
      </c>
      <c r="B77" s="26" t="inlineStr">
        <is>
          <t>2.0</t>
        </is>
      </c>
      <c r="C77" s="26" t="n"/>
      <c r="D77" s="26" t="n"/>
      <c r="E77" s="26" t="n"/>
      <c r="F77" s="26" t="n"/>
      <c r="G77" s="26">
        <f>IFERROR(VLOOKUP($A161&amp;"_"&amp;$B161,Results_Deltas!$A$2:$P$15000,5,FALSE),"")</f>
        <v/>
      </c>
      <c r="H77" s="26">
        <f>IFERROR(VLOOKUP($A161,Results_30d_Deltas!$A$2:$H$5000,7,FALSE)-E160,"")</f>
        <v/>
      </c>
      <c r="I77" s="26">
        <f>IFERROR(VLOOKUP($A161,Results_30d_Deltas!$A$2:$H$5000,6,FALSE),"")</f>
        <v/>
      </c>
      <c r="J77" s="26" t="n"/>
      <c r="K77" s="26" t="n"/>
      <c r="L77" s="26" t="inlineStr">
        <is>
          <t>NO</t>
        </is>
      </c>
      <c r="M77" s="74" t="n">
        <v>2.046798114619695</v>
      </c>
      <c r="N77" s="74" t="n">
        <v>7</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ez_manage.py:4060 top()</t>
        </is>
      </c>
      <c r="IN77" s="26" t="inlineStr">
        <is>
          <t>v12_quick_engine.py:3300 x2</t>
        </is>
      </c>
      <c r="IO77" s="26" t="n"/>
    </row>
    <row r="78" ht="10.5" customHeight="1" s="67">
      <c r="A78" s="26" t="inlineStr">
        <is>
          <t>REENTRY_K15M_PARTIAL_MULT</t>
        </is>
      </c>
      <c r="B78" s="26" t="inlineStr">
        <is>
          <t>0.3125</t>
        </is>
      </c>
      <c r="C78" s="26" t="n"/>
      <c r="D78" s="26" t="n"/>
      <c r="E78" s="26" t="n"/>
      <c r="F78" s="26" t="n"/>
      <c r="G78" s="26">
        <f>IFERROR(VLOOKUP($A103&amp;"_"&amp;$B103,Results_Deltas!$A$2:$P$15000,5,FALSE),"")</f>
        <v/>
      </c>
      <c r="H78" s="26">
        <f>IFERROR(VLOOKUP($A103,Results_30d_Deltas!$A$2:$H$5000,7,FALSE)-E102,"")</f>
        <v/>
      </c>
      <c r="I78" s="26">
        <f>IFERROR(VLOOKUP($A103,Results_30d_Deltas!$A$2:$H$5000,6,FALSE),"")</f>
        <v/>
      </c>
      <c r="J78" s="26" t="n"/>
      <c r="K78" s="26" t="n"/>
      <c r="L78" s="26" t="inlineStr">
        <is>
          <t>NO</t>
        </is>
      </c>
      <c r="M78" s="74" t="n">
        <v>2.051051654333764</v>
      </c>
      <c r="N78" s="74" t="n">
        <v>6</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4" t="n"/>
      <c r="FV78" s="34"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4" t="n"/>
      <c r="HQ78" s="34" t="n"/>
      <c r="HR78" s="34" t="n"/>
      <c r="HS78" s="34" t="n"/>
      <c r="HT78" s="34"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ez_manage.py:3860 top()</t>
        </is>
      </c>
      <c r="IN78" s="26" t="inlineStr">
        <is>
          <t>v12_quick_engine.py:2884 x8</t>
        </is>
      </c>
      <c r="IO78" s="26" t="n"/>
    </row>
    <row r="79" ht="10.5" customHeight="1" s="67">
      <c r="A79" s="26" t="inlineStr">
        <is>
          <t>RZ_BREAKOUT_BAND</t>
        </is>
      </c>
      <c r="B79" s="26" t="inlineStr">
        <is>
          <t>1.0</t>
        </is>
      </c>
      <c r="C79" s="26" t="n"/>
      <c r="D79" s="26" t="n"/>
      <c r="E79" s="26" t="n"/>
      <c r="F79" s="26" t="n"/>
      <c r="G79" s="26">
        <f>IFERROR(VLOOKUP($A124&amp;"_"&amp;$B124,Results_Deltas!$A$2:$P$15000,5,FALSE),"")</f>
        <v/>
      </c>
      <c r="H79" s="26">
        <f>IFERROR(VLOOKUP($A124,Results_30d_Deltas!$A$2:$H$5000,7,FALSE)-E123,"")</f>
        <v/>
      </c>
      <c r="I79" s="26">
        <f>IFERROR(VLOOKUP($A124,Results_30d_Deltas!$A$2:$H$5000,6,FALSE),"")</f>
        <v/>
      </c>
      <c r="J79" s="26" t="n"/>
      <c r="K79" s="26" t="n"/>
      <c r="L79" s="26" t="inlineStr">
        <is>
          <t>NO</t>
        </is>
      </c>
      <c r="M79" s="74" t="n">
        <v>2.073652047141088</v>
      </c>
      <c r="N79" s="74" t="n">
        <v>7</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4" t="n"/>
      <c r="AT79" s="34" t="n"/>
      <c r="AU79" s="34" t="n"/>
      <c r="AV79" s="34" t="n"/>
      <c r="AW79" s="34"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4" t="n"/>
      <c r="BS79" s="34" t="n"/>
      <c r="BT79" s="34" t="n"/>
      <c r="BU79" s="34" t="n"/>
      <c r="BV79" s="34"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4" t="n"/>
      <c r="DB79" s="34" t="n"/>
      <c r="DC79" s="34" t="n"/>
      <c r="DD79" s="34" t="n"/>
      <c r="DE79" s="34"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4" t="n"/>
      <c r="GC79" s="34" t="n"/>
      <c r="GD79" s="34" t="n"/>
      <c r="GE79" s="34" t="n"/>
      <c r="GF79" s="34"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ez_manage.py:5397 top()</t>
        </is>
      </c>
      <c r="IN79" s="26" t="inlineStr">
        <is>
          <t>v12_quick_engine.py:4036 x3</t>
        </is>
      </c>
      <c r="IO79" s="26" t="n"/>
    </row>
    <row r="80" ht="10.5" customHeight="1" s="67">
      <c r="A80" s="26" t="inlineStr">
        <is>
          <t>MACD_ZERO_CROSS_SCORE</t>
        </is>
      </c>
      <c r="B80" s="26" t="inlineStr">
        <is>
          <t>19</t>
        </is>
      </c>
      <c r="C80" s="26" t="n"/>
      <c r="D80" s="26" t="n"/>
      <c r="E80" s="26" t="n"/>
      <c r="F80" s="26" t="n"/>
      <c r="G80" s="26">
        <f>IFERROR(VLOOKUP($A79&amp;"_"&amp;$B79,Results_Deltas!$A$2:$P$15000,5,FALSE),"")</f>
        <v/>
      </c>
      <c r="H80" s="26">
        <f>IFERROR(VLOOKUP($A79,Results_30d_Deltas!$A$2:$H$5000,7,FALSE)-E78,"")</f>
        <v/>
      </c>
      <c r="I80" s="26">
        <f>IFERROR(VLOOKUP($A79,Results_30d_Deltas!$A$2:$H$5000,6,FALSE),"")</f>
        <v/>
      </c>
      <c r="J80" s="26" t="n"/>
      <c r="K80" s="26" t="n"/>
      <c r="L80" s="26" t="inlineStr">
        <is>
          <t>NO</t>
        </is>
      </c>
      <c r="M80" s="74" t="n">
        <v>2.09687060297473</v>
      </c>
      <c r="N80" s="74" t="n">
        <v>5</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4" t="n"/>
      <c r="AY80" s="34" t="n"/>
      <c r="AZ80" s="34" t="n"/>
      <c r="BA80" s="34" t="n"/>
      <c r="BB80" s="34"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ez_manage.py:3500 top()</t>
        </is>
      </c>
      <c r="IN80" s="26" t="inlineStr">
        <is>
          <t>v12_quick_engine.py:2235 x2</t>
        </is>
      </c>
      <c r="IO80" s="26" t="n"/>
    </row>
    <row r="81" ht="10.5" customHeight="1" s="67">
      <c r="A81" s="26" t="inlineStr">
        <is>
          <t>REGIME_TRENDING_EXIT_GAIN_MIN</t>
        </is>
      </c>
      <c r="B81" s="26" t="inlineStr">
        <is>
          <t>3.0</t>
        </is>
      </c>
      <c r="C81" s="26" t="n"/>
      <c r="D81" s="26" t="n"/>
      <c r="E81" s="26" t="n"/>
      <c r="F81" s="26" t="n"/>
      <c r="G81" s="26">
        <f>IFERROR(VLOOKUP($A114&amp;"_"&amp;$B114,Results_Deltas!$A$2:$P$15000,5,FALSE),"")</f>
        <v/>
      </c>
      <c r="H81" s="26">
        <f>IFERROR(VLOOKUP($A114,Results_30d_Deltas!$A$2:$H$5000,7,FALSE)-E113,"")</f>
        <v/>
      </c>
      <c r="I81" s="26">
        <f>IFERROR(VLOOKUP($A114,Results_30d_Deltas!$A$2:$H$5000,6,FALSE),"")</f>
        <v/>
      </c>
      <c r="J81" s="26" t="n"/>
      <c r="K81" s="26" t="n"/>
      <c r="L81" s="26" t="inlineStr">
        <is>
          <t>NO</t>
        </is>
      </c>
      <c r="M81" s="74" t="n">
        <v>2.113138842484831</v>
      </c>
      <c r="N81" s="74" t="n">
        <v>7</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4" t="n"/>
      <c r="AO81" s="34" t="n"/>
      <c r="AP81" s="34" t="n"/>
      <c r="AQ81" s="34" t="n"/>
      <c r="AR81" s="34"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ez_manage.py:5359 top()</t>
        </is>
      </c>
      <c r="IN81" s="26" t="inlineStr">
        <is>
          <t>v12_quick_engine.py:2951 x5</t>
        </is>
      </c>
      <c r="IO81" s="26" t="n"/>
    </row>
    <row r="82" ht="10.5" customHeight="1" s="67">
      <c r="A82" s="26" t="inlineStr">
        <is>
          <t>REGIME_TRENDING_EXIT_GAIN_MIN</t>
        </is>
      </c>
      <c r="B82" s="26" t="inlineStr">
        <is>
          <t>2.5</t>
        </is>
      </c>
      <c r="C82" s="26" t="n"/>
      <c r="D82" s="26" t="n"/>
      <c r="E82" s="26" t="n"/>
      <c r="F82" s="26" t="n"/>
      <c r="G82" s="26">
        <f>IFERROR(VLOOKUP($A113&amp;"_"&amp;$B113,Results_Deltas!$A$2:$P$15000,5,FALSE),"")</f>
        <v/>
      </c>
      <c r="H82" s="26">
        <f>IFERROR(VLOOKUP($A113,Results_30d_Deltas!$A$2:$H$5000,7,FALSE)-E112,"")</f>
        <v/>
      </c>
      <c r="I82" s="26">
        <f>IFERROR(VLOOKUP($A113,Results_30d_Deltas!$A$2:$H$5000,6,FALSE),"")</f>
        <v/>
      </c>
      <c r="J82" s="26" t="n"/>
      <c r="K82" s="26" t="n"/>
      <c r="L82" s="26" t="inlineStr">
        <is>
          <t>NO</t>
        </is>
      </c>
      <c r="M82" s="74" t="n">
        <v>2.127110683117067</v>
      </c>
      <c r="N82" s="74" t="n">
        <v>7</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4" t="n"/>
      <c r="AO82" s="34" t="n"/>
      <c r="AP82" s="34" t="n"/>
      <c r="AQ82" s="34" t="n"/>
      <c r="AR82" s="34"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ez_manage.py:5359 top()</t>
        </is>
      </c>
      <c r="IN82" s="26" t="inlineStr">
        <is>
          <t>v12_quick_engine.py:2951 x5</t>
        </is>
      </c>
      <c r="IO82" s="26" t="n"/>
    </row>
    <row r="83" ht="10.5" customHeight="1" s="67">
      <c r="A83" s="26" t="inlineStr">
        <is>
          <t>WRONG_SIDE_WT_TFS_REQUIRED</t>
        </is>
      </c>
      <c r="B83" s="26" t="inlineStr">
        <is>
          <t>5</t>
        </is>
      </c>
      <c r="C83" s="26" t="n"/>
      <c r="D83" s="26" t="n"/>
      <c r="E83" s="26" t="n"/>
      <c r="F83" s="26" t="n"/>
      <c r="G83" s="26">
        <f>IFERROR(VLOOKUP($A187&amp;"_"&amp;$B187,Results_Deltas!$A$2:$P$15000,5,FALSE),"")</f>
        <v/>
      </c>
      <c r="H83" s="26">
        <f>IFERROR(VLOOKUP($A187,Results_30d_Deltas!$A$2:$H$5000,7,FALSE)-E186,"")</f>
        <v/>
      </c>
      <c r="I83" s="26">
        <f>IFERROR(VLOOKUP($A187,Results_30d_Deltas!$A$2:$H$5000,6,FALSE),"")</f>
        <v/>
      </c>
      <c r="J83" s="26" t="n"/>
      <c r="K83" s="26" t="n"/>
      <c r="L83" s="26" t="inlineStr">
        <is>
          <t>NO</t>
        </is>
      </c>
      <c r="M83" s="74" t="n">
        <v>2.135711393745818</v>
      </c>
      <c r="N83" s="74" t="n">
        <v>6</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ez_manage.py:4278 top()</t>
        </is>
      </c>
      <c r="IN83" s="26" t="inlineStr">
        <is>
          <t>v12_quick_engine.py:3667 x3</t>
        </is>
      </c>
      <c r="IO83" s="26" t="n"/>
    </row>
    <row r="84" ht="10.5" customHeight="1" s="67">
      <c r="A84" s="26" t="inlineStr">
        <is>
          <t>REENTRY_K15M_PARTIAL_MULT</t>
        </is>
      </c>
      <c r="B84" s="26" t="inlineStr">
        <is>
          <t>0.1875</t>
        </is>
      </c>
      <c r="C84" s="26" t="n"/>
      <c r="D84" s="26" t="n"/>
      <c r="E84" s="26" t="n"/>
      <c r="F84" s="26" t="n"/>
      <c r="G84" s="26">
        <f>IFERROR(VLOOKUP($A101&amp;"_"&amp;$B101,Results_Deltas!$A$2:$P$15000,5,FALSE),"")</f>
        <v/>
      </c>
      <c r="H84" s="26">
        <f>IFERROR(VLOOKUP($A101,Results_30d_Deltas!$A$2:$H$5000,7,FALSE)-E100,"")</f>
        <v/>
      </c>
      <c r="I84" s="26">
        <f>IFERROR(VLOOKUP($A101,Results_30d_Deltas!$A$2:$H$5000,6,FALSE),"")</f>
        <v/>
      </c>
      <c r="J84" s="26" t="n"/>
      <c r="K84" s="26" t="n"/>
      <c r="L84" s="26" t="inlineStr">
        <is>
          <t>NO</t>
        </is>
      </c>
      <c r="M84" s="74" t="n">
        <v>2.174224894218939</v>
      </c>
      <c r="N84" s="74" t="n">
        <v>7</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4" t="n"/>
      <c r="FV84" s="34"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4" t="n"/>
      <c r="HQ84" s="34" t="n"/>
      <c r="HR84" s="34" t="n"/>
      <c r="HS84" s="34" t="n"/>
      <c r="HT84" s="34"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ez_manage.py:3860 top()</t>
        </is>
      </c>
      <c r="IN84" s="26" t="inlineStr">
        <is>
          <t>v12_quick_engine.py:2884 x8</t>
        </is>
      </c>
      <c r="IO84" s="26" t="n"/>
    </row>
    <row r="85" ht="10.5" customHeight="1" s="67">
      <c r="A85" s="26" t="inlineStr">
        <is>
          <t>MACD_ZERO_CROSS_TF</t>
        </is>
      </c>
      <c r="B85" s="26" t="inlineStr">
        <is>
          <t>4h</t>
        </is>
      </c>
      <c r="C85" s="26" t="n"/>
      <c r="D85" s="26" t="n"/>
      <c r="E85" s="26" t="n"/>
      <c r="F85" s="26" t="n"/>
      <c r="G85" s="26">
        <f>IFERROR(VLOOKUP($A83&amp;"_"&amp;$B83,Results_Deltas!$A$2:$P$15000,5,FALSE),"")</f>
        <v/>
      </c>
      <c r="H85" s="26">
        <f>IFERROR(VLOOKUP($A83,Results_30d_Deltas!$A$2:$H$5000,7,FALSE)-E82,"")</f>
        <v/>
      </c>
      <c r="I85" s="26">
        <f>IFERROR(VLOOKUP($A83,Results_30d_Deltas!$A$2:$H$5000,6,FALSE),"")</f>
        <v/>
      </c>
      <c r="J85" s="26" t="n"/>
      <c r="K85" s="26" t="n"/>
      <c r="L85" s="26" t="inlineStr">
        <is>
          <t>NO</t>
        </is>
      </c>
      <c r="M85" s="74" t="n">
        <v>2.175696900111776</v>
      </c>
      <c r="N85" s="74" t="n">
        <v>7</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4" t="n"/>
      <c r="AY85" s="34" t="n"/>
      <c r="AZ85" s="34" t="n"/>
      <c r="BA85" s="34" t="n"/>
      <c r="BB85" s="34"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ez_manage.py:3501 top()</t>
        </is>
      </c>
      <c r="IN85" s="26" t="inlineStr">
        <is>
          <t>v12_quick_engine.py:2236 x2</t>
        </is>
      </c>
      <c r="IO85" s="26" t="n"/>
    </row>
    <row r="86" ht="10.5" customHeight="1" s="67">
      <c r="A86" s="27" t="inlineStr">
        <is>
          <t>EXIT_SCORER_DC_EXTREME</t>
        </is>
      </c>
      <c r="B86" s="27" t="n">
        <v>0.8</v>
      </c>
      <c r="C86" s="26" t="n"/>
      <c r="D86" s="26" t="n"/>
      <c r="E86" s="26" t="n"/>
      <c r="F86" s="26" t="n"/>
      <c r="G86" s="26">
        <f>IFERROR(VLOOKUP($A59&amp;"_"&amp;$B59,Results_Deltas!$A$2:$P$15000,5,FALSE),"")</f>
        <v/>
      </c>
      <c r="H86" s="26">
        <f>IFERROR(VLOOKUP($A59,Results_30d_Deltas!$A$2:$H$5000,7,FALSE)-E58,"")</f>
        <v/>
      </c>
      <c r="I86" s="26">
        <f>IFERROR(VLOOKUP($A59,Results_30d_Deltas!$A$2:$H$5000,6,FALSE),"")</f>
        <v/>
      </c>
      <c r="J86" s="26" t="n"/>
      <c r="K86" s="26" t="n"/>
      <c r="L86" s="26" t="inlineStr">
        <is>
          <t>YES</t>
        </is>
      </c>
      <c r="M86" s="74" t="n">
        <v>2.18349430055938</v>
      </c>
      <c r="N86" s="74" t="n">
        <v>6</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4" t="n"/>
      <c r="BX86" s="34" t="n"/>
      <c r="BY86" s="34" t="n"/>
      <c r="BZ86" s="34" t="n"/>
      <c r="CA86" s="34"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4" t="n"/>
      <c r="DO86" s="34"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ez_manage.py:3252 top()</t>
        </is>
      </c>
      <c r="IN86" s="26" t="inlineStr">
        <is>
          <t>v12_quick_engine.py:1781 x6</t>
        </is>
      </c>
      <c r="IO86" s="26" t="n"/>
    </row>
    <row r="87" ht="10.5" customHeight="1" s="67">
      <c r="A87" s="26" t="inlineStr">
        <is>
          <t>STDEV_SUPPRESS_EARLY_EXIT</t>
        </is>
      </c>
      <c r="B87" s="26" t="inlineStr">
        <is>
          <t>1.0</t>
        </is>
      </c>
      <c r="C87" s="26" t="n"/>
      <c r="D87" s="26" t="n"/>
      <c r="E87" s="26" t="n"/>
      <c r="F87" s="26" t="n"/>
      <c r="G87" s="26">
        <f>IFERROR(VLOOKUP($A160&amp;"_"&amp;$B160,Results_Deltas!$A$2:$P$15000,5,FALSE),"")</f>
        <v/>
      </c>
      <c r="H87" s="26">
        <f>IFERROR(VLOOKUP($A160,Results_30d_Deltas!$A$2:$H$5000,7,FALSE)-E159,"")</f>
        <v/>
      </c>
      <c r="I87" s="26">
        <f>IFERROR(VLOOKUP($A160,Results_30d_Deltas!$A$2:$H$5000,6,FALSE),"")</f>
        <v/>
      </c>
      <c r="J87" s="26" t="n"/>
      <c r="K87" s="26" t="n"/>
      <c r="L87" s="26" t="inlineStr">
        <is>
          <t>YES</t>
        </is>
      </c>
      <c r="M87" s="74" t="n">
        <v>2.185982076706429</v>
      </c>
      <c r="N87" s="74" t="n">
        <v>6</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4" t="n"/>
      <c r="DO87" s="34"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ez_manage.py:4060 top()</t>
        </is>
      </c>
      <c r="IN87" s="26" t="inlineStr">
        <is>
          <t>v12_quick_engine.py:3300 x2</t>
        </is>
      </c>
      <c r="IO87" s="26" t="n"/>
    </row>
    <row r="88" ht="10.5" customHeight="1" s="67">
      <c r="A88" s="26" t="inlineStr">
        <is>
          <t>RZ_BOT_BB_THRESHOLD</t>
        </is>
      </c>
      <c r="B88" s="26" t="n">
        <v>0.375</v>
      </c>
      <c r="C88" s="26" t="n"/>
      <c r="D88" s="26" t="n"/>
      <c r="E88" s="26" t="n"/>
      <c r="F88" s="26" t="n"/>
      <c r="G88" s="26">
        <f>IFERROR(VLOOKUP($A119&amp;"_"&amp;$B119,Results_Deltas!$A$2:$P$15000,5,FALSE),"")</f>
        <v/>
      </c>
      <c r="H88" s="26">
        <f>IFERROR(VLOOKUP($A119,Results_30d_Deltas!$A$2:$H$5000,7,FALSE)-E118,"")</f>
        <v/>
      </c>
      <c r="I88" s="26">
        <f>IFERROR(VLOOKUP($A119,Results_30d_Deltas!$A$2:$H$5000,6,FALSE),"")</f>
        <v/>
      </c>
      <c r="J88" s="26" t="n"/>
      <c r="K88" s="26" t="n"/>
      <c r="L88" s="26" t="inlineStr">
        <is>
          <t>NO</t>
        </is>
      </c>
      <c r="M88" s="74" t="n">
        <v>2.192779203810638</v>
      </c>
      <c r="N88" s="74" t="n">
        <v>26</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ez_manage.py:3928 top()</t>
        </is>
      </c>
      <c r="IN88" s="26" t="inlineStr">
        <is>
          <t>v12_quick_engine.py:3020 x6</t>
        </is>
      </c>
      <c r="IO88" s="26" t="n"/>
    </row>
    <row r="89" ht="10.5" customHeight="1" s="67">
      <c r="A89" s="26" t="inlineStr">
        <is>
          <t>V8_ENTRY_ENGINE_WT_ENABLED</t>
        </is>
      </c>
      <c r="B89" s="26" t="inlineStr">
        <is>
          <t>False</t>
        </is>
      </c>
      <c r="C89" s="26" t="n"/>
      <c r="D89" s="26" t="n"/>
      <c r="E89" s="26" t="n"/>
      <c r="F89" s="26" t="n"/>
      <c r="G89" s="26">
        <f>IFERROR(VLOOKUP($A182&amp;"_"&amp;$B182,Results_Deltas!$A$2:$P$15000,5,FALSE),"")</f>
        <v/>
      </c>
      <c r="H89" s="26">
        <f>IFERROR(VLOOKUP($A182,Results_30d_Deltas!$A$2:$H$5000,7,FALSE)-E181,"")</f>
        <v/>
      </c>
      <c r="I89" s="26">
        <f>IFERROR(VLOOKUP($A182,Results_30d_Deltas!$A$2:$H$5000,6,FALSE),"")</f>
        <v/>
      </c>
      <c r="J89" s="26" t="n"/>
      <c r="K89" s="26" t="n"/>
      <c r="L89" s="26" t="inlineStr">
        <is>
          <t>NO</t>
        </is>
      </c>
      <c r="M89" s="74" t="n">
        <v>2.204854911107697</v>
      </c>
      <c r="N89" s="74" t="n">
        <v>8</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4" t="n"/>
      <c r="CC89" s="34" t="n"/>
      <c r="CD89" s="34" t="n"/>
      <c r="CE89" s="34" t="n"/>
      <c r="CF89" s="34"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4" t="n"/>
      <c r="FL89" s="34" t="n"/>
      <c r="FM89" s="34" t="n"/>
      <c r="FN89" s="34" t="n"/>
      <c r="FO89" s="34"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4" t="n"/>
      <c r="IA89" s="34" t="n"/>
      <c r="IB89" s="34" t="n"/>
      <c r="IC89" s="34" t="n"/>
      <c r="ID89" s="34" t="n"/>
      <c r="IE89" s="34" t="n"/>
      <c r="IF89" s="34" t="n"/>
      <c r="IG89" s="34" t="n"/>
      <c r="IH89" s="34" t="n"/>
      <c r="II89" s="34" t="n"/>
      <c r="IJ89" s="34" t="n"/>
      <c r="IK89" s="34" t="n"/>
      <c r="IL89" s="26" t="n"/>
      <c r="IM89" s="26" t="inlineStr">
        <is>
          <t>ez_manage.py:6074 top()</t>
        </is>
      </c>
      <c r="IN89" s="26" t="inlineStr">
        <is>
          <t>v12_quick_engine.py:4286 x4</t>
        </is>
      </c>
      <c r="IO89" s="26" t="n"/>
    </row>
    <row r="90" ht="10.5" customHeight="1" s="67">
      <c r="A90" s="26" t="inlineStr">
        <is>
          <t>RZ_BOT_BB_THRESHOLD</t>
        </is>
      </c>
      <c r="B90" s="26" t="inlineStr">
        <is>
          <t>0.075</t>
        </is>
      </c>
      <c r="C90" s="26" t="n"/>
      <c r="D90" s="26" t="n"/>
      <c r="E90" s="26" t="n"/>
      <c r="F90" s="26" t="n"/>
      <c r="G90" s="26">
        <f>IFERROR(VLOOKUP($A117&amp;"_"&amp;$B117,Results_Deltas!$A$2:$P$15000,5,FALSE),"")</f>
        <v/>
      </c>
      <c r="H90" s="26">
        <f>IFERROR(VLOOKUP($A117,Results_30d_Deltas!$A$2:$H$5000,7,FALSE)-E116,"")</f>
        <v/>
      </c>
      <c r="I90" s="26">
        <f>IFERROR(VLOOKUP($A117,Results_30d_Deltas!$A$2:$H$5000,6,FALSE),"")</f>
        <v/>
      </c>
      <c r="J90" s="26" t="n"/>
      <c r="K90" s="26" t="n"/>
      <c r="L90" s="26" t="inlineStr">
        <is>
          <t>NO</t>
        </is>
      </c>
      <c r="M90" s="74" t="n">
        <v>2.229413306364882</v>
      </c>
      <c r="N90" s="74" t="n">
        <v>27</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ez_manage.py:3928 top()</t>
        </is>
      </c>
      <c r="IN90" s="26" t="inlineStr">
        <is>
          <t>v12_quick_engine.py:3020 x6</t>
        </is>
      </c>
      <c r="IO90" s="26" t="n"/>
    </row>
    <row r="91" ht="10.5" customHeight="1" s="67">
      <c r="A91" s="26" t="inlineStr">
        <is>
          <t>SCALP_V3_K_OB_EXIT_K3M_LO</t>
        </is>
      </c>
      <c r="B91" s="26" t="inlineStr">
        <is>
          <t>1.0</t>
        </is>
      </c>
      <c r="C91" s="26" t="n"/>
      <c r="D91" s="26" t="n"/>
      <c r="E91" s="26" t="n"/>
      <c r="F91" s="26" t="n"/>
      <c r="G91" s="26">
        <f>IFERROR(VLOOKUP($A140&amp;"_"&amp;$B140,Results_Deltas!$A$2:$P$15000,5,FALSE),"")</f>
        <v/>
      </c>
      <c r="H91" s="26">
        <f>IFERROR(VLOOKUP($A140,Results_30d_Deltas!$A$2:$H$5000,7,FALSE)-E139,"")</f>
        <v/>
      </c>
      <c r="I91" s="26">
        <f>IFERROR(VLOOKUP($A140,Results_30d_Deltas!$A$2:$H$5000,6,FALSE),"")</f>
        <v/>
      </c>
      <c r="J91" s="26" t="n"/>
      <c r="K91" s="26" t="n"/>
      <c r="L91" s="26" t="inlineStr">
        <is>
          <t>NO</t>
        </is>
      </c>
      <c r="M91" s="74" t="n">
        <v>2.229634837107463</v>
      </c>
      <c r="N91" s="74" t="n">
        <v>3</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4" t="n"/>
      <c r="DO91" s="34"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ez_manage.py:5554 top()</t>
        </is>
      </c>
      <c r="IN91" s="26" t="inlineStr">
        <is>
          <t>v12_quick_engine.py:3182 x4</t>
        </is>
      </c>
      <c r="IO91" s="26" t="n"/>
    </row>
    <row r="92" ht="10.5" customHeight="1" s="67">
      <c r="A92" s="26" t="inlineStr">
        <is>
          <t>TREND_MIN_GAIN_EXIT</t>
        </is>
      </c>
      <c r="B92" s="26" t="inlineStr">
        <is>
          <t>0.5</t>
        </is>
      </c>
      <c r="C92" s="26" t="n"/>
      <c r="D92" s="26" t="n"/>
      <c r="E92" s="26" t="n"/>
      <c r="F92" s="26" t="n"/>
      <c r="G92" s="26">
        <f>IFERROR(VLOOKUP($A177&amp;"_"&amp;$B177,Results_Deltas!$A$2:$P$15000,5,FALSE),"")</f>
        <v/>
      </c>
      <c r="H92" s="26">
        <f>IFERROR(VLOOKUP($A177,Results_30d_Deltas!$A$2:$H$5000,7,FALSE)-E176,"")</f>
        <v/>
      </c>
      <c r="I92" s="26">
        <f>IFERROR(VLOOKUP($A177,Results_30d_Deltas!$A$2:$H$5000,6,FALSE),"")</f>
        <v/>
      </c>
      <c r="J92" s="26" t="n"/>
      <c r="K92" s="26" t="n"/>
      <c r="L92" s="26" t="inlineStr">
        <is>
          <t>NO</t>
        </is>
      </c>
      <c r="M92" s="74" t="n">
        <v>2.270010604931171</v>
      </c>
      <c r="N92" s="74" t="n">
        <v>7</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4" t="n"/>
      <c r="AO92" s="34" t="n"/>
      <c r="AP92" s="34" t="n"/>
      <c r="AQ92" s="34" t="n"/>
      <c r="AR92" s="34"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4" t="n"/>
      <c r="DO92" s="34"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ez_manage.py:4205 top()</t>
        </is>
      </c>
      <c r="IN92" s="26" t="inlineStr">
        <is>
          <t>v12_quick_engine.py:3545 x2</t>
        </is>
      </c>
      <c r="IO92" s="26" t="n"/>
    </row>
    <row r="93" ht="10.5" customHeight="1" s="67">
      <c r="A93" s="26" t="inlineStr">
        <is>
          <t>STDEV_BREAKOUT_PCTB_LONG</t>
        </is>
      </c>
      <c r="B93" s="26" t="inlineStr">
        <is>
          <t>0.5</t>
        </is>
      </c>
      <c r="C93" s="26" t="n"/>
      <c r="D93" s="26" t="n"/>
      <c r="E93" s="26" t="n"/>
      <c r="F93" s="26" t="n"/>
      <c r="G93" s="26">
        <f>IFERROR(VLOOKUP($A151&amp;"_"&amp;$B151,Results_Deltas!$A$2:$P$15000,5,FALSE),"")</f>
        <v/>
      </c>
      <c r="H93" s="26">
        <f>IFERROR(VLOOKUP($A151,Results_30d_Deltas!$A$2:$H$5000,7,FALSE)-E150,"")</f>
        <v/>
      </c>
      <c r="I93" s="26">
        <f>IFERROR(VLOOKUP($A151,Results_30d_Deltas!$A$2:$H$5000,6,FALSE),"")</f>
        <v/>
      </c>
      <c r="J93" s="26" t="n"/>
      <c r="K93" s="26" t="n"/>
      <c r="L93" s="26" t="inlineStr">
        <is>
          <t>NO</t>
        </is>
      </c>
      <c r="M93" s="74" t="n">
        <v>2.271927401290359</v>
      </c>
      <c r="N93" s="74" t="n">
        <v>7</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4" t="n"/>
      <c r="AT93" s="34" t="n"/>
      <c r="AU93" s="34" t="n"/>
      <c r="AV93" s="34" t="n"/>
      <c r="AW93" s="34"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4" t="n"/>
      <c r="BS93" s="34" t="n"/>
      <c r="BT93" s="34" t="n"/>
      <c r="BU93" s="34" t="n"/>
      <c r="BV93" s="34"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4" t="n"/>
      <c r="DB93" s="34" t="n"/>
      <c r="DC93" s="34" t="n"/>
      <c r="DD93" s="34" t="n"/>
      <c r="DE93" s="34"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4" t="n"/>
      <c r="GC93" s="34" t="n"/>
      <c r="GD93" s="34" t="n"/>
      <c r="GE93" s="34" t="n"/>
      <c r="GF93" s="34"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ez_manage.py:4044 top()</t>
        </is>
      </c>
      <c r="IN93" s="26" t="inlineStr">
        <is>
          <t>v12_quick_engine.py:3280 x3</t>
        </is>
      </c>
      <c r="IO93" s="26" t="n"/>
    </row>
    <row r="94" ht="10.5" customHeight="1" s="67">
      <c r="A94" s="26" t="inlineStr">
        <is>
          <t>SCALP_V3_K_OB_EXIT_K15M_LO</t>
        </is>
      </c>
      <c r="B94" s="26" t="inlineStr">
        <is>
          <t>2.0</t>
        </is>
      </c>
      <c r="C94" s="26" t="n"/>
      <c r="D94" s="26" t="n"/>
      <c r="E94" s="26" t="n"/>
      <c r="F94" s="26" t="n"/>
      <c r="G94" s="26">
        <f>IFERROR(VLOOKUP($A133&amp;"_"&amp;$B133,Results_Deltas!$A$2:$P$15000,5,FALSE),"")</f>
        <v/>
      </c>
      <c r="H94" s="26">
        <f>IFERROR(VLOOKUP($A133,Results_30d_Deltas!$A$2:$H$5000,7,FALSE)-E132,"")</f>
        <v/>
      </c>
      <c r="I94" s="26">
        <f>IFERROR(VLOOKUP($A133,Results_30d_Deltas!$A$2:$H$5000,6,FALSE),"")</f>
        <v/>
      </c>
      <c r="J94" s="26" t="n"/>
      <c r="K94" s="26" t="n"/>
      <c r="L94" s="26" t="inlineStr">
        <is>
          <t>NO</t>
        </is>
      </c>
      <c r="M94" s="74" t="n">
        <v>2.287095950321094</v>
      </c>
      <c r="N94" s="74" t="n">
        <v>3</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4" t="n"/>
      <c r="DO94" s="34"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ez_manage.py:5552 top()</t>
        </is>
      </c>
      <c r="IN94" s="26" t="inlineStr">
        <is>
          <t>v12_quick_engine.py:3180 x4</t>
        </is>
      </c>
      <c r="IO94" s="26" t="n"/>
    </row>
    <row r="95" ht="10.5" customHeight="1" s="67">
      <c r="A95" s="26" t="inlineStr">
        <is>
          <t>ENTRY_PRIMARY_TF</t>
        </is>
      </c>
      <c r="B95" s="26" t="inlineStr">
        <is>
          <t>1h</t>
        </is>
      </c>
      <c r="C95" s="26" t="n"/>
      <c r="D95" s="26" t="n"/>
      <c r="E95" s="26" t="n"/>
      <c r="F95" s="26" t="n"/>
      <c r="G95" s="26">
        <f>IFERROR(VLOOKUP($A50&amp;"_"&amp;$B50,Results_Deltas!$A$2:$P$15000,5,FALSE),"")</f>
        <v/>
      </c>
      <c r="H95" s="26">
        <f>IFERROR(VLOOKUP($A50,Results_30d_Deltas!$A$2:$H$5000,7,FALSE)-E49,"")</f>
        <v/>
      </c>
      <c r="I95" s="26">
        <f>IFERROR(VLOOKUP($A50,Results_30d_Deltas!$A$2:$H$5000,6,FALSE),"")</f>
        <v/>
      </c>
      <c r="J95" s="26" t="n"/>
      <c r="K95" s="26" t="n"/>
      <c r="L95" s="26" t="inlineStr">
        <is>
          <t>NO</t>
        </is>
      </c>
      <c r="M95" s="74" t="n">
        <v>2.294322031979821</v>
      </c>
      <c r="N95" s="74" t="n">
        <v>7</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4" t="n"/>
      <c r="FL95" s="34" t="n"/>
      <c r="FM95" s="34" t="n"/>
      <c r="FN95" s="34" t="n"/>
      <c r="FO95" s="34"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ez_manage.py:3216 top()</t>
        </is>
      </c>
      <c r="IN95" s="26" t="inlineStr">
        <is>
          <t>v12_quick_engine.py:1728 x4</t>
        </is>
      </c>
      <c r="IO95" s="26" t="n"/>
    </row>
    <row r="96" ht="10.5" customHeight="1" s="67">
      <c r="A96" s="26" t="inlineStr">
        <is>
          <t>ATR_LONG_WINDOW</t>
        </is>
      </c>
      <c r="B96" s="26" t="inlineStr">
        <is>
          <t>125</t>
        </is>
      </c>
      <c r="C96" s="26" t="n"/>
      <c r="D96" s="26" t="n"/>
      <c r="E96" s="26" t="n"/>
      <c r="F96" s="26" t="n"/>
      <c r="G96" s="26">
        <f>IFERROR(VLOOKUP($A37&amp;"_"&amp;$B37,Results_Deltas!$A$2:$P$15000,5,FALSE),"")</f>
        <v/>
      </c>
      <c r="H96" s="26">
        <f>IFERROR(VLOOKUP($A37,Results_30d_Deltas!$A$2:$H$5000,7,FALSE)-E36,"")</f>
        <v/>
      </c>
      <c r="I96" s="26">
        <f>IFERROR(VLOOKUP($A37,Results_30d_Deltas!$A$2:$H$5000,6,FALSE),"")</f>
        <v/>
      </c>
      <c r="J96" s="26" t="n"/>
      <c r="K96" s="26" t="n"/>
      <c r="L96" s="26" t="inlineStr">
        <is>
          <t>NO</t>
        </is>
      </c>
      <c r="M96" s="74" t="n">
        <v>2.300279659032733</v>
      </c>
      <c r="N96" s="74" t="n">
        <v>7</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ez_manage.py:4330 top()</t>
        </is>
      </c>
      <c r="IN96" s="26" t="inlineStr">
        <is>
          <t>v12_quick_engine.py:199 x5</t>
        </is>
      </c>
      <c r="IO96" s="26" t="n"/>
    </row>
    <row r="97" ht="10.5" customHeight="1" s="67">
      <c r="A97" s="26" t="inlineStr">
        <is>
          <t>SCALP_V3_K_OB_EXIT_K15M_LO</t>
        </is>
      </c>
      <c r="B97" s="26" t="inlineStr">
        <is>
          <t>0.5</t>
        </is>
      </c>
      <c r="C97" s="26" t="n"/>
      <c r="D97" s="26" t="n"/>
      <c r="E97" s="26" t="n"/>
      <c r="F97" s="26" t="n"/>
      <c r="G97" s="26">
        <f>IFERROR(VLOOKUP($A131&amp;"_"&amp;$B131,Results_Deltas!$A$2:$P$15000,5,FALSE),"")</f>
        <v/>
      </c>
      <c r="H97" s="26">
        <f>IFERROR(VLOOKUP($A131,Results_30d_Deltas!$A$2:$H$5000,7,FALSE)-E130,"")</f>
        <v/>
      </c>
      <c r="I97" s="26">
        <f>IFERROR(VLOOKUP($A131,Results_30d_Deltas!$A$2:$H$5000,6,FALSE),"")</f>
        <v/>
      </c>
      <c r="J97" s="26" t="n"/>
      <c r="K97" s="26" t="n"/>
      <c r="L97" s="26" t="inlineStr">
        <is>
          <t>NO</t>
        </is>
      </c>
      <c r="M97" s="74" t="n">
        <v>2.307078310941671</v>
      </c>
      <c r="N97" s="74" t="n">
        <v>3</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ez_manage.py:5552 top()</t>
        </is>
      </c>
      <c r="IN97" s="26" t="inlineStr">
        <is>
          <t>v12_quick_engine.py:3180 x4</t>
        </is>
      </c>
      <c r="IO97" s="26" t="n"/>
    </row>
    <row r="98" ht="10.5" customHeight="1" s="67">
      <c r="A98" s="26" t="inlineStr">
        <is>
          <t>PARTIAL_EXIT_FRAC</t>
        </is>
      </c>
      <c r="B98" s="26" t="inlineStr">
        <is>
          <t>0.5</t>
        </is>
      </c>
      <c r="C98" s="26" t="n"/>
      <c r="D98" s="26" t="n"/>
      <c r="E98" s="26" t="n"/>
      <c r="F98" s="26" t="n"/>
      <c r="G98" s="26">
        <f>IFERROR(VLOOKUP($A91&amp;"_"&amp;$B91,Results_Deltas!$A$2:$P$15000,5,FALSE),"")</f>
        <v/>
      </c>
      <c r="H98" s="26">
        <f>IFERROR(VLOOKUP($A91,Results_30d_Deltas!$A$2:$H$5000,7,FALSE)-E90,"")</f>
        <v/>
      </c>
      <c r="I98" s="26">
        <f>IFERROR(VLOOKUP($A91,Results_30d_Deltas!$A$2:$H$5000,6,FALSE),"")</f>
        <v/>
      </c>
      <c r="J98" s="26" t="n"/>
      <c r="K98" s="26" t="n"/>
      <c r="L98" s="26" t="inlineStr">
        <is>
          <t>NO</t>
        </is>
      </c>
      <c r="M98" s="74" t="n">
        <v>2.323738852941997</v>
      </c>
      <c r="N98" s="74" t="n">
        <v>7</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4" t="n"/>
      <c r="DO98" s="34"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4" t="n"/>
      <c r="HQ98" s="34" t="n"/>
      <c r="HR98" s="34" t="n"/>
      <c r="HS98" s="34" t="n"/>
      <c r="HT98" s="34"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ez_manage.py:6038 top()</t>
        </is>
      </c>
      <c r="IN98" s="26" t="inlineStr">
        <is>
          <t>v12_quick_engine.py:4280 x2</t>
        </is>
      </c>
      <c r="IO98" s="26" t="n"/>
    </row>
    <row r="99" ht="10.5" customHeight="1" s="67">
      <c r="A99" s="26" t="inlineStr">
        <is>
          <t>TRADIER_MFI_ENTRY_LONG_ENABLED</t>
        </is>
      </c>
      <c r="B99" s="26" t="inlineStr">
        <is>
          <t>True</t>
        </is>
      </c>
      <c r="C99" s="26" t="n"/>
      <c r="D99" s="26" t="n"/>
      <c r="E99" s="26" t="n"/>
      <c r="F99" s="26" t="n"/>
      <c r="G99" s="26">
        <f>IFERROR(VLOOKUP($A165&amp;"_"&amp;$B165,Results_Deltas!$A$2:$P$15000,5,FALSE),"")</f>
        <v/>
      </c>
      <c r="H99" s="26">
        <f>IFERROR(VLOOKUP($A165,Results_30d_Deltas!$A$2:$H$5000,7,FALSE)-E164,"")</f>
        <v/>
      </c>
      <c r="I99" s="26">
        <f>IFERROR(VLOOKUP($A165,Results_30d_Deltas!$A$2:$H$5000,6,FALSE),"")</f>
        <v/>
      </c>
      <c r="J99" s="26" t="n"/>
      <c r="K99" s="26" t="n"/>
      <c r="L99" s="26" t="inlineStr">
        <is>
          <t>YES</t>
        </is>
      </c>
      <c r="M99" s="74" t="n">
        <v>2.323847614916642</v>
      </c>
      <c r="N99" s="74" t="n">
        <v>3</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4" t="n"/>
      <c r="FL99" s="34" t="n"/>
      <c r="FM99" s="34" t="n"/>
      <c r="FN99" s="34" t="n"/>
      <c r="FO99" s="34"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4" t="n"/>
      <c r="IA99" s="34" t="n"/>
      <c r="IB99" s="34" t="n"/>
      <c r="IC99" s="34" t="n"/>
      <c r="ID99" s="34" t="n"/>
      <c r="IE99" s="34" t="n"/>
      <c r="IF99" s="34" t="n"/>
      <c r="IG99" s="34" t="n"/>
      <c r="IH99" s="34" t="n"/>
      <c r="II99" s="34" t="n"/>
      <c r="IJ99" s="34" t="n"/>
      <c r="IK99" s="34" t="n"/>
      <c r="IL99" s="26" t="n"/>
      <c r="IM99" s="26" t="inlineStr">
        <is>
          <t>ez_manage.py:5734 top()</t>
        </is>
      </c>
      <c r="IN99" s="26" t="inlineStr">
        <is>
          <t>v12_quick_engine.py:3411 x7</t>
        </is>
      </c>
      <c r="IO99" s="26" t="n"/>
    </row>
    <row r="100" ht="10.5" customHeight="1" s="67">
      <c r="A100" s="26" t="inlineStr">
        <is>
          <t>STDEV_BREAKOUT_PCTB_LONG</t>
        </is>
      </c>
      <c r="B100" s="26" t="inlineStr">
        <is>
          <t>2.0</t>
        </is>
      </c>
      <c r="C100" s="26" t="n"/>
      <c r="D100" s="26" t="n"/>
      <c r="E100" s="26" t="n"/>
      <c r="F100" s="26" t="n"/>
      <c r="G100" s="26">
        <f>IFERROR(VLOOKUP($A153&amp;"_"&amp;$B153,Results_Deltas!$A$2:$P$15000,5,FALSE),"")</f>
        <v/>
      </c>
      <c r="H100" s="26">
        <f>IFERROR(VLOOKUP($A153,Results_30d_Deltas!$A$2:$H$5000,7,FALSE)-E152,"")</f>
        <v/>
      </c>
      <c r="I100" s="26">
        <f>IFERROR(VLOOKUP($A153,Results_30d_Deltas!$A$2:$H$5000,6,FALSE),"")</f>
        <v/>
      </c>
      <c r="J100" s="26" t="n"/>
      <c r="K100" s="26" t="n"/>
      <c r="L100" s="26" t="inlineStr">
        <is>
          <t>NO</t>
        </is>
      </c>
      <c r="M100" s="74" t="n">
        <v>2.324951433333066</v>
      </c>
      <c r="N100" s="74" t="n">
        <v>6</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4" t="n"/>
      <c r="AT100" s="34" t="n"/>
      <c r="AU100" s="34" t="n"/>
      <c r="AV100" s="34" t="n"/>
      <c r="AW100" s="34"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4" t="n"/>
      <c r="BS100" s="34" t="n"/>
      <c r="BT100" s="34" t="n"/>
      <c r="BU100" s="34" t="n"/>
      <c r="BV100" s="34"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4" t="n"/>
      <c r="DB100" s="34" t="n"/>
      <c r="DC100" s="34" t="n"/>
      <c r="DD100" s="34" t="n"/>
      <c r="DE100" s="34"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4" t="n"/>
      <c r="GC100" s="34" t="n"/>
      <c r="GD100" s="34" t="n"/>
      <c r="GE100" s="34" t="n"/>
      <c r="GF100" s="34"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ez_manage.py:4044 top()</t>
        </is>
      </c>
      <c r="IN100" s="26" t="inlineStr">
        <is>
          <t>v12_quick_engine.py:3280 x3</t>
        </is>
      </c>
      <c r="IO100" s="26" t="n"/>
    </row>
    <row r="101" ht="10.5" customHeight="1" s="67">
      <c r="A101" s="26" t="inlineStr">
        <is>
          <t>SCALP_V3_K_OB_EXIT_K3M_HI</t>
        </is>
      </c>
      <c r="B101" s="26" t="inlineStr">
        <is>
          <t>2.0</t>
        </is>
      </c>
      <c r="C101" s="26" t="n"/>
      <c r="D101" s="26" t="n"/>
      <c r="E101" s="26" t="n"/>
      <c r="F101" s="26" t="n"/>
      <c r="G101" s="26">
        <f>IFERROR(VLOOKUP($A137&amp;"_"&amp;$B137,Results_Deltas!$A$2:$P$15000,5,FALSE),"")</f>
        <v/>
      </c>
      <c r="H101" s="26">
        <f>IFERROR(VLOOKUP($A137,Results_30d_Deltas!$A$2:$H$5000,7,FALSE)-E136,"")</f>
        <v/>
      </c>
      <c r="I101" s="26">
        <f>IFERROR(VLOOKUP($A137,Results_30d_Deltas!$A$2:$H$5000,6,FALSE),"")</f>
        <v/>
      </c>
      <c r="J101" s="26" t="n"/>
      <c r="K101" s="26" t="n"/>
      <c r="L101" s="26" t="inlineStr">
        <is>
          <t>NO</t>
        </is>
      </c>
      <c r="M101" s="74" t="n">
        <v>2.333027057357213</v>
      </c>
      <c r="N101" s="74" t="n">
        <v>3</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ez_manage.py:5553 top()</t>
        </is>
      </c>
      <c r="IN101" s="26" t="inlineStr">
        <is>
          <t>v12_quick_engine.py:3181 x4</t>
        </is>
      </c>
      <c r="IO101" s="26" t="n"/>
    </row>
    <row r="102" ht="10.5" customHeight="1" s="67">
      <c r="A102" s="26" t="inlineStr">
        <is>
          <t>SCALP_V3_K_OB_EXIT_K3M_HI</t>
        </is>
      </c>
      <c r="B102" s="26" t="inlineStr">
        <is>
          <t>1.0</t>
        </is>
      </c>
      <c r="C102" s="26" t="n"/>
      <c r="D102" s="26" t="n"/>
      <c r="E102" s="26" t="n"/>
      <c r="F102" s="26" t="n"/>
      <c r="G102" s="26">
        <f>IFERROR(VLOOKUP($A136&amp;"_"&amp;$B136,Results_Deltas!$A$2:$P$15000,5,FALSE),"")</f>
        <v/>
      </c>
      <c r="H102" s="26">
        <f>IFERROR(VLOOKUP($A136,Results_30d_Deltas!$A$2:$H$5000,7,FALSE)-E135,"")</f>
        <v/>
      </c>
      <c r="I102" s="26">
        <f>IFERROR(VLOOKUP($A136,Results_30d_Deltas!$A$2:$H$5000,6,FALSE),"")</f>
        <v/>
      </c>
      <c r="J102" s="26" t="n"/>
      <c r="K102" s="26" t="n"/>
      <c r="L102" s="26" t="inlineStr">
        <is>
          <t>NO</t>
        </is>
      </c>
      <c r="M102" s="74" t="n">
        <v>2.341577027292876</v>
      </c>
      <c r="N102" s="74" t="n">
        <v>3</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4" t="n"/>
      <c r="DO102" s="34"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ez_manage.py:5553 top()</t>
        </is>
      </c>
      <c r="IN102" s="26" t="inlineStr">
        <is>
          <t>v12_quick_engine.py:3181 x4</t>
        </is>
      </c>
      <c r="IO102" s="26" t="n"/>
    </row>
    <row r="103" ht="10.5" customHeight="1" s="67">
      <c r="A103" s="26" t="inlineStr">
        <is>
          <t>ENTRY_PRIMARY_TF</t>
        </is>
      </c>
      <c r="B103" s="26" t="inlineStr">
        <is>
          <t>D</t>
        </is>
      </c>
      <c r="C103" s="26" t="n"/>
      <c r="D103" s="26" t="n"/>
      <c r="E103" s="26" t="n"/>
      <c r="F103" s="26" t="n"/>
      <c r="G103" s="26">
        <f>IFERROR(VLOOKUP($A48&amp;"_"&amp;$B48,Results_Deltas!$A$2:$P$15000,5,FALSE),"")</f>
        <v/>
      </c>
      <c r="H103" s="26">
        <f>IFERROR(VLOOKUP($A48,Results_30d_Deltas!$A$2:$H$5000,7,FALSE)-E47,"")</f>
        <v/>
      </c>
      <c r="I103" s="26">
        <f>IFERROR(VLOOKUP($A48,Results_30d_Deltas!$A$2:$H$5000,6,FALSE),"")</f>
        <v/>
      </c>
      <c r="J103" s="26" t="n"/>
      <c r="K103" s="26" t="n"/>
      <c r="L103" s="26" t="inlineStr">
        <is>
          <t>NO</t>
        </is>
      </c>
      <c r="M103" s="74" t="n">
        <v>2.342458794285842</v>
      </c>
      <c r="N103" s="74" t="n">
        <v>7</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4" t="n"/>
      <c r="FL103" s="34" t="n"/>
      <c r="FM103" s="34" t="n"/>
      <c r="FN103" s="34" t="n"/>
      <c r="FO103" s="34"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ez_manage.py:3216 top()</t>
        </is>
      </c>
      <c r="IN103" s="26" t="inlineStr">
        <is>
          <t>v12_quick_engine.py:1728 x4</t>
        </is>
      </c>
      <c r="IO103" s="26" t="n"/>
    </row>
    <row r="104" ht="10.5" customHeight="1" s="67">
      <c r="A104" s="26" t="inlineStr">
        <is>
          <t>SCALP_V3_K_OB_EXIT_K15M_HI</t>
        </is>
      </c>
      <c r="B104" s="26" t="inlineStr">
        <is>
          <t>1.0</t>
        </is>
      </c>
      <c r="C104" s="26" t="n"/>
      <c r="D104" s="26" t="n"/>
      <c r="E104" s="26" t="n"/>
      <c r="F104" s="26" t="n"/>
      <c r="G104" s="26">
        <f>IFERROR(VLOOKUP($A128&amp;"_"&amp;$B128,Results_Deltas!$A$2:$P$15000,5,FALSE),"")</f>
        <v/>
      </c>
      <c r="H104" s="26">
        <f>IFERROR(VLOOKUP($A128,Results_30d_Deltas!$A$2:$H$5000,7,FALSE)-E127,"")</f>
        <v/>
      </c>
      <c r="I104" s="26">
        <f>IFERROR(VLOOKUP($A128,Results_30d_Deltas!$A$2:$H$5000,6,FALSE),"")</f>
        <v/>
      </c>
      <c r="J104" s="26" t="n"/>
      <c r="K104" s="26" t="n"/>
      <c r="L104" s="26" t="inlineStr">
        <is>
          <t>NO</t>
        </is>
      </c>
      <c r="M104" s="74" t="n">
        <v>2.346449901575438</v>
      </c>
      <c r="N104" s="74" t="n">
        <v>3</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4" t="n"/>
      <c r="DO104" s="34"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ez_manage.py:5551 top()</t>
        </is>
      </c>
      <c r="IN104" s="26" t="inlineStr">
        <is>
          <t>v12_quick_engine.py:3179 x4</t>
        </is>
      </c>
      <c r="IO104" s="26" t="n"/>
    </row>
    <row r="105" ht="10.5" customHeight="1" s="67">
      <c r="A105" s="26" t="inlineStr">
        <is>
          <t>ATR_ADAPTIVE_STOP_MULT</t>
        </is>
      </c>
      <c r="B105" s="26" t="inlineStr">
        <is>
          <t>2.5</t>
        </is>
      </c>
      <c r="C105" s="26" t="n"/>
      <c r="D105" s="26" t="n"/>
      <c r="E105" s="26" t="n"/>
      <c r="F105" s="26" t="n"/>
      <c r="G105" s="26">
        <f>IFERROR(VLOOKUP($A32&amp;"_"&amp;$B32,Results_Deltas!$A$2:$P$15000,5,FALSE),"")</f>
        <v/>
      </c>
      <c r="H105" s="26">
        <f>IFERROR(VLOOKUP($A32,Results_30d_Deltas!$A$2:$H$5000,7,FALSE)-E31,"")</f>
        <v/>
      </c>
      <c r="I105" s="26">
        <f>IFERROR(VLOOKUP($A32,Results_30d_Deltas!$A$2:$H$5000,6,FALSE),"")</f>
        <v/>
      </c>
      <c r="J105" s="26" t="n"/>
      <c r="K105" s="26" t="n"/>
      <c r="L105" s="26" t="inlineStr">
        <is>
          <t>NO</t>
        </is>
      </c>
      <c r="M105" s="74" t="n">
        <v>2.385621717330833</v>
      </c>
      <c r="N105" s="74" t="n">
        <v>8</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4" t="n"/>
      <c r="EF105" s="34" t="n"/>
      <c r="EG105" s="34" t="n"/>
      <c r="EH105" s="34" t="n"/>
      <c r="EI105" s="34"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ez_manage.py:4329 top()</t>
        </is>
      </c>
      <c r="IN105" s="26" t="inlineStr">
        <is>
          <t>v12_quick_engine.py:1211 x6</t>
        </is>
      </c>
      <c r="IO105" s="26" t="n"/>
    </row>
    <row r="106" ht="10.5" customHeight="1" s="67">
      <c r="A106" s="26" t="inlineStr">
        <is>
          <t>ATR_ADAPTIVE_STOP_MULT</t>
        </is>
      </c>
      <c r="B106" s="26" t="inlineStr">
        <is>
          <t>3.0</t>
        </is>
      </c>
      <c r="C106" s="26" t="n"/>
      <c r="D106" s="26" t="n"/>
      <c r="E106" s="26" t="n"/>
      <c r="F106" s="26" t="n"/>
      <c r="G106" s="26">
        <f>IFERROR(VLOOKUP($A33&amp;"_"&amp;$B33,Results_Deltas!$A$2:$P$15000,5,FALSE),"")</f>
        <v/>
      </c>
      <c r="H106" s="26">
        <f>IFERROR(VLOOKUP($A33,Results_30d_Deltas!$A$2:$H$5000,7,FALSE)-E32,"")</f>
        <v/>
      </c>
      <c r="I106" s="26">
        <f>IFERROR(VLOOKUP($A33,Results_30d_Deltas!$A$2:$H$5000,6,FALSE),"")</f>
        <v/>
      </c>
      <c r="J106" s="26" t="n"/>
      <c r="K106" s="26" t="n"/>
      <c r="L106" s="26" t="inlineStr">
        <is>
          <t>NO</t>
        </is>
      </c>
      <c r="M106" s="74" t="n">
        <v>2.404791508711002</v>
      </c>
      <c r="N106" s="74" t="n">
        <v>8</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4" t="n"/>
      <c r="EF106" s="34" t="n"/>
      <c r="EG106" s="34" t="n"/>
      <c r="EH106" s="34" t="n"/>
      <c r="EI106" s="34"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ez_manage.py:4329 top()</t>
        </is>
      </c>
      <c r="IN106" s="26" t="inlineStr">
        <is>
          <t>v12_quick_engine.py:1211 x6</t>
        </is>
      </c>
      <c r="IO106" s="26" t="n"/>
    </row>
    <row r="107" ht="10.5" customHeight="1" s="67">
      <c r="A107" s="26" t="inlineStr">
        <is>
          <t>ENTRY_PRIMARY_TF</t>
        </is>
      </c>
      <c r="B107" s="26" t="inlineStr">
        <is>
          <t>OFF</t>
        </is>
      </c>
      <c r="C107" s="26" t="n"/>
      <c r="D107" s="26" t="n"/>
      <c r="E107" s="26" t="n"/>
      <c r="F107" s="26" t="n"/>
      <c r="G107" s="26">
        <f>IFERROR(VLOOKUP($A47&amp;"_"&amp;$B47,Results_Deltas!$A$2:$P$15000,5,FALSE),"")</f>
        <v/>
      </c>
      <c r="H107" s="26">
        <f>IFERROR(VLOOKUP($A47,Results_30d_Deltas!$A$2:$H$5000,7,FALSE)-E46,"")</f>
        <v/>
      </c>
      <c r="I107" s="26">
        <f>IFERROR(VLOOKUP($A47,Results_30d_Deltas!$A$2:$H$5000,6,FALSE),"")</f>
        <v/>
      </c>
      <c r="J107" s="26" t="n"/>
      <c r="K107" s="26" t="n"/>
      <c r="L107" s="26" t="inlineStr">
        <is>
          <t>NO</t>
        </is>
      </c>
      <c r="M107" s="74" t="n">
        <v>2.408472483832489</v>
      </c>
      <c r="N107" s="74" t="n">
        <v>7</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4" t="n"/>
      <c r="FL107" s="34" t="n"/>
      <c r="FM107" s="34" t="n"/>
      <c r="FN107" s="34" t="n"/>
      <c r="FO107" s="34"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ez_manage.py:3216 top()</t>
        </is>
      </c>
      <c r="IN107" s="26" t="inlineStr">
        <is>
          <t>v12_quick_engine.py:1728 x4</t>
        </is>
      </c>
      <c r="IO107" s="26" t="n"/>
    </row>
    <row r="108" ht="10.5" customHeight="1" s="67">
      <c r="A108" s="26" t="inlineStr">
        <is>
          <t>SCALP_V3_K_OB_EXIT_K15M_LO</t>
        </is>
      </c>
      <c r="B108" s="26" t="inlineStr">
        <is>
          <t>1.0</t>
        </is>
      </c>
      <c r="C108" s="26" t="n"/>
      <c r="D108" s="26" t="n"/>
      <c r="E108" s="26" t="n"/>
      <c r="F108" s="26" t="n"/>
      <c r="G108" s="26">
        <f>IFERROR(VLOOKUP($A132&amp;"_"&amp;$B132,Results_Deltas!$A$2:$P$15000,5,FALSE),"")</f>
        <v/>
      </c>
      <c r="H108" s="26">
        <f>IFERROR(VLOOKUP($A132,Results_30d_Deltas!$A$2:$H$5000,7,FALSE)-E131,"")</f>
        <v/>
      </c>
      <c r="I108" s="26">
        <f>IFERROR(VLOOKUP($A132,Results_30d_Deltas!$A$2:$H$5000,6,FALSE),"")</f>
        <v/>
      </c>
      <c r="J108" s="26" t="n"/>
      <c r="K108" s="26" t="n"/>
      <c r="L108" s="26" t="inlineStr">
        <is>
          <t>NO</t>
        </is>
      </c>
      <c r="M108" s="74" t="n">
        <v>2.424703749487365</v>
      </c>
      <c r="N108" s="74" t="n">
        <v>3</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ez_manage.py:5552 top()</t>
        </is>
      </c>
      <c r="IN108" s="26" t="inlineStr">
        <is>
          <t>v12_quick_engine.py:3180 x4</t>
        </is>
      </c>
      <c r="IO108" s="26" t="n"/>
    </row>
    <row r="109" ht="10.5" customHeight="1" s="67">
      <c r="A109" s="26" t="inlineStr">
        <is>
          <t>STDEV_SUPPRESS_EARLY_EXIT</t>
        </is>
      </c>
      <c r="B109" s="26" t="inlineStr">
        <is>
          <t>0.5</t>
        </is>
      </c>
      <c r="C109" s="26" t="n"/>
      <c r="D109" s="26" t="n"/>
      <c r="E109" s="26" t="n"/>
      <c r="F109" s="26" t="n"/>
      <c r="G109" s="26">
        <f>IFERROR(VLOOKUP($A159&amp;"_"&amp;$B159,Results_Deltas!$A$2:$P$15000,5,FALSE),"")</f>
        <v/>
      </c>
      <c r="H109" s="26">
        <f>IFERROR(VLOOKUP($A159,Results_30d_Deltas!$A$2:$H$5000,7,FALSE)-E158,"")</f>
        <v/>
      </c>
      <c r="I109" s="26">
        <f>IFERROR(VLOOKUP($A159,Results_30d_Deltas!$A$2:$H$5000,6,FALSE),"")</f>
        <v/>
      </c>
      <c r="J109" s="26" t="n"/>
      <c r="K109" s="26" t="n"/>
      <c r="L109" s="26" t="inlineStr">
        <is>
          <t>NO</t>
        </is>
      </c>
      <c r="M109" s="74" t="n">
        <v>2.42861385180734</v>
      </c>
      <c r="N109" s="74" t="n">
        <v>7</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4" t="n"/>
      <c r="DO109" s="34"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ez_manage.py:4060 top()</t>
        </is>
      </c>
      <c r="IN109" s="26" t="inlineStr">
        <is>
          <t>v12_quick_engine.py:3300 x2</t>
        </is>
      </c>
      <c r="IO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74" t="n">
        <v>2.432330445919285</v>
      </c>
      <c r="N110" s="74" t="n">
        <v>7</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4" t="n"/>
      <c r="AO110" s="34" t="n"/>
      <c r="AP110" s="34" t="n"/>
      <c r="AQ110" s="34" t="n"/>
      <c r="AR110" s="34"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4" t="n"/>
      <c r="DO110" s="34"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ez_manage.py:5359 top()</t>
        </is>
      </c>
      <c r="IN110" s="26" t="inlineStr">
        <is>
          <t>v12_quick_engine.py:2951 x5</t>
        </is>
      </c>
      <c r="IO110" s="26" t="n"/>
    </row>
    <row r="111" ht="10.5" customHeight="1" s="67">
      <c r="A111" s="26" t="inlineStr">
        <is>
          <t>SCALP_V3_K_OB_EXIT_K15M_HI</t>
        </is>
      </c>
      <c r="B111" s="26" t="inlineStr">
        <is>
          <t>0.5</t>
        </is>
      </c>
      <c r="C111" s="26" t="n"/>
      <c r="D111" s="26" t="n"/>
      <c r="E111" s="26" t="n"/>
      <c r="F111" s="26" t="n"/>
      <c r="G111" s="26">
        <f>IFERROR(VLOOKUP($A127&amp;"_"&amp;$B127,Results_Deltas!$A$2:$P$15000,5,FALSE),"")</f>
        <v/>
      </c>
      <c r="H111" s="26">
        <f>IFERROR(VLOOKUP($A127,Results_30d_Deltas!$A$2:$H$5000,7,FALSE)-E126,"")</f>
        <v/>
      </c>
      <c r="I111" s="26">
        <f>IFERROR(VLOOKUP($A127,Results_30d_Deltas!$A$2:$H$5000,6,FALSE),"")</f>
        <v/>
      </c>
      <c r="J111" s="26" t="n"/>
      <c r="K111" s="26" t="n"/>
      <c r="L111" s="26" t="inlineStr">
        <is>
          <t>NO</t>
        </is>
      </c>
      <c r="M111" s="74" t="n">
        <v>2.46740218826225</v>
      </c>
      <c r="N111" s="74" t="n">
        <v>3</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4" t="n"/>
      <c r="DO111" s="34"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ez_manage.py:5551 top()</t>
        </is>
      </c>
      <c r="IN111" s="26" t="inlineStr">
        <is>
          <t>v12_quick_engine.py:3179 x4</t>
        </is>
      </c>
      <c r="IO111" s="26" t="n"/>
    </row>
    <row r="112" ht="10.5" customHeight="1" s="67">
      <c r="A112" s="26" t="inlineStr">
        <is>
          <t>SCALP_V3_K_OB_EXIT_K3M_HI</t>
        </is>
      </c>
      <c r="B112" s="26" t="inlineStr">
        <is>
          <t>0.5</t>
        </is>
      </c>
      <c r="C112" s="26" t="n"/>
      <c r="D112" s="26" t="n"/>
      <c r="E112" s="26" t="n"/>
      <c r="F112" s="26" t="n"/>
      <c r="G112" s="26">
        <f>IFERROR(VLOOKUP($A135&amp;"_"&amp;$B135,Results_Deltas!$A$2:$P$15000,5,FALSE),"")</f>
        <v/>
      </c>
      <c r="H112" s="26">
        <f>IFERROR(VLOOKUP($A135,Results_30d_Deltas!$A$2:$H$5000,7,FALSE)-E134,"")</f>
        <v/>
      </c>
      <c r="I112" s="26">
        <f>IFERROR(VLOOKUP($A135,Results_30d_Deltas!$A$2:$H$5000,6,FALSE),"")</f>
        <v/>
      </c>
      <c r="J112" s="26" t="n"/>
      <c r="K112" s="26" t="n"/>
      <c r="L112" s="26" t="inlineStr">
        <is>
          <t>NO</t>
        </is>
      </c>
      <c r="M112" s="74" t="n">
        <v>2.47291383975902</v>
      </c>
      <c r="N112" s="74" t="n">
        <v>3</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4" t="n"/>
      <c r="DO112" s="34"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ez_manage.py:5553 top()</t>
        </is>
      </c>
      <c r="IN112" s="26" t="inlineStr">
        <is>
          <t>v12_quick_engine.py:3181 x4</t>
        </is>
      </c>
      <c r="IO112" s="26" t="n"/>
    </row>
    <row r="113" ht="10.5" customHeight="1" s="67">
      <c r="A113" s="26" t="inlineStr">
        <is>
          <t>SCALP_V3_K_OB_EXIT_K15M_HI</t>
        </is>
      </c>
      <c r="B113" s="26" t="inlineStr">
        <is>
          <t>2.0</t>
        </is>
      </c>
      <c r="C113" s="26" t="n"/>
      <c r="D113" s="26" t="n"/>
      <c r="E113" s="26" t="n"/>
      <c r="F113" s="26" t="n"/>
      <c r="G113" s="26">
        <f>IFERROR(VLOOKUP($A129&amp;"_"&amp;$B129,Results_Deltas!$A$2:$P$15000,5,FALSE),"")</f>
        <v/>
      </c>
      <c r="H113" s="26">
        <f>IFERROR(VLOOKUP($A129,Results_30d_Deltas!$A$2:$H$5000,7,FALSE)-E128,"")</f>
        <v/>
      </c>
      <c r="I113" s="26">
        <f>IFERROR(VLOOKUP($A129,Results_30d_Deltas!$A$2:$H$5000,6,FALSE),"")</f>
        <v/>
      </c>
      <c r="J113" s="26" t="n"/>
      <c r="K113" s="26" t="n"/>
      <c r="L113" s="26" t="inlineStr">
        <is>
          <t>NO</t>
        </is>
      </c>
      <c r="M113" s="74" t="n">
        <v>2.477031974439796</v>
      </c>
      <c r="N113" s="74" t="n">
        <v>3</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4" t="n"/>
      <c r="DO113" s="34"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ez_manage.py:5551 top()</t>
        </is>
      </c>
      <c r="IN113" s="26" t="inlineStr">
        <is>
          <t>v12_quick_engine.py:3179 x4</t>
        </is>
      </c>
      <c r="IO113" s="26" t="n"/>
    </row>
    <row r="114" ht="10.5" customHeight="1" s="67">
      <c r="A114" s="26" t="inlineStr">
        <is>
          <t>RZ_BOT_BB_THRESHOLD</t>
        </is>
      </c>
      <c r="B114" s="26" t="inlineStr">
        <is>
          <t>0.1125</t>
        </is>
      </c>
      <c r="C114" s="26" t="n"/>
      <c r="D114" s="26" t="n"/>
      <c r="E114" s="26" t="n"/>
      <c r="F114" s="26" t="n"/>
      <c r="G114" s="26">
        <f>IFERROR(VLOOKUP($A118&amp;"_"&amp;$B118,Results_Deltas!$A$2:$P$15000,5,FALSE),"")</f>
        <v/>
      </c>
      <c r="H114" s="26">
        <f>IFERROR(VLOOKUP($A118,Results_30d_Deltas!$A$2:$H$5000,7,FALSE)-E117,"")</f>
        <v/>
      </c>
      <c r="I114" s="26">
        <f>IFERROR(VLOOKUP($A118,Results_30d_Deltas!$A$2:$H$5000,6,FALSE),"")</f>
        <v/>
      </c>
      <c r="J114" s="26" t="n"/>
      <c r="K114" s="26" t="n"/>
      <c r="L114" s="26" t="inlineStr">
        <is>
          <t>NO</t>
        </is>
      </c>
      <c r="M114" s="74" t="n">
        <v>2.477386671102743</v>
      </c>
      <c r="N114" s="74" t="n">
        <v>34</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ez_manage.py:3928 top()</t>
        </is>
      </c>
      <c r="IN114" s="26" t="inlineStr">
        <is>
          <t>v12_quick_engine.py:3020 x6</t>
        </is>
      </c>
      <c r="IO114" s="26" t="n"/>
    </row>
    <row r="115" ht="10.5" customHeight="1" s="67">
      <c r="A115" s="26" t="inlineStr">
        <is>
          <t>TRADIER_RSI2_EXIT_THRESHOLD_LONG</t>
        </is>
      </c>
      <c r="B115" s="26" t="inlineStr">
        <is>
          <t>112.5</t>
        </is>
      </c>
      <c r="C115" s="26" t="n"/>
      <c r="D115" s="26" t="n"/>
      <c r="E115" s="26" t="n"/>
      <c r="F115" s="26" t="n"/>
      <c r="G115" s="26">
        <f>IFERROR(VLOOKUP($A169&amp;"_"&amp;$B169,Results_Deltas!$A$2:$P$15000,5,FALSE),"")</f>
        <v/>
      </c>
      <c r="H115" s="26">
        <f>IFERROR(VLOOKUP($A169,Results_30d_Deltas!$A$2:$H$5000,7,FALSE)-E168,"")</f>
        <v/>
      </c>
      <c r="I115" s="26">
        <f>IFERROR(VLOOKUP($A169,Results_30d_Deltas!$A$2:$H$5000,6,FALSE),"")</f>
        <v/>
      </c>
      <c r="J115" s="26" t="n"/>
      <c r="K115" s="26" t="n"/>
      <c r="L115" s="26" t="inlineStr">
        <is>
          <t>NO</t>
        </is>
      </c>
      <c r="M115" s="74" t="n">
        <v>2.484685265523381</v>
      </c>
      <c r="N115" s="74" t="n">
        <v>3</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ez_manage.py:5740 top()</t>
        </is>
      </c>
      <c r="IN115" s="26" t="inlineStr">
        <is>
          <t>v12_quick_engine.py:3437 x9</t>
        </is>
      </c>
      <c r="IO115" s="26" t="n"/>
    </row>
    <row r="116" ht="10.5" customHeight="1" s="67">
      <c r="A116" s="26" t="inlineStr">
        <is>
          <t>ATR_ADAPTIVE_STOP_MULT</t>
        </is>
      </c>
      <c r="B116" s="26" t="inlineStr">
        <is>
          <t>1.0</t>
        </is>
      </c>
      <c r="C116" s="26" t="n"/>
      <c r="D116" s="26" t="n"/>
      <c r="E116" s="26" t="n"/>
      <c r="F116" s="26" t="n"/>
      <c r="G116" s="26">
        <f>IFERROR(VLOOKUP($A29&amp;"_"&amp;$B29,Results_Deltas!$A$2:$P$15000,5,FALSE),"")</f>
        <v/>
      </c>
      <c r="H116" s="26">
        <f>IFERROR(VLOOKUP($A29,Results_30d_Deltas!$A$2:$H$5000,7,FALSE)-E28,"")</f>
        <v/>
      </c>
      <c r="I116" s="26">
        <f>IFERROR(VLOOKUP($A29,Results_30d_Deltas!$A$2:$H$5000,6,FALSE),"")</f>
        <v/>
      </c>
      <c r="J116" s="26" t="n"/>
      <c r="K116" s="26" t="n"/>
      <c r="L116" s="26" t="inlineStr">
        <is>
          <t>NO</t>
        </is>
      </c>
      <c r="M116" s="74" t="n">
        <v>2.501620121295731</v>
      </c>
      <c r="N116" s="74" t="n">
        <v>7</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4" t="n"/>
      <c r="EF116" s="34" t="n"/>
      <c r="EG116" s="34" t="n"/>
      <c r="EH116" s="34" t="n"/>
      <c r="EI116" s="34"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ez_manage.py:4329 top()</t>
        </is>
      </c>
      <c r="IN116" s="26" t="inlineStr">
        <is>
          <t>v12_quick_engine.py:1211 x6</t>
        </is>
      </c>
      <c r="IO116" s="26" t="n"/>
    </row>
    <row r="117" ht="10.5" customHeight="1" s="67">
      <c r="A117" s="0" t="inlineStr">
        <is>
          <t>WT_DC_DC_POS_THRESHOLD_LONG</t>
        </is>
      </c>
      <c r="B117" s="0" t="n">
        <v>0.4</v>
      </c>
      <c r="M117" s="74" t="n">
        <v>2.520021785377144</v>
      </c>
      <c r="N117" s="74" t="n">
        <v>20</v>
      </c>
    </row>
    <row r="118" ht="10.5" customHeight="1" s="67">
      <c r="A118" s="26" t="inlineStr">
        <is>
          <t>RZ_BOT_BB_THRESHOLD</t>
        </is>
      </c>
      <c r="B118" s="26" t="inlineStr">
        <is>
          <t>0.1875</t>
        </is>
      </c>
      <c r="C118" s="26" t="n"/>
      <c r="D118" s="26" t="n"/>
      <c r="E118" s="26" t="n"/>
      <c r="F118" s="26" t="n"/>
      <c r="G118" s="26">
        <f>IFERROR(VLOOKUP($A120&amp;"_"&amp;$B120,Results_Deltas!$A$2:$P$15000,5,FALSE),"")</f>
        <v/>
      </c>
      <c r="H118" s="26">
        <f>IFERROR(VLOOKUP($A120,Results_30d_Deltas!$A$2:$H$5000,7,FALSE)-E119,"")</f>
        <v/>
      </c>
      <c r="I118" s="26">
        <f>IFERROR(VLOOKUP($A120,Results_30d_Deltas!$A$2:$H$5000,6,FALSE),"")</f>
        <v/>
      </c>
      <c r="J118" s="26" t="n"/>
      <c r="K118" s="26" t="n"/>
      <c r="L118" s="26" t="inlineStr">
        <is>
          <t>NO</t>
        </is>
      </c>
      <c r="M118" s="74" t="n">
        <v>2.533332600063449</v>
      </c>
      <c r="N118" s="74" t="n">
        <v>30</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ez_manage.py:3928 top()</t>
        </is>
      </c>
      <c r="IN118" s="26" t="inlineStr">
        <is>
          <t>v12_quick_engine.py:3020 x6</t>
        </is>
      </c>
      <c r="IO118" s="26" t="n"/>
    </row>
    <row r="119" ht="10.5" customHeight="1" s="67">
      <c r="A119" s="26" t="inlineStr">
        <is>
          <t>SCALP_V3_K_OB_EXIT_WALL_PCT</t>
        </is>
      </c>
      <c r="B119" s="26" t="inlineStr">
        <is>
          <t>2.0</t>
        </is>
      </c>
      <c r="C119" s="26" t="n"/>
      <c r="D119" s="26" t="n"/>
      <c r="E119" s="26" t="n"/>
      <c r="F119" s="26" t="n"/>
      <c r="G119" s="26">
        <f>IFERROR(VLOOKUP($A145&amp;"_"&amp;$B145,Results_Deltas!$A$2:$P$15000,5,FALSE),"")</f>
        <v/>
      </c>
      <c r="H119" s="26">
        <f>IFERROR(VLOOKUP($A145,Results_30d_Deltas!$A$2:$H$5000,7,FALSE)-E144,"")</f>
        <v/>
      </c>
      <c r="I119" s="26">
        <f>IFERROR(VLOOKUP($A145,Results_30d_Deltas!$A$2:$H$5000,6,FALSE),"")</f>
        <v/>
      </c>
      <c r="J119" s="26" t="n"/>
      <c r="K119" s="26" t="n"/>
      <c r="L119" s="26" t="inlineStr">
        <is>
          <t>NO</t>
        </is>
      </c>
      <c r="M119" s="74" t="n">
        <v>2.536665265355965</v>
      </c>
      <c r="N119" s="74" t="n">
        <v>3</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4" t="n"/>
      <c r="DO119" s="34"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ez_manage.py:5555 top()</t>
        </is>
      </c>
      <c r="IN119" s="26" t="inlineStr">
        <is>
          <t>v12_quick_engine.py:3183 x4</t>
        </is>
      </c>
      <c r="IO119" s="26" t="n"/>
    </row>
    <row r="120" ht="10.5" customHeight="1" s="67">
      <c r="A120" s="26" t="inlineStr">
        <is>
          <t>TRADIER_RSI2_EXIT_THRESHOLD_SHORT</t>
        </is>
      </c>
      <c r="B120" s="26" t="inlineStr">
        <is>
          <t>12.5</t>
        </is>
      </c>
      <c r="C120" s="26" t="n"/>
      <c r="D120" s="26" t="n"/>
      <c r="E120" s="26" t="n"/>
      <c r="F120" s="26" t="n"/>
      <c r="G120" s="26">
        <f>IFERROR(VLOOKUP($A174&amp;"_"&amp;$B174,Results_Deltas!$A$2:$P$15000,5,FALSE),"")</f>
        <v/>
      </c>
      <c r="H120" s="26">
        <f>IFERROR(VLOOKUP($A174,Results_30d_Deltas!$A$2:$H$5000,7,FALSE)-E173,"")</f>
        <v/>
      </c>
      <c r="I120" s="26">
        <f>IFERROR(VLOOKUP($A174,Results_30d_Deltas!$A$2:$H$5000,6,FALSE),"")</f>
        <v/>
      </c>
      <c r="J120" s="26" t="n"/>
      <c r="K120" s="26" t="n"/>
      <c r="L120" s="26" t="inlineStr">
        <is>
          <t>NO</t>
        </is>
      </c>
      <c r="M120" s="74" t="n">
        <v>2.536784447522912</v>
      </c>
      <c r="N120" s="74" t="n">
        <v>3</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4" t="n"/>
      <c r="DO120" s="34"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ez_manage.py:5741 top()</t>
        </is>
      </c>
      <c r="IN120" s="26" t="inlineStr">
        <is>
          <t>v12_quick_engine.py:3438 x9</t>
        </is>
      </c>
      <c r="IO120" s="26" t="n"/>
    </row>
    <row r="121" ht="10.5" customHeight="1" s="67">
      <c r="A121" s="26" t="inlineStr">
        <is>
          <t>SCALP_V3_K_OB_EXIT_K3M_LO</t>
        </is>
      </c>
      <c r="B121" s="26" t="inlineStr">
        <is>
          <t>0.5</t>
        </is>
      </c>
      <c r="C121" s="26" t="n"/>
      <c r="D121" s="26" t="n"/>
      <c r="E121" s="26" t="n"/>
      <c r="F121" s="26" t="n"/>
      <c r="G121" s="26">
        <f>IFERROR(VLOOKUP($A139&amp;"_"&amp;$B139,Results_Deltas!$A$2:$P$15000,5,FALSE),"")</f>
        <v/>
      </c>
      <c r="H121" s="26">
        <f>IFERROR(VLOOKUP($A139,Results_30d_Deltas!$A$2:$H$5000,7,FALSE)-E138,"")</f>
        <v/>
      </c>
      <c r="I121" s="26">
        <f>IFERROR(VLOOKUP($A139,Results_30d_Deltas!$A$2:$H$5000,6,FALSE),"")</f>
        <v/>
      </c>
      <c r="J121" s="26" t="n"/>
      <c r="K121" s="26" t="n"/>
      <c r="L121" s="26" t="inlineStr">
        <is>
          <t>NO</t>
        </is>
      </c>
      <c r="M121" s="74" t="n">
        <v>2.544011207766726</v>
      </c>
      <c r="N121" s="74" t="n">
        <v>3</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4" t="n"/>
      <c r="DO121" s="34"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ez_manage.py:5554 top()</t>
        </is>
      </c>
      <c r="IN121" s="26" t="inlineStr">
        <is>
          <t>v12_quick_engine.py:3182 x4</t>
        </is>
      </c>
      <c r="IO121" s="26" t="n"/>
    </row>
    <row r="122" ht="10.5" customHeight="1" s="67">
      <c r="A122" s="26" t="inlineStr">
        <is>
          <t>RZ_BOT_BB_THRESHOLD</t>
        </is>
      </c>
      <c r="B122" s="26" t="inlineStr">
        <is>
          <t>0.225</t>
        </is>
      </c>
      <c r="C122" s="26" t="n"/>
      <c r="D122" s="26" t="n"/>
      <c r="E122" s="26" t="n"/>
      <c r="F122" s="26" t="n"/>
      <c r="G122" s="26">
        <f>IFERROR(VLOOKUP($A121&amp;"_"&amp;$B121,Results_Deltas!$A$2:$P$15000,5,FALSE),"")</f>
        <v/>
      </c>
      <c r="H122" s="26">
        <f>IFERROR(VLOOKUP($A121,Results_30d_Deltas!$A$2:$H$5000,7,FALSE)-E120,"")</f>
        <v/>
      </c>
      <c r="I122" s="26">
        <f>IFERROR(VLOOKUP($A121,Results_30d_Deltas!$A$2:$H$5000,6,FALSE),"")</f>
        <v/>
      </c>
      <c r="J122" s="26" t="n"/>
      <c r="K122" s="26" t="n"/>
      <c r="L122" s="26" t="inlineStr">
        <is>
          <t>NO</t>
        </is>
      </c>
      <c r="M122" s="74" t="n">
        <v>2.549893565391476</v>
      </c>
      <c r="N122" s="74" t="n">
        <v>33</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ez_manage.py:3928 top()</t>
        </is>
      </c>
      <c r="IN122" s="26" t="inlineStr">
        <is>
          <t>v12_quick_engine.py:3020 x6</t>
        </is>
      </c>
      <c r="IO122" s="26" t="n"/>
    </row>
    <row r="123" ht="10.5" customHeight="1" s="67">
      <c r="A123" s="26" t="inlineStr">
        <is>
          <t>STDEV_BREAKOUT_PCTB_LONG</t>
        </is>
      </c>
      <c r="B123" s="26" t="inlineStr">
        <is>
          <t>1.0</t>
        </is>
      </c>
      <c r="C123" s="26" t="n"/>
      <c r="D123" s="26" t="n"/>
      <c r="E123" s="26" t="n"/>
      <c r="F123" s="26" t="n"/>
      <c r="G123" s="26">
        <f>IFERROR(VLOOKUP($A152&amp;"_"&amp;$B152,Results_Deltas!$A$2:$P$15000,5,FALSE),"")</f>
        <v/>
      </c>
      <c r="H123" s="26">
        <f>IFERROR(VLOOKUP($A152,Results_30d_Deltas!$A$2:$H$5000,7,FALSE)-E151,"")</f>
        <v/>
      </c>
      <c r="I123" s="26">
        <f>IFERROR(VLOOKUP($A152,Results_30d_Deltas!$A$2:$H$5000,6,FALSE),"")</f>
        <v/>
      </c>
      <c r="J123" s="26" t="n"/>
      <c r="K123" s="26" t="n"/>
      <c r="L123" s="26" t="inlineStr">
        <is>
          <t>NO</t>
        </is>
      </c>
      <c r="M123" s="74" t="n">
        <v>2.553725441521788</v>
      </c>
      <c r="N123" s="74" t="n">
        <v>7</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4" t="n"/>
      <c r="AT123" s="34" t="n"/>
      <c r="AU123" s="34" t="n"/>
      <c r="AV123" s="34" t="n"/>
      <c r="AW123" s="34"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4" t="n"/>
      <c r="BS123" s="34" t="n"/>
      <c r="BT123" s="34" t="n"/>
      <c r="BU123" s="34" t="n"/>
      <c r="BV123" s="34"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4" t="n"/>
      <c r="DB123" s="34" t="n"/>
      <c r="DC123" s="34" t="n"/>
      <c r="DD123" s="34" t="n"/>
      <c r="DE123" s="34"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4" t="n"/>
      <c r="GC123" s="34" t="n"/>
      <c r="GD123" s="34" t="n"/>
      <c r="GE123" s="34" t="n"/>
      <c r="GF123" s="34"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ez_manage.py:4044 top()</t>
        </is>
      </c>
      <c r="IN123" s="26" t="inlineStr">
        <is>
          <t>v12_quick_engine.py:3280 x3</t>
        </is>
      </c>
      <c r="IO123" s="26" t="n"/>
    </row>
    <row r="124" ht="10.5" customHeight="1" s="67">
      <c r="A124" s="26" t="inlineStr">
        <is>
          <t>TRADIER_RSI2_EXIT_THRESHOLD_SHORT</t>
        </is>
      </c>
      <c r="B124" s="26" t="inlineStr">
        <is>
          <t>7.5</t>
        </is>
      </c>
      <c r="C124" s="26" t="n"/>
      <c r="D124" s="26" t="n"/>
      <c r="E124" s="26" t="n"/>
      <c r="F124" s="26" t="n"/>
      <c r="G124" s="26">
        <f>IFERROR(VLOOKUP($A172&amp;"_"&amp;$B172,Results_Deltas!$A$2:$P$15000,5,FALSE),"")</f>
        <v/>
      </c>
      <c r="H124" s="26">
        <f>IFERROR(VLOOKUP($A172,Results_30d_Deltas!$A$2:$H$5000,7,FALSE)-E171,"")</f>
        <v/>
      </c>
      <c r="I124" s="26">
        <f>IFERROR(VLOOKUP($A172,Results_30d_Deltas!$A$2:$H$5000,6,FALSE),"")</f>
        <v/>
      </c>
      <c r="J124" s="26" t="n"/>
      <c r="K124" s="26" t="n"/>
      <c r="L124" s="26" t="inlineStr">
        <is>
          <t>NO</t>
        </is>
      </c>
      <c r="M124" s="74" t="n">
        <v>2.572273585727368</v>
      </c>
      <c r="N124" s="74" t="n">
        <v>3</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4" t="n"/>
      <c r="DO124" s="34"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ez_manage.py:5741 top()</t>
        </is>
      </c>
      <c r="IN124" s="26" t="inlineStr">
        <is>
          <t>v12_quick_engine.py:3438 x9</t>
        </is>
      </c>
      <c r="IO124" s="26" t="n"/>
    </row>
    <row r="125" ht="10.5" customHeight="1" s="67">
      <c r="A125" s="0" t="inlineStr">
        <is>
          <t>WT_DC_DC_POS_THRESHOLD_LONG</t>
        </is>
      </c>
      <c r="B125" s="0" t="n">
        <v>0.6</v>
      </c>
      <c r="M125" s="74" t="n">
        <v>2.573941549646345</v>
      </c>
      <c r="N125" s="74" t="n">
        <v>22</v>
      </c>
    </row>
    <row r="126" ht="10.5" customHeight="1" s="67">
      <c r="A126" s="26" t="inlineStr">
        <is>
          <t>ATR_ADAPTIVE_SIZING_TARGET_PCT</t>
        </is>
      </c>
      <c r="B126" s="26" t="inlineStr">
        <is>
          <t>2.5</t>
        </is>
      </c>
      <c r="C126" s="26" t="n"/>
      <c r="D126" s="26" t="n"/>
      <c r="E126" s="26" t="n"/>
      <c r="F126" s="26" t="n"/>
      <c r="G126" s="26">
        <f>IFERROR(VLOOKUP($A27&amp;"_"&amp;$B27,Results_Deltas!$A$2:$P$15000,5,FALSE),"")</f>
        <v/>
      </c>
      <c r="H126" s="26">
        <f>IFERROR(VLOOKUP($A27,Results_30d_Deltas!$A$2:$H$5000,7,FALSE)-E26,"")</f>
        <v/>
      </c>
      <c r="I126" s="26">
        <f>IFERROR(VLOOKUP($A27,Results_30d_Deltas!$A$2:$H$5000,6,FALSE),"")</f>
        <v/>
      </c>
      <c r="J126" s="26" t="n"/>
      <c r="K126" s="26" t="n"/>
      <c r="L126" s="26" t="inlineStr">
        <is>
          <t>NO</t>
        </is>
      </c>
      <c r="M126" s="74" t="n">
        <v>2.592089311437617</v>
      </c>
      <c r="N126" s="74" t="n">
        <v>30</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ez_manage.py:4327 top()</t>
        </is>
      </c>
      <c r="IN126" s="26" t="inlineStr">
        <is>
          <t>v12_quick_engine.py:1209 x7</t>
        </is>
      </c>
      <c r="IO126" s="26" t="n"/>
    </row>
    <row r="127" ht="10.5" customHeight="1" s="67">
      <c r="A127" s="26" t="inlineStr">
        <is>
          <t>SCALP_V3_K_OB_EXIT_WALL_PCT</t>
        </is>
      </c>
      <c r="B127" s="26" t="inlineStr">
        <is>
          <t>1.0</t>
        </is>
      </c>
      <c r="C127" s="26" t="n"/>
      <c r="D127" s="26" t="n"/>
      <c r="E127" s="26" t="n"/>
      <c r="F127" s="26" t="n"/>
      <c r="G127" s="26">
        <f>IFERROR(VLOOKUP($A144&amp;"_"&amp;$B144,Results_Deltas!$A$2:$P$15000,5,FALSE),"")</f>
        <v/>
      </c>
      <c r="H127" s="26">
        <f>IFERROR(VLOOKUP($A144,Results_30d_Deltas!$A$2:$H$5000,7,FALSE)-E143,"")</f>
        <v/>
      </c>
      <c r="I127" s="26">
        <f>IFERROR(VLOOKUP($A144,Results_30d_Deltas!$A$2:$H$5000,6,FALSE),"")</f>
        <v/>
      </c>
      <c r="J127" s="26" t="n"/>
      <c r="K127" s="26" t="n"/>
      <c r="L127" s="26" t="inlineStr">
        <is>
          <t>NO</t>
        </is>
      </c>
      <c r="M127" s="74" t="n">
        <v>2.603639635895956</v>
      </c>
      <c r="N127" s="74" t="n">
        <v>3</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4" t="n"/>
      <c r="DO127" s="34"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ez_manage.py:5555 top()</t>
        </is>
      </c>
      <c r="IN127" s="26" t="inlineStr">
        <is>
          <t>v12_quick_engine.py:3183 x4</t>
        </is>
      </c>
      <c r="IO127" s="26" t="n"/>
    </row>
    <row r="128" ht="10.5" customHeight="1" s="67">
      <c r="A128" s="0" t="inlineStr">
        <is>
          <t>WT_DC_DC_POS_THRESHOLD_SHORT</t>
        </is>
      </c>
      <c r="B128" s="0" t="n">
        <v>0.4</v>
      </c>
      <c r="M128" s="74" t="n">
        <v>2.604908271620303</v>
      </c>
      <c r="N128" s="74" t="n">
        <v>20</v>
      </c>
    </row>
    <row r="129" ht="10.5" customHeight="1" s="67">
      <c r="A129" s="26" t="inlineStr">
        <is>
          <t>TRADIER_RSI2_EXIT_THRESHOLD_LONG</t>
        </is>
      </c>
      <c r="B129" s="26" t="inlineStr">
        <is>
          <t>135.0</t>
        </is>
      </c>
      <c r="C129" s="26" t="n"/>
      <c r="D129" s="26" t="n"/>
      <c r="E129" s="26" t="n"/>
      <c r="F129" s="26" t="n"/>
      <c r="G129" s="26">
        <f>IFERROR(VLOOKUP($A170&amp;"_"&amp;$B170,Results_Deltas!$A$2:$P$15000,5,FALSE),"")</f>
        <v/>
      </c>
      <c r="H129" s="26">
        <f>IFERROR(VLOOKUP($A170,Results_30d_Deltas!$A$2:$H$5000,7,FALSE)-E169,"")</f>
        <v/>
      </c>
      <c r="I129" s="26">
        <f>IFERROR(VLOOKUP($A170,Results_30d_Deltas!$A$2:$H$5000,6,FALSE),"")</f>
        <v/>
      </c>
      <c r="J129" s="26" t="n"/>
      <c r="K129" s="26" t="n"/>
      <c r="L129" s="26" t="inlineStr">
        <is>
          <t>NO</t>
        </is>
      </c>
      <c r="M129" s="74" t="n">
        <v>2.605104104861626</v>
      </c>
      <c r="N129" s="74" t="n">
        <v>3</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4" t="n"/>
      <c r="DO129" s="34"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ez_manage.py:5740 top()</t>
        </is>
      </c>
      <c r="IN129" s="26" t="inlineStr">
        <is>
          <t>v12_quick_engine.py:3437 x9</t>
        </is>
      </c>
      <c r="IO129" s="26" t="n"/>
    </row>
    <row r="130" ht="10.5" customHeight="1" s="67">
      <c r="A130" s="0" t="inlineStr">
        <is>
          <t>WT_DC_DC_POS_THRESHOLD_SHORT</t>
        </is>
      </c>
      <c r="B130" s="0" t="n">
        <v>0.6</v>
      </c>
      <c r="M130" s="74" t="n">
        <v>2.614429700800534</v>
      </c>
      <c r="N130" s="74" t="n">
        <v>23</v>
      </c>
    </row>
    <row r="131" ht="10.5" customHeight="1" s="67">
      <c r="A131" s="0" t="inlineStr">
        <is>
          <t>WT_DC_STOCH_THRESHOLD_SHORT</t>
        </is>
      </c>
      <c r="B131" s="0" t="n">
        <v>50</v>
      </c>
      <c r="M131" s="74" t="n">
        <v>2.625319071998028</v>
      </c>
      <c r="N131" s="74" t="n">
        <v>23</v>
      </c>
    </row>
    <row r="132" ht="10.5" customHeight="1" s="67">
      <c r="A132" s="26" t="inlineStr">
        <is>
          <t>TRADIER_RSI2_EXIT_THRESHOLD_LONG</t>
        </is>
      </c>
      <c r="B132" s="26" t="inlineStr">
        <is>
          <t>45.0</t>
        </is>
      </c>
      <c r="C132" s="26" t="n"/>
      <c r="D132" s="26" t="n"/>
      <c r="E132" s="26" t="n"/>
      <c r="F132" s="26" t="n"/>
      <c r="G132" s="26">
        <f>IFERROR(VLOOKUP($A166&amp;"_"&amp;$B166,Results_Deltas!$A$2:$P$15000,5,FALSE),"")</f>
        <v/>
      </c>
      <c r="H132" s="26">
        <f>IFERROR(VLOOKUP($A166,Results_30d_Deltas!$A$2:$H$5000,7,FALSE)-E165,"")</f>
        <v/>
      </c>
      <c r="I132" s="26">
        <f>IFERROR(VLOOKUP($A166,Results_30d_Deltas!$A$2:$H$5000,6,FALSE),"")</f>
        <v/>
      </c>
      <c r="J132" s="26" t="n"/>
      <c r="K132" s="26" t="n"/>
      <c r="L132" s="26" t="inlineStr">
        <is>
          <t>NO</t>
        </is>
      </c>
      <c r="M132" s="74" t="n">
        <v>2.629580010862372</v>
      </c>
      <c r="N132" s="74" t="n">
        <v>3</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4" t="n"/>
      <c r="DO132" s="34"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ez_manage.py:5740 top()</t>
        </is>
      </c>
      <c r="IN132" s="26" t="inlineStr">
        <is>
          <t>v12_quick_engine.py:3437 x9</t>
        </is>
      </c>
      <c r="IO132" s="26" t="n"/>
    </row>
    <row r="133" ht="10.5" customHeight="1" s="67">
      <c r="A133" s="27" t="inlineStr">
        <is>
          <t>ENTRY_SCORE_THRESHOLD</t>
        </is>
      </c>
      <c r="B133" s="27" t="inlineStr">
        <is>
          <t>18.0</t>
        </is>
      </c>
      <c r="C133" s="26" t="n"/>
      <c r="D133" s="26" t="n"/>
      <c r="E133" s="26" t="n"/>
      <c r="F133" s="26" t="n"/>
      <c r="G133" s="26">
        <f>IFERROR(VLOOKUP($A54&amp;"_"&amp;$B54,Results_Deltas!$A$2:$P$15000,5,FALSE),"")</f>
        <v/>
      </c>
      <c r="H133" s="26">
        <f>IFERROR(VLOOKUP($A54,Results_30d_Deltas!$A$2:$H$5000,7,FALSE)-E53,"")</f>
        <v/>
      </c>
      <c r="I133" s="26">
        <f>IFERROR(VLOOKUP($A54,Results_30d_Deltas!$A$2:$H$5000,6,FALSE),"")</f>
        <v/>
      </c>
      <c r="J133" s="26" t="n"/>
      <c r="K133" s="26" t="n"/>
      <c r="L133" s="26" t="inlineStr">
        <is>
          <t>YES</t>
        </is>
      </c>
      <c r="M133" s="74" t="n">
        <v>2.63915035548899</v>
      </c>
      <c r="N133" s="74" t="n">
        <v>6</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4" t="n"/>
      <c r="FL133" s="34" t="n"/>
      <c r="FM133" s="34" t="n"/>
      <c r="FN133" s="34" t="n"/>
      <c r="FO133" s="34"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ez_manage.py:4644 top()</t>
        </is>
      </c>
      <c r="IN133" s="26" t="inlineStr">
        <is>
          <t>v12_quick_engine.py:3394 x9</t>
        </is>
      </c>
      <c r="IO133" s="26" t="n"/>
    </row>
    <row r="134" ht="10.5" customHeight="1" s="67">
      <c r="A134" s="26" t="inlineStr">
        <is>
          <t>TRADIER_RSI2_EXIT_THRESHOLD_SHORT</t>
        </is>
      </c>
      <c r="B134" s="26" t="inlineStr">
        <is>
          <t>5.0</t>
        </is>
      </c>
      <c r="C134" s="26" t="n"/>
      <c r="D134" s="26" t="n"/>
      <c r="E134" s="26" t="n"/>
      <c r="F134" s="26" t="n"/>
      <c r="G134" s="26">
        <f>IFERROR(VLOOKUP($A171&amp;"_"&amp;$B171,Results_Deltas!$A$2:$P$15000,5,FALSE),"")</f>
        <v/>
      </c>
      <c r="H134" s="26">
        <f>IFERROR(VLOOKUP($A171,Results_30d_Deltas!$A$2:$H$5000,7,FALSE)-E170,"")</f>
        <v/>
      </c>
      <c r="I134" s="26">
        <f>IFERROR(VLOOKUP($A171,Results_30d_Deltas!$A$2:$H$5000,6,FALSE),"")</f>
        <v/>
      </c>
      <c r="J134" s="26" t="n"/>
      <c r="K134" s="26" t="n"/>
      <c r="L134" s="26" t="inlineStr">
        <is>
          <t>NO</t>
        </is>
      </c>
      <c r="M134" s="74" t="n">
        <v>2.643812823226193</v>
      </c>
      <c r="N134" s="74" t="n">
        <v>3</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4" t="n"/>
      <c r="DO134" s="34"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ez_manage.py:5741 top()</t>
        </is>
      </c>
      <c r="IN134" s="26" t="inlineStr">
        <is>
          <t>v12_quick_engine.py:3438 x9</t>
        </is>
      </c>
      <c r="IO134" s="26" t="n"/>
    </row>
    <row r="135" ht="10.5" customHeight="1" s="67">
      <c r="A135" s="26" t="inlineStr">
        <is>
          <t>SCALP_V3_K_OB_EXIT_K3M_LO</t>
        </is>
      </c>
      <c r="B135" s="26" t="inlineStr">
        <is>
          <t>2.0</t>
        </is>
      </c>
      <c r="C135" s="26" t="n"/>
      <c r="D135" s="26" t="n"/>
      <c r="E135" s="26" t="n"/>
      <c r="F135" s="26" t="n"/>
      <c r="G135" s="26">
        <f>IFERROR(VLOOKUP($A141&amp;"_"&amp;$B141,Results_Deltas!$A$2:$P$15000,5,FALSE),"")</f>
        <v/>
      </c>
      <c r="H135" s="26">
        <f>IFERROR(VLOOKUP($A141,Results_30d_Deltas!$A$2:$H$5000,7,FALSE)-E140,"")</f>
        <v/>
      </c>
      <c r="I135" s="26">
        <f>IFERROR(VLOOKUP($A141,Results_30d_Deltas!$A$2:$H$5000,6,FALSE),"")</f>
        <v/>
      </c>
      <c r="J135" s="26" t="n"/>
      <c r="K135" s="26" t="n"/>
      <c r="L135" s="26" t="inlineStr">
        <is>
          <t>NO</t>
        </is>
      </c>
      <c r="M135" s="74" t="n">
        <v>2.685271776477538</v>
      </c>
      <c r="N135" s="74" t="n">
        <v>3</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4" t="n"/>
      <c r="DO135" s="34"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ez_manage.py:5554 top()</t>
        </is>
      </c>
      <c r="IN135" s="26" t="inlineStr">
        <is>
          <t>v12_quick_engine.py:3182 x4</t>
        </is>
      </c>
      <c r="IO135" s="26" t="n"/>
    </row>
    <row r="136" ht="10.5" customHeight="1" s="67">
      <c r="A136" s="26" t="inlineStr">
        <is>
          <t>TREND_MIN_GAIN_EXIT</t>
        </is>
      </c>
      <c r="B136" s="26" t="inlineStr">
        <is>
          <t>1.0</t>
        </is>
      </c>
      <c r="C136" s="26" t="n"/>
      <c r="D136" s="26" t="n"/>
      <c r="E136" s="26" t="n"/>
      <c r="F136" s="26" t="n"/>
      <c r="G136" s="26">
        <f>IFERROR(VLOOKUP($A178&amp;"_"&amp;$B178,Results_Deltas!$A$2:$P$15000,5,FALSE),"")</f>
        <v/>
      </c>
      <c r="H136" s="26">
        <f>IFERROR(VLOOKUP($A178,Results_30d_Deltas!$A$2:$H$5000,7,FALSE)-E177,"")</f>
        <v/>
      </c>
      <c r="I136" s="26">
        <f>IFERROR(VLOOKUP($A178,Results_30d_Deltas!$A$2:$H$5000,6,FALSE),"")</f>
        <v/>
      </c>
      <c r="J136" s="26" t="n"/>
      <c r="K136" s="26" t="n"/>
      <c r="L136" s="26" t="inlineStr">
        <is>
          <t>YES</t>
        </is>
      </c>
      <c r="M136" s="74" t="n">
        <v>2.696110347578581</v>
      </c>
      <c r="N136" s="74" t="n">
        <v>7</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4" t="n"/>
      <c r="AO136" s="34" t="n"/>
      <c r="AP136" s="34" t="n"/>
      <c r="AQ136" s="34" t="n"/>
      <c r="AR136" s="34"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4" t="n"/>
      <c r="DO136" s="34"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ez_manage.py:4205 top()</t>
        </is>
      </c>
      <c r="IN136" s="26" t="inlineStr">
        <is>
          <t>v12_quick_engine.py:3545 x2</t>
        </is>
      </c>
      <c r="IO136" s="26" t="n"/>
    </row>
    <row r="137" ht="10.5" customHeight="1" s="67">
      <c r="A137" s="26" t="inlineStr">
        <is>
          <t>TRADIER_RSI2_EXIT_THRESHOLD_LONG</t>
        </is>
      </c>
      <c r="B137" s="26" t="inlineStr">
        <is>
          <t>67.5</t>
        </is>
      </c>
      <c r="C137" s="26" t="n"/>
      <c r="D137" s="26" t="n"/>
      <c r="E137" s="26" t="n"/>
      <c r="F137" s="26" t="n"/>
      <c r="G137" s="26">
        <f>IFERROR(VLOOKUP($A167&amp;"_"&amp;$B167,Results_Deltas!$A$2:$P$15000,5,FALSE),"")</f>
        <v/>
      </c>
      <c r="H137" s="26">
        <f>IFERROR(VLOOKUP($A167,Results_30d_Deltas!$A$2:$H$5000,7,FALSE)-E166,"")</f>
        <v/>
      </c>
      <c r="I137" s="26">
        <f>IFERROR(VLOOKUP($A167,Results_30d_Deltas!$A$2:$H$5000,6,FALSE),"")</f>
        <v/>
      </c>
      <c r="J137" s="26" t="n"/>
      <c r="K137" s="26" t="n"/>
      <c r="L137" s="26" t="inlineStr">
        <is>
          <t>NO</t>
        </is>
      </c>
      <c r="M137" s="74" t="n">
        <v>2.713374805096615</v>
      </c>
      <c r="N137" s="74" t="n">
        <v>3</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4" t="n"/>
      <c r="DO137" s="34"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ez_manage.py:5740 top()</t>
        </is>
      </c>
      <c r="IN137" s="26" t="inlineStr">
        <is>
          <t>v12_quick_engine.py:3437 x9</t>
        </is>
      </c>
      <c r="IO137" s="26" t="n"/>
    </row>
    <row r="138" ht="10.5" customHeight="1" s="67">
      <c r="A138" s="0" t="inlineStr">
        <is>
          <t>WT_DC_STOCH_THRESHOLD_SHORT</t>
        </is>
      </c>
      <c r="B138" s="0" t="n">
        <v>70</v>
      </c>
      <c r="M138" s="74" t="n">
        <v>2.753131092644048</v>
      </c>
      <c r="N138" s="74" t="n">
        <v>22</v>
      </c>
    </row>
    <row r="139" ht="10.5" customHeight="1" s="67">
      <c r="A139" s="26" t="inlineStr">
        <is>
          <t>ATR_ADAPTIVE_SIZING_TARGET_PCT</t>
        </is>
      </c>
      <c r="B139" s="26" t="inlineStr">
        <is>
          <t>1.0</t>
        </is>
      </c>
      <c r="C139" s="26" t="n"/>
      <c r="D139" s="26" t="n"/>
      <c r="E139" s="26" t="n"/>
      <c r="F139" s="26" t="n"/>
      <c r="G139" s="26">
        <f>IFERROR(VLOOKUP($A24&amp;"_"&amp;$B24,Results_Deltas!$A$2:$P$15000,5,FALSE),"")</f>
        <v/>
      </c>
      <c r="H139" s="26">
        <f>IFERROR(VLOOKUP($A24,Results_30d_Deltas!$A$2:$H$5000,7,FALSE)-E23,"")</f>
        <v/>
      </c>
      <c r="I139" s="26">
        <f>IFERROR(VLOOKUP($A24,Results_30d_Deltas!$A$2:$H$5000,6,FALSE),"")</f>
        <v/>
      </c>
      <c r="J139" s="26" t="n"/>
      <c r="K139" s="26" t="n"/>
      <c r="L139" s="26" t="inlineStr">
        <is>
          <t>NO</t>
        </is>
      </c>
      <c r="M139" s="74" t="n">
        <v>2.786162267510476</v>
      </c>
      <c r="N139" s="74" t="n">
        <v>31</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ez_manage.py:4327 top()</t>
        </is>
      </c>
      <c r="IN139" s="26" t="inlineStr">
        <is>
          <t>v12_quick_engine.py:1209 x7</t>
        </is>
      </c>
      <c r="IO139" s="26" t="n"/>
    </row>
    <row r="140" ht="10.5" customHeight="1" s="67">
      <c r="A140" s="0" t="inlineStr">
        <is>
          <t>WT_DC_TF_COMBO</t>
        </is>
      </c>
      <c r="B140" s="0" t="inlineStr">
        <is>
          <t>1h_4h</t>
        </is>
      </c>
      <c r="M140" s="74" t="n">
        <v>2.793327981583075</v>
      </c>
      <c r="N140" s="74" t="n">
        <v>23</v>
      </c>
    </row>
    <row r="141" ht="10.5" customHeight="1" s="67">
      <c r="A141" s="0" t="inlineStr">
        <is>
          <t>WT_DC_TF_COMBO</t>
        </is>
      </c>
      <c r="B141" s="0" t="inlineStr">
        <is>
          <t>15m_1h_4h</t>
        </is>
      </c>
      <c r="M141" s="74" t="n">
        <v>2.828158103448559</v>
      </c>
      <c r="N141" s="74" t="n">
        <v>23</v>
      </c>
    </row>
    <row r="142" ht="10.5" customHeight="1" s="67">
      <c r="A142" s="0" t="inlineStr">
        <is>
          <t>WT_DC_DC_POS_THRESHOLD_SHORT</t>
        </is>
      </c>
      <c r="B142" s="0" t="n">
        <v>0.3</v>
      </c>
      <c r="M142" s="74" t="n">
        <v>2.835330691719727</v>
      </c>
      <c r="N142" s="74" t="n">
        <v>26</v>
      </c>
    </row>
    <row r="143" ht="10.5" customHeight="1" s="67">
      <c r="A143" s="26" t="inlineStr">
        <is>
          <t>STDEV_SUPPRESS_EARLY_EXIT</t>
        </is>
      </c>
      <c r="B143" s="26" t="inlineStr">
        <is>
          <t>0</t>
        </is>
      </c>
      <c r="C143" s="26" t="n"/>
      <c r="D143" s="26" t="n"/>
      <c r="E143" s="26" t="n"/>
      <c r="F143" s="26" t="n"/>
      <c r="G143" s="26">
        <f>IFERROR(VLOOKUP($A158&amp;"_"&amp;$B158,Results_Deltas!$A$2:$P$15000,5,FALSE),"")</f>
        <v/>
      </c>
      <c r="H143" s="26">
        <f>IFERROR(VLOOKUP($A158,Results_30d_Deltas!$A$2:$H$5000,7,FALSE)-E157,"")</f>
        <v/>
      </c>
      <c r="I143" s="26">
        <f>IFERROR(VLOOKUP($A158,Results_30d_Deltas!$A$2:$H$5000,6,FALSE),"")</f>
        <v/>
      </c>
      <c r="J143" s="26" t="n"/>
      <c r="K143" s="26" t="n"/>
      <c r="L143" s="26" t="inlineStr">
        <is>
          <t>NO</t>
        </is>
      </c>
      <c r="M143" s="74" t="n">
        <v>2.860881483618144</v>
      </c>
      <c r="N143" s="74" t="n">
        <v>7</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4" t="n"/>
      <c r="DO143" s="34"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ez_manage.py:4060 top()</t>
        </is>
      </c>
      <c r="IN143" s="26" t="inlineStr">
        <is>
          <t>v12_quick_engine.py:3300 x2</t>
        </is>
      </c>
      <c r="IO143" s="26" t="n"/>
    </row>
    <row r="144" ht="10.5" customHeight="1" s="67">
      <c r="A144" s="26" t="inlineStr">
        <is>
          <t>STDEV_BREAKOUT_PCTB_LONG</t>
        </is>
      </c>
      <c r="B144" s="26" t="inlineStr">
        <is>
          <t>0</t>
        </is>
      </c>
      <c r="C144" s="26" t="n"/>
      <c r="D144" s="26" t="n"/>
      <c r="E144" s="26" t="n"/>
      <c r="F144" s="26" t="n"/>
      <c r="G144" s="26">
        <f>IFERROR(VLOOKUP($A150&amp;"_"&amp;$B150,Results_Deltas!$A$2:$P$15000,5,FALSE),"")</f>
        <v/>
      </c>
      <c r="H144" s="26">
        <f>IFERROR(VLOOKUP($A150,Results_30d_Deltas!$A$2:$H$5000,7,FALSE)-E149,"")</f>
        <v/>
      </c>
      <c r="I144" s="26">
        <f>IFERROR(VLOOKUP($A150,Results_30d_Deltas!$A$2:$H$5000,6,FALSE),"")</f>
        <v/>
      </c>
      <c r="J144" s="26" t="n"/>
      <c r="K144" s="26" t="n"/>
      <c r="L144" s="26" t="inlineStr">
        <is>
          <t>NO</t>
        </is>
      </c>
      <c r="M144" s="74" t="n">
        <v>2.872872523086466</v>
      </c>
      <c r="N144" s="74" t="n">
        <v>7</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4" t="n"/>
      <c r="AT144" s="34" t="n"/>
      <c r="AU144" s="34" t="n"/>
      <c r="AV144" s="34" t="n"/>
      <c r="AW144" s="34"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4" t="n"/>
      <c r="BS144" s="34" t="n"/>
      <c r="BT144" s="34" t="n"/>
      <c r="BU144" s="34" t="n"/>
      <c r="BV144" s="34"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4" t="n"/>
      <c r="DB144" s="34" t="n"/>
      <c r="DC144" s="34" t="n"/>
      <c r="DD144" s="34" t="n"/>
      <c r="DE144" s="34"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4" t="n"/>
      <c r="GC144" s="34" t="n"/>
      <c r="GD144" s="34" t="n"/>
      <c r="GE144" s="34" t="n"/>
      <c r="GF144" s="34"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ez_manage.py:4044 top()</t>
        </is>
      </c>
      <c r="IN144" s="26" t="inlineStr">
        <is>
          <t>v12_quick_engine.py:3280 x3</t>
        </is>
      </c>
      <c r="IO144" s="26" t="n"/>
    </row>
    <row r="145" ht="10.5" customHeight="1" s="67">
      <c r="A145" s="26" t="inlineStr">
        <is>
          <t>BTC_RZ_WT_DC_MULTIFACTOR</t>
        </is>
      </c>
      <c r="B145" s="26" t="inlineStr">
        <is>
          <t>1.0</t>
        </is>
      </c>
      <c r="C145" s="26" t="n"/>
      <c r="D145" s="26" t="n"/>
      <c r="E145" s="26" t="n"/>
      <c r="F145" s="26" t="n"/>
      <c r="G145" s="26">
        <f>IFERROR(VLOOKUP($A41&amp;"_"&amp;$B41,Results_Deltas!$A$2:$P$15000,5,FALSE),"")</f>
        <v/>
      </c>
      <c r="H145" s="26">
        <f>IFERROR(VLOOKUP($A41,Results_30d_Deltas!$A$2:$H$5000,7,FALSE)-E40,"")</f>
        <v/>
      </c>
      <c r="I145" s="26">
        <f>IFERROR(VLOOKUP($A41,Results_30d_Deltas!$A$2:$H$5000,6,FALSE),"")</f>
        <v/>
      </c>
      <c r="J145" s="26" t="n"/>
      <c r="K145" s="26" t="n"/>
      <c r="L145" s="26" t="inlineStr">
        <is>
          <t>NO</t>
        </is>
      </c>
      <c r="M145" s="74" t="n">
        <v>2.876712437507711</v>
      </c>
      <c r="N145" s="74" t="n">
        <v>5</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ez_manage.py:5965 top()</t>
        </is>
      </c>
      <c r="IN145" s="26" t="inlineStr">
        <is>
          <t>v12_quick_engine.py:450 x8</t>
        </is>
      </c>
      <c r="IO145" s="26" t="n"/>
    </row>
    <row r="146" ht="10.5" customHeight="1" s="67">
      <c r="A146" s="26" t="inlineStr">
        <is>
          <t>STDEV_BREAKOUT_PCTB_SHORT</t>
        </is>
      </c>
      <c r="B146" s="26" t="inlineStr">
        <is>
          <t>0</t>
        </is>
      </c>
      <c r="C146" s="26" t="n"/>
      <c r="D146" s="26" t="n"/>
      <c r="E146" s="26" t="n"/>
      <c r="F146" s="26" t="n"/>
      <c r="G146" s="26">
        <f>IFERROR(VLOOKUP($A154&amp;"_"&amp;$B154,Results_Deltas!$A$2:$P$15000,5,FALSE),"")</f>
        <v/>
      </c>
      <c r="H146" s="26">
        <f>IFERROR(VLOOKUP($A154,Results_30d_Deltas!$A$2:$H$5000,7,FALSE)-E153,"")</f>
        <v/>
      </c>
      <c r="I146" s="26">
        <f>IFERROR(VLOOKUP($A154,Results_30d_Deltas!$A$2:$H$5000,6,FALSE),"")</f>
        <v/>
      </c>
      <c r="J146" s="26" t="n"/>
      <c r="K146" s="26" t="n"/>
      <c r="L146" s="26" t="inlineStr">
        <is>
          <t>NO</t>
        </is>
      </c>
      <c r="M146" s="74" t="n">
        <v>2.882431577482085</v>
      </c>
      <c r="N146" s="74" t="n">
        <v>7</v>
      </c>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4" t="n"/>
      <c r="AT146" s="34" t="n"/>
      <c r="AU146" s="34" t="n"/>
      <c r="AV146" s="34" t="n"/>
      <c r="AW146" s="34"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4" t="n"/>
      <c r="BS146" s="34" t="n"/>
      <c r="BT146" s="34" t="n"/>
      <c r="BU146" s="34" t="n"/>
      <c r="BV146" s="34"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4" t="n"/>
      <c r="DB146" s="34" t="n"/>
      <c r="DC146" s="34" t="n"/>
      <c r="DD146" s="34" t="n"/>
      <c r="DE146" s="34"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4" t="n"/>
      <c r="GC146" s="34" t="n"/>
      <c r="GD146" s="34" t="n"/>
      <c r="GE146" s="34" t="n"/>
      <c r="GF146" s="34"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33" t="n"/>
      <c r="IL146" s="26" t="n"/>
      <c r="IM146" s="26" t="inlineStr">
        <is>
          <t>ez_manage.py:4045 top()</t>
        </is>
      </c>
      <c r="IN146" s="26" t="inlineStr">
        <is>
          <t>v12_quick_engine.py:3281 x3</t>
        </is>
      </c>
      <c r="IO146" s="26" t="n"/>
    </row>
    <row r="147" ht="10.5" customHeight="1" s="67">
      <c r="A147" s="27" t="inlineStr">
        <is>
          <t>MACD_ZERO_CROSS_SCORE</t>
        </is>
      </c>
      <c r="B147" s="27" t="inlineStr">
        <is>
          <t>15</t>
        </is>
      </c>
      <c r="C147" s="26" t="n"/>
      <c r="D147" s="26" t="n"/>
      <c r="E147" s="26" t="n"/>
      <c r="F147" s="26" t="n"/>
      <c r="G147" s="26">
        <f>IFERROR(VLOOKUP($A78&amp;"_"&amp;$B78,Results_Deltas!$A$2:$P$15000,5,FALSE),"")</f>
        <v/>
      </c>
      <c r="H147" s="26">
        <f>IFERROR(VLOOKUP($A78,Results_30d_Deltas!$A$2:$H$5000,7,FALSE)-E77,"")</f>
        <v/>
      </c>
      <c r="I147" s="26">
        <f>IFERROR(VLOOKUP($A78,Results_30d_Deltas!$A$2:$H$5000,6,FALSE),"")</f>
        <v/>
      </c>
      <c r="J147" s="26" t="n"/>
      <c r="K147" s="26" t="n"/>
      <c r="L147" s="26" t="inlineStr">
        <is>
          <t>YES</t>
        </is>
      </c>
      <c r="M147" s="74" t="n">
        <v>2.905629076409189</v>
      </c>
      <c r="N147" s="74" t="n">
        <v>7</v>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4" t="n"/>
      <c r="AY147" s="34" t="n"/>
      <c r="AZ147" s="34" t="n"/>
      <c r="BA147" s="34" t="n"/>
      <c r="BB147" s="34"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33" t="n"/>
      <c r="IL147" s="26" t="n"/>
      <c r="IM147" s="26" t="inlineStr">
        <is>
          <t>ez_manage.py:3500 top()</t>
        </is>
      </c>
      <c r="IN147" s="26" t="inlineStr">
        <is>
          <t>v12_quick_engine.py:2235 x2</t>
        </is>
      </c>
      <c r="IO147" s="26" t="n"/>
    </row>
    <row r="148" ht="10.5" customHeight="1" s="67">
      <c r="A148" s="0" t="inlineStr">
        <is>
          <t>WT_DC_STOCH_THRESHOLD_LONG</t>
        </is>
      </c>
      <c r="B148" s="0" t="n">
        <v>50</v>
      </c>
      <c r="M148" s="74" t="n">
        <v>2.935693289704886</v>
      </c>
      <c r="N148" s="74" t="n">
        <v>24</v>
      </c>
    </row>
    <row r="149" ht="10.5" customHeight="1" s="67">
      <c r="A149" s="0" t="inlineStr">
        <is>
          <t>WT_DC_DC_POS_THRESHOLD_LONG</t>
        </is>
      </c>
      <c r="B149" s="0" t="n">
        <v>0.7</v>
      </c>
      <c r="M149" s="74" t="n">
        <v>2.953874029481514</v>
      </c>
      <c r="N149" s="74" t="n">
        <v>26</v>
      </c>
    </row>
    <row r="150" ht="10.5" customHeight="1" s="67">
      <c r="A150" s="0" t="inlineStr">
        <is>
          <t>WT_DC_DC_POS_THRESHOLD_LONG</t>
        </is>
      </c>
      <c r="B150" s="0" t="n">
        <v>0.3</v>
      </c>
      <c r="M150" s="74" t="n">
        <v>2.96449078498964</v>
      </c>
      <c r="N150" s="74" t="n">
        <v>28</v>
      </c>
    </row>
    <row r="151" ht="10.5" customHeight="1" s="67">
      <c r="A151" s="0" t="inlineStr">
        <is>
          <t>WT_DC_STOCH_THRESHOLD_LONG</t>
        </is>
      </c>
      <c r="B151" s="0" t="n">
        <v>30</v>
      </c>
      <c r="M151" s="74" t="n">
        <v>2.970372632660133</v>
      </c>
      <c r="N151" s="74" t="n">
        <v>25</v>
      </c>
    </row>
    <row r="152" ht="10.5" customHeight="1" s="67">
      <c r="A152" s="26" t="inlineStr">
        <is>
          <t>QUICK_REENTRY_60MIN_MIN_PCT</t>
        </is>
      </c>
      <c r="B152" s="26" t="inlineStr">
        <is>
          <t>0</t>
        </is>
      </c>
      <c r="C152" s="26" t="n"/>
      <c r="D152" s="26" t="n"/>
      <c r="E152" s="26" t="n"/>
      <c r="F152" s="26" t="n"/>
      <c r="G152" s="26">
        <f>IFERROR(VLOOKUP($A94&amp;"_"&amp;$B94,Results_Deltas!$A$2:$P$15000,5,FALSE),"")</f>
        <v/>
      </c>
      <c r="H152" s="26">
        <f>IFERROR(VLOOKUP($A94,Results_30d_Deltas!$A$2:$H$5000,7,FALSE)-E93,"")</f>
        <v/>
      </c>
      <c r="I152" s="26">
        <f>IFERROR(VLOOKUP($A94,Results_30d_Deltas!$A$2:$H$5000,6,FALSE),"")</f>
        <v/>
      </c>
      <c r="J152" s="26" t="n"/>
      <c r="K152" s="26" t="n"/>
      <c r="L152" s="26" t="inlineStr">
        <is>
          <t>NO</t>
        </is>
      </c>
      <c r="M152" s="74" t="n">
        <v>2.978495336755063</v>
      </c>
      <c r="N152" s="74" t="n">
        <v>7</v>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4" t="n"/>
      <c r="FV152" s="34"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3" t="n"/>
      <c r="IK152" s="33" t="n"/>
      <c r="IL152" s="26" t="n"/>
      <c r="IM152" s="26" t="inlineStr">
        <is>
          <t>ez_manage.py:6042 top()</t>
        </is>
      </c>
      <c r="IN152" s="26" t="inlineStr">
        <is>
          <t>v12_quick_engine.py:4283 x4</t>
        </is>
      </c>
      <c r="IO152" s="26" t="n"/>
    </row>
    <row r="153" ht="10.5" customHeight="1" s="67">
      <c r="A153" s="0" t="inlineStr">
        <is>
          <t>WT_DC_TF_COMBO</t>
        </is>
      </c>
      <c r="B153" s="0" t="inlineStr">
        <is>
          <t>4h_D</t>
        </is>
      </c>
      <c r="M153" s="74" t="n">
        <v>3.005001015777783</v>
      </c>
      <c r="N153" s="74" t="n">
        <v>26</v>
      </c>
    </row>
    <row r="154" ht="10.5" customHeight="1" s="67">
      <c r="A154" s="26" t="inlineStr">
        <is>
          <t>BTC_RZ_WT_DC_MULTIFACTOR</t>
        </is>
      </c>
      <c r="B154" s="26" t="inlineStr">
        <is>
          <t>2.0</t>
        </is>
      </c>
      <c r="C154" s="26" t="n"/>
      <c r="D154" s="26" t="n"/>
      <c r="E154" s="26" t="n"/>
      <c r="F154" s="26" t="n"/>
      <c r="G154" s="26">
        <f>IFERROR(VLOOKUP($A42&amp;"_"&amp;$B42,Results_Deltas!$A$2:$P$15000,5,FALSE),"")</f>
        <v/>
      </c>
      <c r="H154" s="26">
        <f>IFERROR(VLOOKUP($A42,Results_30d_Deltas!$A$2:$H$5000,7,FALSE)-E41,"")</f>
        <v/>
      </c>
      <c r="I154" s="26">
        <f>IFERROR(VLOOKUP($A42,Results_30d_Deltas!$A$2:$H$5000,6,FALSE),"")</f>
        <v/>
      </c>
      <c r="J154" s="26" t="n"/>
      <c r="K154" s="26" t="n"/>
      <c r="L154" s="26" t="inlineStr">
        <is>
          <t>NO</t>
        </is>
      </c>
      <c r="M154" s="74" t="n">
        <v>3.034687288155153</v>
      </c>
      <c r="N154" s="74" t="n">
        <v>5</v>
      </c>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3" t="n"/>
      <c r="IK154" s="33" t="n"/>
      <c r="IL154" s="26" t="n"/>
      <c r="IM154" s="26" t="inlineStr">
        <is>
          <t>ez_manage.py:5965 top()</t>
        </is>
      </c>
      <c r="IN154" s="26" t="inlineStr">
        <is>
          <t>v12_quick_engine.py:450 x8</t>
        </is>
      </c>
      <c r="IO154" s="26" t="n"/>
    </row>
    <row r="155" ht="10.5" customHeight="1" s="67">
      <c r="A155" s="26" t="inlineStr">
        <is>
          <t>REENTRY_K15M_PARTIAL_MULT</t>
        </is>
      </c>
      <c r="B155" s="26" t="inlineStr">
        <is>
          <t>0.375</t>
        </is>
      </c>
      <c r="C155" s="26" t="n"/>
      <c r="D155" s="26" t="n"/>
      <c r="E155" s="26" t="n"/>
      <c r="F155" s="26" t="n"/>
      <c r="G155" s="26">
        <f>IFERROR(VLOOKUP($A104&amp;"_"&amp;$B104,Results_Deltas!$A$2:$P$15000,5,FALSE),"")</f>
        <v/>
      </c>
      <c r="H155" s="26">
        <f>IFERROR(VLOOKUP($A104,Results_30d_Deltas!$A$2:$H$5000,7,FALSE)-E103,"")</f>
        <v/>
      </c>
      <c r="I155" s="26">
        <f>IFERROR(VLOOKUP($A104,Results_30d_Deltas!$A$2:$H$5000,6,FALSE),"")</f>
        <v/>
      </c>
      <c r="J155" s="26" t="n"/>
      <c r="K155" s="26" t="n"/>
      <c r="L155" s="26" t="inlineStr">
        <is>
          <t>NO</t>
        </is>
      </c>
      <c r="M155" s="74" t="n">
        <v>3.037590757739389</v>
      </c>
      <c r="N155" s="74" t="n">
        <v>6</v>
      </c>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4" t="n"/>
      <c r="FV155" s="34"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4" t="n"/>
      <c r="HQ155" s="34" t="n"/>
      <c r="HR155" s="34" t="n"/>
      <c r="HS155" s="34" t="n"/>
      <c r="HT155" s="34" t="n"/>
      <c r="HU155" s="33" t="n"/>
      <c r="HV155" s="33" t="n"/>
      <c r="HW155" s="33" t="n"/>
      <c r="HX155" s="33" t="n"/>
      <c r="HY155" s="33" t="n"/>
      <c r="HZ155" s="33" t="n"/>
      <c r="IA155" s="33" t="n"/>
      <c r="IB155" s="33" t="n"/>
      <c r="IC155" s="33" t="n"/>
      <c r="ID155" s="33" t="n"/>
      <c r="IE155" s="33" t="n"/>
      <c r="IF155" s="33" t="n"/>
      <c r="IG155" s="33" t="n"/>
      <c r="IH155" s="33" t="n"/>
      <c r="II155" s="33" t="n"/>
      <c r="IJ155" s="33" t="n"/>
      <c r="IK155" s="33" t="n"/>
      <c r="IL155" s="26" t="n"/>
      <c r="IM155" s="26" t="inlineStr">
        <is>
          <t>ez_manage.py:3860 top()</t>
        </is>
      </c>
      <c r="IN155" s="26" t="inlineStr">
        <is>
          <t>v12_quick_engine.py:2884 x8</t>
        </is>
      </c>
      <c r="IO155" s="26" t="n"/>
    </row>
    <row r="156" ht="10.5" customHeight="1" s="67">
      <c r="A156" s="26" t="inlineStr">
        <is>
          <t>REENTRY_RALLY_K15M_MAX</t>
        </is>
      </c>
      <c r="B156" s="26" t="inlineStr">
        <is>
          <t>100.0</t>
        </is>
      </c>
      <c r="C156" s="26" t="n"/>
      <c r="D156" s="26" t="n"/>
      <c r="E156" s="26" t="n"/>
      <c r="F156" s="26" t="n"/>
      <c r="G156" s="26">
        <f>IFERROR(VLOOKUP($A107&amp;"_"&amp;$B107,Results_Deltas!$A$2:$P$15000,5,FALSE),"")</f>
        <v/>
      </c>
      <c r="H156" s="26">
        <f>IFERROR(VLOOKUP($A107,Results_30d_Deltas!$A$2:$H$5000,7,FALSE)-E106,"")</f>
        <v/>
      </c>
      <c r="I156" s="26">
        <f>IFERROR(VLOOKUP($A107,Results_30d_Deltas!$A$2:$H$5000,6,FALSE),"")</f>
        <v/>
      </c>
      <c r="J156" s="26" t="n"/>
      <c r="K156" s="26" t="n"/>
      <c r="L156" s="26" t="inlineStr">
        <is>
          <t>NO</t>
        </is>
      </c>
      <c r="M156" s="74" t="n">
        <v>3.039610971487187</v>
      </c>
      <c r="N156" s="74" t="n">
        <v>7</v>
      </c>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4" t="n"/>
      <c r="FV156" s="34"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3" t="n"/>
      <c r="IK156" s="33" t="n"/>
      <c r="IL156" s="26" t="n"/>
      <c r="IM156" s="26" t="inlineStr">
        <is>
          <t>ez_manage.py:3869 top()</t>
        </is>
      </c>
      <c r="IN156" s="26" t="inlineStr">
        <is>
          <t>v12_quick_engine.py:2902 x8</t>
        </is>
      </c>
      <c r="IO156" s="26" t="n"/>
    </row>
    <row r="157" ht="10.5" customHeight="1" s="67">
      <c r="A157" s="26" t="inlineStr">
        <is>
          <t>TRADIER_RSI2_EXIT_THRESHOLD_SHORT</t>
        </is>
      </c>
      <c r="B157" s="26" t="inlineStr">
        <is>
          <t>15.0</t>
        </is>
      </c>
      <c r="C157" s="26" t="n"/>
      <c r="D157" s="26" t="n"/>
      <c r="E157" s="26" t="n"/>
      <c r="F157" s="26" t="n"/>
      <c r="G157" s="26">
        <f>IFERROR(VLOOKUP($A175&amp;"_"&amp;$B175,Results_Deltas!$A$2:$P$15000,5,FALSE),"")</f>
        <v/>
      </c>
      <c r="H157" s="26">
        <f>IFERROR(VLOOKUP($A175,Results_30d_Deltas!$A$2:$H$5000,7,FALSE)-E174,"")</f>
        <v/>
      </c>
      <c r="I157" s="26">
        <f>IFERROR(VLOOKUP($A175,Results_30d_Deltas!$A$2:$H$5000,6,FALSE),"")</f>
        <v/>
      </c>
      <c r="J157" s="26" t="n"/>
      <c r="K157" s="26" t="n"/>
      <c r="L157" s="26" t="inlineStr">
        <is>
          <t>YES</t>
        </is>
      </c>
      <c r="M157" s="74" t="n">
        <v>3.039746432854209</v>
      </c>
      <c r="N157" s="74" t="n">
        <v>3</v>
      </c>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4" t="n"/>
      <c r="CW157" s="34" t="n"/>
      <c r="CX157" s="34" t="n"/>
      <c r="CY157" s="34" t="n"/>
      <c r="CZ157" s="34" t="n"/>
      <c r="DA157" s="34" t="n"/>
      <c r="DB157" s="34" t="n"/>
      <c r="DC157" s="34" t="n"/>
      <c r="DD157" s="34" t="n"/>
      <c r="DE157" s="34" t="n"/>
      <c r="DF157" s="34" t="n"/>
      <c r="DG157" s="34" t="n"/>
      <c r="DH157" s="34" t="n"/>
      <c r="DI157" s="34" t="n"/>
      <c r="DJ157" s="34" t="n"/>
      <c r="DK157" s="34" t="n"/>
      <c r="DL157" s="34" t="n"/>
      <c r="DM157" s="34" t="n"/>
      <c r="DN157" s="34" t="n"/>
      <c r="DO157" s="34"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3" t="n"/>
      <c r="IK157" s="33" t="n"/>
      <c r="IL157" s="26" t="n"/>
      <c r="IM157" s="26" t="inlineStr">
        <is>
          <t>ez_manage.py:5741 top()</t>
        </is>
      </c>
      <c r="IN157" s="26" t="inlineStr">
        <is>
          <t>v12_quick_engine.py:3438 x9</t>
        </is>
      </c>
      <c r="IO157" s="26" t="n"/>
    </row>
    <row r="158" ht="10.5" customHeight="1" s="67">
      <c r="A158" s="0" t="inlineStr">
        <is>
          <t>WT_DC_DC_TF</t>
        </is>
      </c>
      <c r="B158" s="0" t="inlineStr">
        <is>
          <t>4h</t>
        </is>
      </c>
      <c r="M158" s="74" t="n">
        <v>3.048604326435823</v>
      </c>
      <c r="N158" s="74" t="n">
        <v>26</v>
      </c>
    </row>
    <row r="159" ht="10.5" customHeight="1" s="67">
      <c r="A159" s="27" t="inlineStr">
        <is>
          <t>TRADIER_MFI_ENTRY_LONG_ENABLED</t>
        </is>
      </c>
      <c r="B159" s="27" t="inlineStr">
        <is>
          <t>False</t>
        </is>
      </c>
      <c r="C159" s="26" t="n"/>
      <c r="D159" s="26" t="n"/>
      <c r="E159" s="26" t="n"/>
      <c r="F159" s="26" t="n"/>
      <c r="G159" s="26">
        <f>IFERROR(VLOOKUP($A164&amp;"_"&amp;$B164,Results_Deltas!$A$2:$P$15000,5,FALSE),"")</f>
        <v/>
      </c>
      <c r="H159" s="26">
        <f>IFERROR(VLOOKUP($A164,Results_30d_Deltas!$A$2:$H$5000,7,FALSE)-E163,"")</f>
        <v/>
      </c>
      <c r="I159" s="26">
        <f>IFERROR(VLOOKUP($A164,Results_30d_Deltas!$A$2:$H$5000,6,FALSE),"")</f>
        <v/>
      </c>
      <c r="J159" s="26" t="n"/>
      <c r="K159" s="26" t="n"/>
      <c r="L159" s="26" t="inlineStr">
        <is>
          <t>NO</t>
        </is>
      </c>
      <c r="M159" s="74" t="n">
        <v>3.059532694047961</v>
      </c>
      <c r="N159" s="74" t="n">
        <v>2</v>
      </c>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4" t="n"/>
      <c r="FL159" s="34" t="n"/>
      <c r="FM159" s="34" t="n"/>
      <c r="FN159" s="34" t="n"/>
      <c r="FO159" s="34"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4" t="n"/>
      <c r="IA159" s="34" t="n"/>
      <c r="IB159" s="34" t="n"/>
      <c r="IC159" s="34" t="n"/>
      <c r="ID159" s="34" t="n"/>
      <c r="IE159" s="34" t="n"/>
      <c r="IF159" s="34" t="n"/>
      <c r="IG159" s="34" t="n"/>
      <c r="IH159" s="34" t="n"/>
      <c r="II159" s="34" t="n"/>
      <c r="IJ159" s="34" t="n"/>
      <c r="IK159" s="34" t="n"/>
      <c r="IL159" s="26" t="n"/>
      <c r="IM159" s="26" t="inlineStr">
        <is>
          <t>ez_manage.py:5734 top()</t>
        </is>
      </c>
      <c r="IN159" s="26" t="inlineStr">
        <is>
          <t>v12_quick_engine.py:3411 x7</t>
        </is>
      </c>
      <c r="IO159" s="26" t="n"/>
    </row>
    <row r="160" ht="10.5" customHeight="1" s="67">
      <c r="A160" s="26" t="inlineStr">
        <is>
          <t>INTRADAY_SESSION_FORCE_EXIT_UTC</t>
        </is>
      </c>
      <c r="B160" s="26" t="inlineStr">
        <is>
          <t>0</t>
        </is>
      </c>
      <c r="C160" s="26" t="n"/>
      <c r="D160" s="26" t="n"/>
      <c r="E160" s="26" t="n"/>
      <c r="F160" s="26" t="n"/>
      <c r="G160" s="26">
        <f>IFERROR(VLOOKUP($A70&amp;"_"&amp;$B70,Results_Deltas!$A$2:$P$15000,5,FALSE),"")</f>
        <v/>
      </c>
      <c r="H160" s="26">
        <f>IFERROR(VLOOKUP($A70,Results_30d_Deltas!$A$2:$H$5000,7,FALSE)-E69,"")</f>
        <v/>
      </c>
      <c r="I160" s="26">
        <f>IFERROR(VLOOKUP($A70,Results_30d_Deltas!$A$2:$H$5000,6,FALSE),"")</f>
        <v/>
      </c>
      <c r="J160" s="26" t="n"/>
      <c r="K160" s="26" t="n"/>
      <c r="L160" s="26" t="inlineStr">
        <is>
          <t>NO</t>
        </is>
      </c>
      <c r="M160" s="74" t="n">
        <v>3.064429457445371</v>
      </c>
      <c r="N160" s="74" t="n">
        <v>7</v>
      </c>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4" t="n"/>
      <c r="DO160" s="34"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3" t="n"/>
      <c r="IK160" s="33" t="n"/>
      <c r="IL160" s="26" t="n"/>
      <c r="IM160" s="26" t="inlineStr">
        <is>
          <t>ez_manage.py:6014 top()</t>
        </is>
      </c>
      <c r="IN160" s="26" t="inlineStr">
        <is>
          <t>v12_quick_engine.py:4267 x4</t>
        </is>
      </c>
      <c r="IO160" s="26" t="n"/>
    </row>
    <row r="161" ht="10.5" customHeight="1" s="67">
      <c r="A161" s="27" t="inlineStr">
        <is>
          <t>WT_COMPOSITE_ENTRY_GOOD</t>
        </is>
      </c>
      <c r="B161" s="27" t="inlineStr">
        <is>
          <t>30.0</t>
        </is>
      </c>
      <c r="C161" s="26" t="n"/>
      <c r="D161" s="26" t="n"/>
      <c r="E161" s="26" t="n"/>
      <c r="F161" s="26" t="n"/>
      <c r="G161" s="26">
        <f>IFERROR(VLOOKUP($A198&amp;"_"&amp;$B198,Results_Deltas!$A$2:$P$15000,5,FALSE),"")</f>
        <v/>
      </c>
      <c r="H161" s="26">
        <f>IFERROR(VLOOKUP($A198,Results_30d_Deltas!$A$2:$H$5000,7,FALSE)-E197,"")</f>
        <v/>
      </c>
      <c r="I161" s="26">
        <f>IFERROR(VLOOKUP($A198,Results_30d_Deltas!$A$2:$H$5000,6,FALSE),"")</f>
        <v/>
      </c>
      <c r="J161" s="26" t="n"/>
      <c r="K161" s="26" t="n"/>
      <c r="L161" s="26" t="inlineStr">
        <is>
          <t>NO</t>
        </is>
      </c>
      <c r="M161" s="74" t="n">
        <v>3.071048049561515</v>
      </c>
      <c r="N161" s="74" t="n">
        <v>6</v>
      </c>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4" t="n"/>
      <c r="FL161" s="34" t="n"/>
      <c r="FM161" s="34" t="n"/>
      <c r="FN161" s="34" t="n"/>
      <c r="FO161" s="34"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3" t="n"/>
      <c r="IK161" s="33" t="n"/>
      <c r="IL161" s="26" t="n"/>
      <c r="IM161" s="26" t="inlineStr">
        <is>
          <t>ez_manage.py:5892 top()</t>
        </is>
      </c>
      <c r="IN161" s="26" t="inlineStr">
        <is>
          <t>v12_quick_engine.py:3711 x2</t>
        </is>
      </c>
      <c r="IO161" s="26" t="n"/>
    </row>
    <row r="162" ht="10.5" customHeight="1" s="67">
      <c r="A162" s="27" t="inlineStr">
        <is>
          <t>WT_COMPOSITE_ENTRY_BLOCK</t>
        </is>
      </c>
      <c r="B162" s="27" t="inlineStr">
        <is>
          <t>-20.0</t>
        </is>
      </c>
      <c r="C162" s="26" t="n"/>
      <c r="D162" s="26" t="n"/>
      <c r="E162" s="26" t="n"/>
      <c r="F162" s="26" t="n"/>
      <c r="G162" s="26">
        <f>IFERROR(VLOOKUP($A193&amp;"_"&amp;$B193,Results_Deltas!$A$2:$P$15000,5,FALSE),"")</f>
        <v/>
      </c>
      <c r="H162" s="26">
        <f>IFERROR(VLOOKUP($A193,Results_30d_Deltas!$A$2:$H$5000,7,FALSE)-E192,"")</f>
        <v/>
      </c>
      <c r="I162" s="26">
        <f>IFERROR(VLOOKUP($A193,Results_30d_Deltas!$A$2:$H$5000,6,FALSE),"")</f>
        <v/>
      </c>
      <c r="J162" s="26" t="n"/>
      <c r="K162" s="26" t="n"/>
      <c r="L162" s="26" t="inlineStr">
        <is>
          <t>NO</t>
        </is>
      </c>
      <c r="M162" s="74" t="n">
        <v>3.086647554120129</v>
      </c>
      <c r="N162" s="74" t="n">
        <v>6</v>
      </c>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4" t="n"/>
      <c r="FL162" s="34" t="n"/>
      <c r="FM162" s="34" t="n"/>
      <c r="FN162" s="34" t="n"/>
      <c r="FO162" s="34"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3" t="n"/>
      <c r="IK162" s="33" t="n"/>
      <c r="IL162" s="26" t="n"/>
      <c r="IM162" s="26" t="inlineStr">
        <is>
          <t>ez_manage.py:5891 top()</t>
        </is>
      </c>
      <c r="IN162" s="26" t="inlineStr">
        <is>
          <t>v12_quick_engine.py:3710 x2</t>
        </is>
      </c>
      <c r="IO162" s="26" t="n"/>
    </row>
    <row r="163" ht="10.5" customHeight="1" s="67">
      <c r="A163" s="27" t="inlineStr">
        <is>
          <t>V8_ENTRY_ENGINE_DC_ENABLED</t>
        </is>
      </c>
      <c r="B163" s="27" t="inlineStr">
        <is>
          <t>True</t>
        </is>
      </c>
      <c r="C163" s="26" t="n"/>
      <c r="D163" s="26" t="n"/>
      <c r="E163" s="26" t="n"/>
      <c r="F163" s="26" t="n"/>
      <c r="G163" s="26">
        <f>IFERROR(VLOOKUP($A181&amp;"_"&amp;$B181,Results_Deltas!$A$2:$P$15000,5,FALSE),"")</f>
        <v/>
      </c>
      <c r="H163" s="26">
        <f>IFERROR(VLOOKUP($A181,Results_30d_Deltas!$A$2:$H$5000,7,FALSE)-E180,"")</f>
        <v/>
      </c>
      <c r="I163" s="26">
        <f>IFERROR(VLOOKUP($A181,Results_30d_Deltas!$A$2:$H$5000,6,FALSE),"")</f>
        <v/>
      </c>
      <c r="J163" s="26" t="n"/>
      <c r="K163" s="26" t="n"/>
      <c r="L163" s="26" t="inlineStr">
        <is>
          <t>YES</t>
        </is>
      </c>
      <c r="M163" s="74" t="n">
        <v>3.095586046870449</v>
      </c>
      <c r="N163" s="74" t="n">
        <v>6</v>
      </c>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4" t="n"/>
      <c r="CC163" s="34" t="n"/>
      <c r="CD163" s="34" t="n"/>
      <c r="CE163" s="34" t="n"/>
      <c r="CF163" s="34"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4" t="n"/>
      <c r="FL163" s="34" t="n"/>
      <c r="FM163" s="34" t="n"/>
      <c r="FN163" s="34" t="n"/>
      <c r="FO163" s="34"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4" t="n"/>
      <c r="IA163" s="34" t="n"/>
      <c r="IB163" s="34" t="n"/>
      <c r="IC163" s="34" t="n"/>
      <c r="ID163" s="34" t="n"/>
      <c r="IE163" s="34" t="n"/>
      <c r="IF163" s="34" t="n"/>
      <c r="IG163" s="34" t="n"/>
      <c r="IH163" s="34" t="n"/>
      <c r="II163" s="34" t="n"/>
      <c r="IJ163" s="34" t="n"/>
      <c r="IK163" s="34" t="n"/>
      <c r="IL163" s="26" t="n"/>
      <c r="IM163" s="26" t="inlineStr">
        <is>
          <t>ez_manage.py:6073 top()</t>
        </is>
      </c>
      <c r="IN163" s="26" t="inlineStr">
        <is>
          <t>v12_quick_engine.py:4285 x4</t>
        </is>
      </c>
      <c r="IO163" s="26" t="n"/>
    </row>
    <row r="164" ht="10.5" customHeight="1" s="67">
      <c r="A164" s="0" t="inlineStr">
        <is>
          <t>WT_DC_DC_POS_THRESHOLD_SHORT</t>
        </is>
      </c>
      <c r="B164" s="0" t="n">
        <v>0.7</v>
      </c>
      <c r="M164" s="74" t="n">
        <v>3.100173841864283</v>
      </c>
      <c r="N164" s="74" t="n">
        <v>26</v>
      </c>
    </row>
    <row r="165" ht="10.5" customHeight="1" s="67">
      <c r="A165" s="26" t="inlineStr">
        <is>
          <t>MI_MIN_GAIN_EXIT</t>
        </is>
      </c>
      <c r="B165" s="26" t="inlineStr">
        <is>
          <t>0</t>
        </is>
      </c>
      <c r="C165" s="26" t="n"/>
      <c r="D165" s="26" t="n"/>
      <c r="E165" s="26" t="n"/>
      <c r="F165" s="26" t="n"/>
      <c r="G165" s="26">
        <f>IFERROR(VLOOKUP($A86&amp;"_"&amp;$B86,Results_Deltas!$A$2:$P$15000,5,FALSE),"")</f>
        <v/>
      </c>
      <c r="H165" s="26">
        <f>IFERROR(VLOOKUP($A86,Results_30d_Deltas!$A$2:$H$5000,7,FALSE)-E85,"")</f>
        <v/>
      </c>
      <c r="I165" s="26">
        <f>IFERROR(VLOOKUP($A86,Results_30d_Deltas!$A$2:$H$5000,6,FALSE),"")</f>
        <v/>
      </c>
      <c r="J165" s="26" t="n"/>
      <c r="K165" s="26" t="n"/>
      <c r="L165" s="26" t="inlineStr">
        <is>
          <t>NO</t>
        </is>
      </c>
      <c r="M165" s="74" t="n">
        <v>3.127029769696287</v>
      </c>
      <c r="N165" s="74" t="n">
        <v>7</v>
      </c>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4" t="n"/>
      <c r="AO165" s="34" t="n"/>
      <c r="AP165" s="34" t="n"/>
      <c r="AQ165" s="34" t="n"/>
      <c r="AR165" s="34"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4" t="n"/>
      <c r="DO165" s="34"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3" t="n"/>
      <c r="IK165" s="33" t="n"/>
      <c r="IL165" s="26" t="n"/>
      <c r="IM165" s="26" t="inlineStr">
        <is>
          <t>ez_manage.py:3565 top()</t>
        </is>
      </c>
      <c r="IN165" s="26" t="inlineStr">
        <is>
          <t>v12_quick_engine.py:2342 x8</t>
        </is>
      </c>
      <c r="IO165" s="26" t="n"/>
    </row>
    <row r="166" ht="10.5" customHeight="1" s="67">
      <c r="A166" s="27" t="inlineStr">
        <is>
          <t>WT_COMPOSITE_ENTRY_STRONG</t>
        </is>
      </c>
      <c r="B166" s="27" t="inlineStr">
        <is>
          <t>50.0</t>
        </is>
      </c>
      <c r="C166" s="26" t="n"/>
      <c r="D166" s="26" t="n"/>
      <c r="E166" s="26" t="n"/>
      <c r="F166" s="26" t="n"/>
      <c r="G166" s="26">
        <f>IFERROR(VLOOKUP($A208&amp;"_"&amp;$B208,Results_Deltas!$A$2:$P$15000,5,FALSE),"")</f>
        <v/>
      </c>
      <c r="H166" s="26">
        <f>IFERROR(VLOOKUP($A208,Results_30d_Deltas!$A$2:$H$5000,7,FALSE)-E207,"")</f>
        <v/>
      </c>
      <c r="I166" s="26">
        <f>IFERROR(VLOOKUP($A208,Results_30d_Deltas!$A$2:$H$5000,6,FALSE),"")</f>
        <v/>
      </c>
      <c r="J166" s="26" t="n"/>
      <c r="K166" s="26" t="n"/>
      <c r="L166" s="26" t="inlineStr">
        <is>
          <t>YES</t>
        </is>
      </c>
      <c r="M166" s="74" t="n">
        <v>3.127515789740011</v>
      </c>
      <c r="N166" s="74" t="n">
        <v>6</v>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4" t="n"/>
      <c r="FL166" s="34" t="n"/>
      <c r="FM166" s="34" t="n"/>
      <c r="FN166" s="34" t="n"/>
      <c r="FO166" s="34"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3" t="n"/>
      <c r="IK166" s="33" t="n"/>
      <c r="IL166" s="26" t="n"/>
      <c r="IM166" s="26" t="inlineStr">
        <is>
          <t>ez_manage.py:5894 top()</t>
        </is>
      </c>
      <c r="IN166" s="26" t="inlineStr">
        <is>
          <t>v12_quick_engine.py:3713 x2</t>
        </is>
      </c>
      <c r="IO166" s="26" t="n"/>
    </row>
    <row r="167" ht="10.5" customHeight="1" s="67">
      <c r="A167" s="26" t="inlineStr">
        <is>
          <t>DC_BREAKOUT_SCORE</t>
        </is>
      </c>
      <c r="B167" s="26" t="inlineStr">
        <is>
          <t>30</t>
        </is>
      </c>
      <c r="C167" s="26" t="n"/>
      <c r="D167" s="26" t="n"/>
      <c r="E167" s="26" t="n"/>
      <c r="F167" s="26" t="n"/>
      <c r="G167" s="26">
        <f>IFERROR(VLOOKUP($A12&amp;"_"&amp;$B12,Results_Deltas!$A$2:$P$15000,5,FALSE),"")</f>
        <v/>
      </c>
      <c r="H167" s="26">
        <f>IFERROR(VLOOKUP($A12,Results_30d_Deltas!$A$2:$H$5000,7,FALSE)-E11,"")</f>
        <v/>
      </c>
      <c r="I167" s="26">
        <f>IFERROR(VLOOKUP($A12,Results_30d_Deltas!$A$2:$H$5000,6,FALSE),"")</f>
        <v/>
      </c>
      <c r="J167" s="26" t="n"/>
      <c r="K167" s="26" t="n"/>
      <c r="L167" s="26" t="inlineStr">
        <is>
          <t>NO</t>
        </is>
      </c>
      <c r="M167" s="74" t="n">
        <v>3.13297732256678</v>
      </c>
      <c r="N167" s="74" t="n">
        <v>8</v>
      </c>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4" t="n"/>
      <c r="AT167" s="34" t="n"/>
      <c r="AU167" s="34" t="n"/>
      <c r="AV167" s="34" t="n"/>
      <c r="AW167" s="34"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4" t="n"/>
      <c r="BS167" s="34" t="n"/>
      <c r="BT167" s="34" t="n"/>
      <c r="BU167" s="34" t="n"/>
      <c r="BV167" s="34"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4" t="n"/>
      <c r="DB167" s="34" t="n"/>
      <c r="DC167" s="34" t="n"/>
      <c r="DD167" s="34" t="n"/>
      <c r="DE167" s="34"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4" t="n"/>
      <c r="GC167" s="34" t="n"/>
      <c r="GD167" s="34" t="n"/>
      <c r="GE167" s="34" t="n"/>
      <c r="GF167" s="34"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3" t="n"/>
      <c r="IK167" s="33" t="n"/>
      <c r="IL167" s="26" t="n"/>
      <c r="IM167" s="26" t="inlineStr">
        <is>
          <t>ez_manage.py:3077 top()</t>
        </is>
      </c>
      <c r="IN167" s="26" t="inlineStr">
        <is>
          <t>v12_quick_engine.py:1517 x18</t>
        </is>
      </c>
      <c r="IO167" s="26" t="n"/>
    </row>
    <row r="168" ht="10.5" customHeight="1" s="67">
      <c r="A168" s="0" t="inlineStr">
        <is>
          <t>WT_DC_DC_TF</t>
        </is>
      </c>
      <c r="B168" s="0" t="inlineStr">
        <is>
          <t>D</t>
        </is>
      </c>
      <c r="M168" s="74" t="n">
        <v>3.138693426290171</v>
      </c>
      <c r="N168" s="74" t="n">
        <v>28</v>
      </c>
    </row>
    <row r="169" ht="10.5" customHeight="1" s="67">
      <c r="A169" s="0" t="inlineStr">
        <is>
          <t>WT_DC_TF_COMBO</t>
        </is>
      </c>
      <c r="B169" s="0" t="inlineStr">
        <is>
          <t>15m_1h_4h_D</t>
        </is>
      </c>
      <c r="M169" s="74" t="n">
        <v>3.142386652655299</v>
      </c>
      <c r="N169" s="74" t="n">
        <v>27</v>
      </c>
    </row>
    <row r="170" ht="10.5" customHeight="1" s="67">
      <c r="A170" s="26" t="inlineStr">
        <is>
          <t>DC_BREAKOUT_SCORE</t>
        </is>
      </c>
      <c r="B170" s="26" t="inlineStr">
        <is>
          <t>25</t>
        </is>
      </c>
      <c r="C170" s="26" t="n"/>
      <c r="D170" s="26" t="n"/>
      <c r="E170" s="26" t="n"/>
      <c r="F170" s="26" t="n"/>
      <c r="G170" s="26">
        <f>IFERROR(VLOOKUP($A11&amp;"_"&amp;$B11,Results_Deltas!$A$2:$P$15000,5,FALSE),"")</f>
        <v/>
      </c>
      <c r="H170" s="26">
        <f>IFERROR(VLOOKUP($A11,Results_30d_Deltas!$A$2:$H$5000,7,FALSE)-E10,"")</f>
        <v/>
      </c>
      <c r="I170" s="26">
        <f>IFERROR(VLOOKUP($A11,Results_30d_Deltas!$A$2:$H$5000,6,FALSE),"")</f>
        <v/>
      </c>
      <c r="J170" s="26" t="n"/>
      <c r="K170" s="26" t="n"/>
      <c r="L170" s="26" t="inlineStr">
        <is>
          <t>NO</t>
        </is>
      </c>
      <c r="M170" s="74" t="n">
        <v>3.148996145201976</v>
      </c>
      <c r="N170" s="74" t="n">
        <v>9</v>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4" t="n"/>
      <c r="AT170" s="34" t="n"/>
      <c r="AU170" s="34" t="n"/>
      <c r="AV170" s="34" t="n"/>
      <c r="AW170" s="34"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4" t="n"/>
      <c r="BS170" s="34" t="n"/>
      <c r="BT170" s="34" t="n"/>
      <c r="BU170" s="34" t="n"/>
      <c r="BV170" s="34"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4" t="n"/>
      <c r="DB170" s="34" t="n"/>
      <c r="DC170" s="34" t="n"/>
      <c r="DD170" s="34" t="n"/>
      <c r="DE170" s="34"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4" t="n"/>
      <c r="GC170" s="34" t="n"/>
      <c r="GD170" s="34" t="n"/>
      <c r="GE170" s="34" t="n"/>
      <c r="GF170" s="34"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3" t="n"/>
      <c r="IK170" s="33" t="n"/>
      <c r="IL170" s="26" t="n"/>
      <c r="IM170" s="26" t="inlineStr">
        <is>
          <t>ez_manage.py:3077 top()</t>
        </is>
      </c>
      <c r="IN170" s="26" t="inlineStr">
        <is>
          <t>v12_quick_engine.py:1517 x18</t>
        </is>
      </c>
      <c r="IO170" s="26" t="n"/>
    </row>
    <row r="171" ht="10.5" customHeight="1" s="67">
      <c r="A171" s="0" t="inlineStr">
        <is>
          <t>WT_DC_DC_TF</t>
        </is>
      </c>
      <c r="B171" s="0" t="inlineStr">
        <is>
          <t>15m</t>
        </is>
      </c>
      <c r="M171" s="74" t="n">
        <v>3.150549203684583</v>
      </c>
      <c r="N171" s="74" t="n">
        <v>27</v>
      </c>
    </row>
    <row r="172" ht="10.5" customHeight="1" s="67">
      <c r="A172" s="0" t="inlineStr">
        <is>
          <t>WT_DC_STOCH_TF</t>
        </is>
      </c>
      <c r="B172" s="0" t="inlineStr">
        <is>
          <t>1h</t>
        </is>
      </c>
      <c r="M172" s="74" t="n">
        <v>3.165516749305022</v>
      </c>
      <c r="N172" s="74" t="n">
        <v>26</v>
      </c>
    </row>
    <row r="173" ht="10.5" customHeight="1" s="67">
      <c r="A173" s="27" t="inlineStr">
        <is>
          <t>WRONG_SIDE_WT_TFS_REQUIRED</t>
        </is>
      </c>
      <c r="B173" s="27" t="inlineStr">
        <is>
          <t>4</t>
        </is>
      </c>
      <c r="C173" s="26" t="n"/>
      <c r="D173" s="26" t="n"/>
      <c r="E173" s="26" t="n"/>
      <c r="F173" s="26" t="n"/>
      <c r="G173" s="26">
        <f>IFERROR(VLOOKUP($A186&amp;"_"&amp;$B186,Results_Deltas!$A$2:$P$15000,5,FALSE),"")</f>
        <v/>
      </c>
      <c r="H173" s="26">
        <f>IFERROR(VLOOKUP($A186,Results_30d_Deltas!$A$2:$H$5000,7,FALSE)-E185,"")</f>
        <v/>
      </c>
      <c r="I173" s="26">
        <f>IFERROR(VLOOKUP($A186,Results_30d_Deltas!$A$2:$H$5000,6,FALSE),"")</f>
        <v/>
      </c>
      <c r="J173" s="26" t="n"/>
      <c r="K173" s="26" t="n"/>
      <c r="L173" s="26" t="inlineStr">
        <is>
          <t>NO</t>
        </is>
      </c>
      <c r="M173" s="74" t="n">
        <v>3.171514821160027</v>
      </c>
      <c r="N173" s="74" t="n">
        <v>6</v>
      </c>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3" t="n"/>
      <c r="IK173" s="33" t="n"/>
      <c r="IL173" s="26" t="n"/>
      <c r="IM173" s="26" t="inlineStr">
        <is>
          <t>ez_manage.py:4278 top()</t>
        </is>
      </c>
      <c r="IN173" s="26" t="inlineStr">
        <is>
          <t>v12_quick_engine.py:3667 x3</t>
        </is>
      </c>
      <c r="IO173" s="26" t="n"/>
    </row>
    <row r="174" ht="10.5" customHeight="1" s="67">
      <c r="A174" s="27" t="inlineStr">
        <is>
          <t>WT_COMPOSITE_ENTRY_OK</t>
        </is>
      </c>
      <c r="B174" s="27" t="inlineStr">
        <is>
          <t>10.0</t>
        </is>
      </c>
      <c r="C174" s="26" t="n"/>
      <c r="D174" s="26" t="n"/>
      <c r="E174" s="26" t="n"/>
      <c r="F174" s="26" t="n"/>
      <c r="G174" s="26">
        <f>IFERROR(VLOOKUP($A203&amp;"_"&amp;$B203,Results_Deltas!$A$2:$P$15000,5,FALSE),"")</f>
        <v/>
      </c>
      <c r="H174" s="26">
        <f>IFERROR(VLOOKUP($A203,Results_30d_Deltas!$A$2:$H$5000,7,FALSE)-E202,"")</f>
        <v/>
      </c>
      <c r="I174" s="26">
        <f>IFERROR(VLOOKUP($A203,Results_30d_Deltas!$A$2:$H$5000,6,FALSE),"")</f>
        <v/>
      </c>
      <c r="J174" s="26" t="n"/>
      <c r="K174" s="26" t="n"/>
      <c r="L174" s="26" t="inlineStr">
        <is>
          <t>NO</t>
        </is>
      </c>
      <c r="M174" s="74" t="n">
        <v>3.1736591701336</v>
      </c>
      <c r="N174" s="74" t="n">
        <v>6</v>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4" t="n"/>
      <c r="FL174" s="34" t="n"/>
      <c r="FM174" s="34" t="n"/>
      <c r="FN174" s="34" t="n"/>
      <c r="FO174" s="34"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3" t="n"/>
      <c r="IK174" s="33" t="n"/>
      <c r="IL174" s="26" t="n"/>
      <c r="IM174" s="26" t="inlineStr">
        <is>
          <t>ez_manage.py:5893 top()</t>
        </is>
      </c>
      <c r="IN174" s="26" t="inlineStr">
        <is>
          <t>v12_quick_engine.py:3712 x2</t>
        </is>
      </c>
      <c r="IO174" s="26" t="n"/>
    </row>
    <row r="175" ht="10.5" customHeight="1" s="67">
      <c r="A175" s="26" t="inlineStr">
        <is>
          <t>DC_BREAKOUT_SCORE</t>
        </is>
      </c>
      <c r="B175" s="26" t="inlineStr">
        <is>
          <t>10</t>
        </is>
      </c>
      <c r="C175" s="26" t="n"/>
      <c r="D175" s="26" t="n"/>
      <c r="E175" s="26" t="n"/>
      <c r="F175" s="26" t="n"/>
      <c r="G175" s="26">
        <f>IFERROR(VLOOKUP($A8&amp;"_"&amp;$B8,Results_Deltas!$A$2:$P$15000,5,FALSE),"")</f>
        <v/>
      </c>
      <c r="H175" s="26">
        <f>IFERROR(VLOOKUP($A8,Results_30d_Deltas!$A$2:$H$5000,7,FALSE)-E7,"")</f>
        <v/>
      </c>
      <c r="I175" s="26">
        <f>IFERROR(VLOOKUP($A8,Results_30d_Deltas!$A$2:$H$5000,6,FALSE),"")</f>
        <v/>
      </c>
      <c r="J175" s="26" t="n"/>
      <c r="K175" s="26" t="n"/>
      <c r="L175" s="26" t="inlineStr">
        <is>
          <t>NO</t>
        </is>
      </c>
      <c r="M175" s="74" t="n">
        <v>3.17518040813034</v>
      </c>
      <c r="N175" s="74" t="n">
        <v>9</v>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4" t="n"/>
      <c r="AT175" s="34" t="n"/>
      <c r="AU175" s="34" t="n"/>
      <c r="AV175" s="34" t="n"/>
      <c r="AW175" s="34"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4" t="n"/>
      <c r="BS175" s="34" t="n"/>
      <c r="BT175" s="34" t="n"/>
      <c r="BU175" s="34" t="n"/>
      <c r="BV175" s="34"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4" t="n"/>
      <c r="DB175" s="34" t="n"/>
      <c r="DC175" s="34" t="n"/>
      <c r="DD175" s="34" t="n"/>
      <c r="DE175" s="34"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4" t="n"/>
      <c r="GC175" s="34" t="n"/>
      <c r="GD175" s="34" t="n"/>
      <c r="GE175" s="34" t="n"/>
      <c r="GF175" s="34"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3" t="n"/>
      <c r="IK175" s="33" t="n"/>
      <c r="IL175" s="26" t="n"/>
      <c r="IM175" s="26" t="inlineStr">
        <is>
          <t>ez_manage.py:3077 top()</t>
        </is>
      </c>
      <c r="IN175" s="26" t="inlineStr">
        <is>
          <t>v12_quick_engine.py:1517 x18</t>
        </is>
      </c>
      <c r="IO175" s="26" t="n"/>
    </row>
    <row r="176" ht="10.5" customHeight="1" s="67">
      <c r="A176" s="27" t="inlineStr">
        <is>
          <t>HAIKU_ENTRY_GATE_ENABLED</t>
        </is>
      </c>
      <c r="B176" s="27" t="inlineStr">
        <is>
          <t>False</t>
        </is>
      </c>
      <c r="C176" s="26" t="n"/>
      <c r="D176" s="26" t="n"/>
      <c r="E176" s="26" t="n"/>
      <c r="F176" s="26" t="n"/>
      <c r="G176" s="26">
        <f>IFERROR(VLOOKUP($A66&amp;"_"&amp;$B66,Results_Deltas!$A$2:$P$15000,5,FALSE),"")</f>
        <v/>
      </c>
      <c r="H176" s="26">
        <f>IFERROR(VLOOKUP($A66,Results_30d_Deltas!$A$2:$H$5000,7,FALSE)-E65,"")</f>
        <v/>
      </c>
      <c r="I176" s="26">
        <f>IFERROR(VLOOKUP($A66,Results_30d_Deltas!$A$2:$H$5000,6,FALSE),"")</f>
        <v/>
      </c>
      <c r="J176" s="26" t="n"/>
      <c r="K176" s="26" t="n"/>
      <c r="L176" s="26" t="inlineStr">
        <is>
          <t>YES</t>
        </is>
      </c>
      <c r="M176" s="74" t="n">
        <v>3.180890860694124</v>
      </c>
      <c r="N176" s="74" t="n">
        <v>5</v>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4" t="n"/>
      <c r="FE176" s="34" t="n"/>
      <c r="FF176" s="34" t="n"/>
      <c r="FG176" s="34" t="n"/>
      <c r="FH176" s="34" t="n"/>
      <c r="FI176" s="33" t="n"/>
      <c r="FJ176" s="33" t="n"/>
      <c r="FK176" s="34" t="n"/>
      <c r="FL176" s="34" t="n"/>
      <c r="FM176" s="34" t="n"/>
      <c r="FN176" s="34" t="n"/>
      <c r="FO176" s="34"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4" t="n"/>
      <c r="IA176" s="34" t="n"/>
      <c r="IB176" s="34" t="n"/>
      <c r="IC176" s="34" t="n"/>
      <c r="ID176" s="34" t="n"/>
      <c r="IE176" s="34" t="n"/>
      <c r="IF176" s="34" t="n"/>
      <c r="IG176" s="34" t="n"/>
      <c r="IH176" s="34" t="n"/>
      <c r="II176" s="34" t="n"/>
      <c r="IJ176" s="34" t="n"/>
      <c r="IK176" s="34" t="n"/>
      <c r="IL176" s="26" t="n"/>
      <c r="IM176" s="26" t="inlineStr">
        <is>
          <t>ez_manage.py:6007 top()</t>
        </is>
      </c>
      <c r="IN176" s="26" t="inlineStr">
        <is>
          <t>v12_quick_engine.py:4265 x2</t>
        </is>
      </c>
      <c r="IO176" s="26" t="n"/>
    </row>
    <row r="177" ht="10.5" customHeight="1" s="67">
      <c r="A177" s="26" t="inlineStr">
        <is>
          <t>WT_DIV_ENTRY_GATE_ENABLED</t>
        </is>
      </c>
      <c r="B177" s="26" t="inlineStr">
        <is>
          <t>False</t>
        </is>
      </c>
      <c r="C177" s="26" t="n"/>
      <c r="D177" s="26" t="n"/>
      <c r="E177" s="26" t="n"/>
      <c r="F177" s="26" t="n"/>
      <c r="G177" s="26">
        <f>IFERROR(VLOOKUP($A211&amp;"_"&amp;$B211,Results_Deltas!$A$2:$P$15000,5,FALSE),"")</f>
        <v/>
      </c>
      <c r="H177" s="26">
        <f>IFERROR(VLOOKUP($A211,Results_30d_Deltas!$A$2:$H$5000,7,FALSE)-E210,"")</f>
        <v/>
      </c>
      <c r="I177" s="26">
        <f>IFERROR(VLOOKUP($A211,Results_30d_Deltas!$A$2:$H$5000,6,FALSE),"")</f>
        <v/>
      </c>
      <c r="J177" s="26" t="n"/>
      <c r="K177" s="26" t="n"/>
      <c r="L177" s="26" t="inlineStr">
        <is>
          <t>NO</t>
        </is>
      </c>
      <c r="M177" s="74" t="n">
        <v>3.180890860694124</v>
      </c>
      <c r="N177" s="74" t="n">
        <v>5</v>
      </c>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4" t="n"/>
      <c r="FL177" s="34" t="n"/>
      <c r="FM177" s="34" t="n"/>
      <c r="FN177" s="34" t="n"/>
      <c r="FO177" s="34"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4" t="n"/>
      <c r="IA177" s="34" t="n"/>
      <c r="IB177" s="34" t="n"/>
      <c r="IC177" s="34" t="n"/>
      <c r="ID177" s="34" t="n"/>
      <c r="IE177" s="34" t="n"/>
      <c r="IF177" s="34" t="n"/>
      <c r="IG177" s="34" t="n"/>
      <c r="IH177" s="34" t="n"/>
      <c r="II177" s="34" t="n"/>
      <c r="IJ177" s="34" t="n"/>
      <c r="IK177" s="34" t="n"/>
      <c r="IL177" s="26" t="n"/>
      <c r="IM177" s="26" t="inlineStr">
        <is>
          <t>ez_manage.py:5913 top()</t>
        </is>
      </c>
      <c r="IN177" s="26" t="inlineStr">
        <is>
          <t>v12_quick_engine.py:3743 x2</t>
        </is>
      </c>
      <c r="IO177" s="26" t="n"/>
    </row>
    <row r="178" ht="10.5" customHeight="1" s="67">
      <c r="A178" s="27" t="inlineStr">
        <is>
          <t>WT_DIV_ENTRY_GATE_ENABLED</t>
        </is>
      </c>
      <c r="B178" s="69" t="b">
        <v>0</v>
      </c>
      <c r="C178" s="26" t="n"/>
      <c r="D178" s="26" t="n"/>
      <c r="E178" s="26" t="n"/>
      <c r="F178" s="26" t="n"/>
      <c r="G178" s="26">
        <f>IFERROR(VLOOKUP($A212&amp;"_"&amp;$B212,Results_Deltas!$A$2:$P$15000,5,FALSE),"")</f>
        <v/>
      </c>
      <c r="H178" s="26">
        <f>IFERROR(VLOOKUP($A212,Results_30d_Deltas!$A$2:$H$5000,7,FALSE)-E211,"")</f>
        <v/>
      </c>
      <c r="I178" s="26">
        <f>IFERROR(VLOOKUP($A212,Results_30d_Deltas!$A$2:$H$5000,6,FALSE),"")</f>
        <v/>
      </c>
      <c r="J178" s="26" t="n"/>
      <c r="K178" s="26" t="n"/>
      <c r="L178" s="26" t="inlineStr">
        <is>
          <t>NO</t>
        </is>
      </c>
      <c r="M178" s="74" t="n">
        <v>3.180890860694124</v>
      </c>
      <c r="N178" s="74" t="n">
        <v>5</v>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4" t="n"/>
      <c r="FL178" s="34" t="n"/>
      <c r="FM178" s="34" t="n"/>
      <c r="FN178" s="34" t="n"/>
      <c r="FO178" s="34"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4" t="n"/>
      <c r="IA178" s="34" t="n"/>
      <c r="IB178" s="34" t="n"/>
      <c r="IC178" s="34" t="n"/>
      <c r="ID178" s="34" t="n"/>
      <c r="IE178" s="34" t="n"/>
      <c r="IF178" s="34" t="n"/>
      <c r="IG178" s="34" t="n"/>
      <c r="IH178" s="34" t="n"/>
      <c r="II178" s="34" t="n"/>
      <c r="IJ178" s="34" t="n"/>
      <c r="IK178" s="34" t="n"/>
      <c r="IL178" s="26" t="n"/>
      <c r="IM178" s="26" t="inlineStr">
        <is>
          <t>ez_manage.py:5913 top()</t>
        </is>
      </c>
      <c r="IN178" s="26" t="inlineStr">
        <is>
          <t>v12_quick_engine.py:3743 x2</t>
        </is>
      </c>
      <c r="IO178" s="26" t="n"/>
    </row>
    <row r="179" ht="10.5" customHeight="1" s="67">
      <c r="A179" s="26" t="inlineStr">
        <is>
          <t>SCALP_V3_OB_WALL_TOO_CLOSE_PCT</t>
        </is>
      </c>
      <c r="B179" s="26" t="inlineStr">
        <is>
          <t>0</t>
        </is>
      </c>
      <c r="C179" s="26" t="n"/>
      <c r="D179" s="26" t="n"/>
      <c r="E179" s="26" t="n"/>
      <c r="F179" s="26" t="n"/>
      <c r="G179" s="26">
        <f>IFERROR(VLOOKUP($A146&amp;"_"&amp;$B146,Results_Deltas!$A$2:$P$15000,5,FALSE),"")</f>
        <v/>
      </c>
      <c r="H179" s="26">
        <f>IFERROR(VLOOKUP($A146,Results_30d_Deltas!$A$2:$H$5000,7,FALSE)-E145,"")</f>
        <v/>
      </c>
      <c r="I179" s="26">
        <f>IFERROR(VLOOKUP($A146,Results_30d_Deltas!$A$2:$H$5000,6,FALSE),"")</f>
        <v/>
      </c>
      <c r="J179" s="26" t="n"/>
      <c r="K179" s="26" t="n"/>
      <c r="L179" s="26" t="inlineStr">
        <is>
          <t>NO</t>
        </is>
      </c>
      <c r="M179" s="74" t="n">
        <v>3.202932912837594</v>
      </c>
      <c r="N179" s="74" t="n">
        <v>3</v>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3" t="n"/>
      <c r="IK179" s="33" t="n"/>
      <c r="IL179" s="26" t="n"/>
      <c r="IM179" s="26" t="inlineStr">
        <is>
          <t>ez_manage.py:5575 top()</t>
        </is>
      </c>
      <c r="IN179" s="26" t="inlineStr">
        <is>
          <t>v12_quick_engine.py:3189 x4</t>
        </is>
      </c>
      <c r="IO179" s="26" t="n"/>
    </row>
    <row r="180" ht="10.5" customHeight="1" s="67">
      <c r="A180" s="27" t="inlineStr">
        <is>
          <t>SCALP_V3_OB_WALL_TOO_CLOSE_PCT</t>
        </is>
      </c>
      <c r="B180" s="69" t="n">
        <v>0</v>
      </c>
      <c r="C180" s="26" t="n"/>
      <c r="D180" s="26" t="n"/>
      <c r="E180" s="26" t="n"/>
      <c r="F180" s="26" t="n"/>
      <c r="G180" s="26">
        <f>IFERROR(VLOOKUP($A147&amp;"_"&amp;$B147,Results_Deltas!$A$2:$P$15000,5,FALSE),"")</f>
        <v/>
      </c>
      <c r="H180" s="26">
        <f>IFERROR(VLOOKUP($A147,Results_30d_Deltas!$A$2:$H$5000,7,FALSE)-E146,"")</f>
        <v/>
      </c>
      <c r="I180" s="26">
        <f>IFERROR(VLOOKUP($A147,Results_30d_Deltas!$A$2:$H$5000,6,FALSE),"")</f>
        <v/>
      </c>
      <c r="J180" s="26" t="n"/>
      <c r="K180" s="26" t="n"/>
      <c r="L180" s="26" t="inlineStr">
        <is>
          <t>YES</t>
        </is>
      </c>
      <c r="M180" s="74" t="n">
        <v>3.202932912837594</v>
      </c>
      <c r="N180" s="74" t="n">
        <v>3</v>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3" t="n"/>
      <c r="IK180" s="33" t="n"/>
      <c r="IL180" s="26" t="n"/>
      <c r="IM180" s="26" t="inlineStr">
        <is>
          <t>ez_manage.py:5575 top()</t>
        </is>
      </c>
      <c r="IN180" s="26" t="inlineStr">
        <is>
          <t>v12_quick_engine.py:3189 x4</t>
        </is>
      </c>
      <c r="IO180" s="26" t="n"/>
    </row>
    <row r="181" ht="10.5" customHeight="1" s="67">
      <c r="A181" s="26" t="inlineStr">
        <is>
          <t>PARTIAL_EXIT_FRAC</t>
        </is>
      </c>
      <c r="B181" s="26" t="inlineStr">
        <is>
          <t>0</t>
        </is>
      </c>
      <c r="C181" s="26" t="n"/>
      <c r="D181" s="26" t="n"/>
      <c r="E181" s="26" t="n"/>
      <c r="F181" s="26" t="n"/>
      <c r="G181" s="26">
        <f>IFERROR(VLOOKUP($A90&amp;"_"&amp;$B90,Results_Deltas!$A$2:$P$15000,5,FALSE),"")</f>
        <v/>
      </c>
      <c r="H181" s="26">
        <f>IFERROR(VLOOKUP($A90,Results_30d_Deltas!$A$2:$H$5000,7,FALSE)-E89,"")</f>
        <v/>
      </c>
      <c r="I181" s="26">
        <f>IFERROR(VLOOKUP($A90,Results_30d_Deltas!$A$2:$H$5000,6,FALSE),"")</f>
        <v/>
      </c>
      <c r="J181" s="26" t="n"/>
      <c r="K181" s="26" t="n"/>
      <c r="L181" s="26" t="inlineStr">
        <is>
          <t>NO</t>
        </is>
      </c>
      <c r="M181" s="74" t="n">
        <v>3.222427437611291</v>
      </c>
      <c r="N181" s="74" t="n">
        <v>7</v>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4" t="n"/>
      <c r="CW181" s="34" t="n"/>
      <c r="CX181" s="34" t="n"/>
      <c r="CY181" s="34" t="n"/>
      <c r="CZ181" s="34" t="n"/>
      <c r="DA181" s="34" t="n"/>
      <c r="DB181" s="34" t="n"/>
      <c r="DC181" s="34" t="n"/>
      <c r="DD181" s="34" t="n"/>
      <c r="DE181" s="34" t="n"/>
      <c r="DF181" s="34" t="n"/>
      <c r="DG181" s="34" t="n"/>
      <c r="DH181" s="34" t="n"/>
      <c r="DI181" s="34" t="n"/>
      <c r="DJ181" s="34" t="n"/>
      <c r="DK181" s="34" t="n"/>
      <c r="DL181" s="34" t="n"/>
      <c r="DM181" s="34" t="n"/>
      <c r="DN181" s="34" t="n"/>
      <c r="DO181" s="34"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4" t="n"/>
      <c r="HQ181" s="34" t="n"/>
      <c r="HR181" s="34" t="n"/>
      <c r="HS181" s="34" t="n"/>
      <c r="HT181" s="34"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ez_manage.py:6038 top()</t>
        </is>
      </c>
      <c r="IN181" s="26" t="inlineStr">
        <is>
          <t>v12_quick_engine.py:4280 x2</t>
        </is>
      </c>
      <c r="IO181" s="26" t="n"/>
    </row>
    <row r="182" ht="10.5" customHeight="1" s="67">
      <c r="A182" s="26" t="inlineStr">
        <is>
          <t>ATR_ADAPTIVE_STOP_MULT</t>
        </is>
      </c>
      <c r="B182" s="26" t="inlineStr">
        <is>
          <t>1.5</t>
        </is>
      </c>
      <c r="C182" s="26" t="n"/>
      <c r="D182" s="26" t="n"/>
      <c r="E182" s="26" t="n"/>
      <c r="F182" s="26" t="n"/>
      <c r="G182" s="26">
        <f>IFERROR(VLOOKUP($A30&amp;"_"&amp;$B30,Results_Deltas!$A$2:$P$15000,5,FALSE),"")</f>
        <v/>
      </c>
      <c r="H182" s="26">
        <f>IFERROR(VLOOKUP($A30,Results_30d_Deltas!$A$2:$H$5000,7,FALSE)-E29,"")</f>
        <v/>
      </c>
      <c r="I182" s="26">
        <f>IFERROR(VLOOKUP($A30,Results_30d_Deltas!$A$2:$H$5000,6,FALSE),"")</f>
        <v/>
      </c>
      <c r="J182" s="26" t="n"/>
      <c r="K182" s="26" t="n"/>
      <c r="L182" s="26" t="inlineStr">
        <is>
          <t>NO</t>
        </is>
      </c>
      <c r="M182" s="74" t="n">
        <v>3.245267480185843</v>
      </c>
      <c r="N182" s="74" t="n">
        <v>8</v>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4" t="n"/>
      <c r="EF182" s="34" t="n"/>
      <c r="EG182" s="34" t="n"/>
      <c r="EH182" s="34" t="n"/>
      <c r="EI182" s="34"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3" t="n"/>
      <c r="IK182" s="33" t="n"/>
      <c r="IL182" s="26" t="n"/>
      <c r="IM182" s="26" t="inlineStr">
        <is>
          <t>ez_manage.py:4329 top()</t>
        </is>
      </c>
      <c r="IN182" s="26" t="inlineStr">
        <is>
          <t>v12_quick_engine.py:1211 x6</t>
        </is>
      </c>
      <c r="IO182" s="26" t="n"/>
    </row>
    <row r="183" ht="10.5" customHeight="1" s="67">
      <c r="A183" s="0" t="inlineStr">
        <is>
          <t>WT_DC_TF_HTF2</t>
        </is>
      </c>
      <c r="B183" s="0" t="inlineStr">
        <is>
          <t>W</t>
        </is>
      </c>
      <c r="M183" s="74" t="n">
        <v>3.251598477054304</v>
      </c>
      <c r="N183" s="74" t="n">
        <v>25</v>
      </c>
    </row>
    <row r="184" ht="10.5" customHeight="1" s="67">
      <c r="A184" s="26" t="inlineStr">
        <is>
          <t>RZ_BREAKOUT_ENTRY_ENABLED</t>
        </is>
      </c>
      <c r="B184" s="26" t="inlineStr">
        <is>
          <t>True</t>
        </is>
      </c>
      <c r="C184" s="26" t="n"/>
      <c r="D184" s="26" t="n"/>
      <c r="E184" s="26" t="n"/>
      <c r="F184" s="26" t="n"/>
      <c r="G184" s="26">
        <f>IFERROR(VLOOKUP($A23&amp;"_"&amp;$B23,Results_Deltas!$A$2:$P$15000,5,FALSE),"")</f>
        <v/>
      </c>
      <c r="H184" s="26">
        <f>IFERROR(VLOOKUP($A23,Results_30d_Deltas!$A$2:$H$5000,7,FALSE)-E22,"")</f>
        <v/>
      </c>
      <c r="I184" s="26">
        <f>IFERROR(VLOOKUP($A23,Results_30d_Deltas!$A$2:$H$5000,6,FALSE),"")</f>
        <v/>
      </c>
      <c r="J184" s="26" t="n"/>
      <c r="K184" s="26" t="n"/>
      <c r="L184" s="26" t="inlineStr">
        <is>
          <t>NO</t>
        </is>
      </c>
      <c r="M184" s="74" t="n">
        <v>3.252197556700932</v>
      </c>
      <c r="N184" s="74" t="n">
        <v>9</v>
      </c>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4" t="n"/>
      <c r="AT184" s="34" t="n"/>
      <c r="AU184" s="34" t="n"/>
      <c r="AV184" s="34" t="n"/>
      <c r="AW184" s="34"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4" t="n"/>
      <c r="BS184" s="34" t="n"/>
      <c r="BT184" s="34" t="n"/>
      <c r="BU184" s="34" t="n"/>
      <c r="BV184" s="34"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4" t="n"/>
      <c r="DB184" s="34" t="n"/>
      <c r="DC184" s="34" t="n"/>
      <c r="DD184" s="34" t="n"/>
      <c r="DE184" s="34"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4" t="n"/>
      <c r="FL184" s="34" t="n"/>
      <c r="FM184" s="34" t="n"/>
      <c r="FN184" s="34" t="n"/>
      <c r="FO184" s="34" t="n"/>
      <c r="FP184" s="33" t="n"/>
      <c r="FQ184" s="33" t="n"/>
      <c r="FR184" s="33" t="n"/>
      <c r="FS184" s="33" t="n"/>
      <c r="FT184" s="33" t="n"/>
      <c r="FU184" s="33" t="n"/>
      <c r="FV184" s="33" t="n"/>
      <c r="FW184" s="33" t="n"/>
      <c r="FX184" s="33" t="n"/>
      <c r="FY184" s="33" t="n"/>
      <c r="FZ184" s="33" t="n"/>
      <c r="GA184" s="33" t="n"/>
      <c r="GB184" s="34" t="n"/>
      <c r="GC184" s="34" t="n"/>
      <c r="GD184" s="34" t="n"/>
      <c r="GE184" s="34" t="n"/>
      <c r="GF184" s="34"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4" t="n"/>
      <c r="IA184" s="34" t="n"/>
      <c r="IB184" s="34" t="n"/>
      <c r="IC184" s="34" t="n"/>
      <c r="ID184" s="34" t="n"/>
      <c r="IE184" s="34" t="n"/>
      <c r="IF184" s="34" t="n"/>
      <c r="IG184" s="34" t="n"/>
      <c r="IH184" s="34" t="n"/>
      <c r="II184" s="34" t="n"/>
      <c r="IJ184" s="34" t="n"/>
      <c r="IK184" s="34" t="n"/>
      <c r="IL184" s="26" t="n"/>
      <c r="IM184" s="26" t="inlineStr">
        <is>
          <t>ez_manage.py:5398 top()</t>
        </is>
      </c>
      <c r="IN184" s="26" t="inlineStr">
        <is>
          <t>v12_quick_engine.py:3021 x3</t>
        </is>
      </c>
      <c r="IO184" s="26" t="n"/>
    </row>
    <row r="185" ht="10.5" customHeight="1" s="67">
      <c r="A185" s="26" t="inlineStr">
        <is>
          <t>STDEV_BREAKOUT_ENABLED</t>
        </is>
      </c>
      <c r="B185" s="26" t="inlineStr">
        <is>
          <t>True</t>
        </is>
      </c>
      <c r="C185" s="26" t="n"/>
      <c r="D185" s="26" t="n"/>
      <c r="E185" s="26" t="n"/>
      <c r="F185" s="26" t="n"/>
      <c r="G185" s="26">
        <f>IFERROR(VLOOKUP($A19&amp;"_"&amp;$B19,Results_Deltas!$A$2:$P$15000,5,FALSE),"")</f>
        <v/>
      </c>
      <c r="H185" s="26">
        <f>IFERROR(VLOOKUP($A19,Results_30d_Deltas!$A$2:$H$5000,7,FALSE)-E18,"")</f>
        <v/>
      </c>
      <c r="I185" s="26">
        <f>IFERROR(VLOOKUP($A19,Results_30d_Deltas!$A$2:$H$5000,6,FALSE),"")</f>
        <v/>
      </c>
      <c r="J185" s="26" t="n"/>
      <c r="K185" s="26" t="n"/>
      <c r="L185" s="26" t="inlineStr">
        <is>
          <t>NO</t>
        </is>
      </c>
      <c r="M185" s="74" t="n">
        <v>3.253582197796489</v>
      </c>
      <c r="N185" s="74" t="n">
        <v>10</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4" t="n"/>
      <c r="AT185" s="34" t="n"/>
      <c r="AU185" s="34" t="n"/>
      <c r="AV185" s="34" t="n"/>
      <c r="AW185" s="34"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4" t="n"/>
      <c r="BS185" s="34" t="n"/>
      <c r="BT185" s="34" t="n"/>
      <c r="BU185" s="34" t="n"/>
      <c r="BV185" s="34"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4" t="n"/>
      <c r="DB185" s="34" t="n"/>
      <c r="DC185" s="34" t="n"/>
      <c r="DD185" s="34" t="n"/>
      <c r="DE185" s="34"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4" t="n"/>
      <c r="GC185" s="34" t="n"/>
      <c r="GD185" s="34" t="n"/>
      <c r="GE185" s="34" t="n"/>
      <c r="GF185" s="34"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4" t="n"/>
      <c r="IA185" s="34" t="n"/>
      <c r="IB185" s="34" t="n"/>
      <c r="IC185" s="34" t="n"/>
      <c r="ID185" s="34" t="n"/>
      <c r="IE185" s="34" t="n"/>
      <c r="IF185" s="34" t="n"/>
      <c r="IG185" s="34" t="n"/>
      <c r="IH185" s="34" t="n"/>
      <c r="II185" s="34" t="n"/>
      <c r="IJ185" s="34" t="n"/>
      <c r="IK185" s="34" t="n"/>
      <c r="IL185" s="26" t="n"/>
      <c r="IM185" s="26" t="inlineStr">
        <is>
          <t>ez_manage.py:4039 top()</t>
        </is>
      </c>
      <c r="IN185" s="26" t="inlineStr">
        <is>
          <t>v12_quick_engine.py:3275 x6</t>
        </is>
      </c>
      <c r="IO185" s="26" t="n"/>
    </row>
    <row r="186" ht="10.5" customHeight="1" s="67">
      <c r="A186" s="0" t="inlineStr">
        <is>
          <t>WT_DC_STOCH_TF</t>
        </is>
      </c>
      <c r="B186" s="0" t="inlineStr">
        <is>
          <t>15m</t>
        </is>
      </c>
      <c r="M186" s="74" t="n">
        <v>3.253612103780705</v>
      </c>
      <c r="N186" s="74" t="n">
        <v>25</v>
      </c>
    </row>
    <row r="187" ht="10.5" customHeight="1" s="67">
      <c r="A187" s="0" t="inlineStr">
        <is>
          <t>WT_DC_STOCH_TF</t>
        </is>
      </c>
      <c r="B187" s="0" t="inlineStr">
        <is>
          <t>4h</t>
        </is>
      </c>
      <c r="M187" s="74" t="n">
        <v>3.256550791359382</v>
      </c>
      <c r="N187" s="74" t="n">
        <v>30</v>
      </c>
    </row>
    <row r="188" ht="10.5" customHeight="1" s="67">
      <c r="A188" s="26" t="inlineStr">
        <is>
          <t>E_1_EXIT_DELTA_THR</t>
        </is>
      </c>
      <c r="B188" s="26" t="inlineStr">
        <is>
          <t>0</t>
        </is>
      </c>
      <c r="C188" s="26" t="n"/>
      <c r="D188" s="26" t="n"/>
      <c r="E188" s="26" t="n"/>
      <c r="F188" s="26" t="n"/>
      <c r="G188" s="26">
        <f>IFERROR(VLOOKUP($A62&amp;"_"&amp;$B62,Results_Deltas!$A$2:$P$15000,5,FALSE),"")</f>
        <v/>
      </c>
      <c r="H188" s="26">
        <f>IFERROR(VLOOKUP($A62,Results_30d_Deltas!$A$2:$H$5000,7,FALSE)-E61,"")</f>
        <v/>
      </c>
      <c r="I188" s="26">
        <f>IFERROR(VLOOKUP($A62,Results_30d_Deltas!$A$2:$H$5000,6,FALSE),"")</f>
        <v/>
      </c>
      <c r="J188" s="26" t="n"/>
      <c r="K188" s="26" t="n"/>
      <c r="L188" s="26" t="inlineStr">
        <is>
          <t>NO</t>
        </is>
      </c>
      <c r="M188" s="74" t="n">
        <v>3.28970506407245</v>
      </c>
      <c r="N188" s="74" t="n">
        <v>7</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4" t="n"/>
      <c r="CC188" s="34" t="n"/>
      <c r="CD188" s="34" t="n"/>
      <c r="CE188" s="34" t="n"/>
      <c r="CF188" s="34" t="n"/>
      <c r="CG188" s="33" t="n"/>
      <c r="CH188" s="33" t="n"/>
      <c r="CI188" s="33" t="n"/>
      <c r="CJ188" s="33" t="n"/>
      <c r="CK188" s="33" t="n"/>
      <c r="CL188" s="33" t="n"/>
      <c r="CM188" s="33" t="n"/>
      <c r="CN188" s="33" t="n"/>
      <c r="CO188" s="33" t="n"/>
      <c r="CP188" s="33" t="n"/>
      <c r="CQ188" s="33" t="n"/>
      <c r="CR188" s="33" t="n"/>
      <c r="CS188" s="33" t="n"/>
      <c r="CT188" s="33" t="n"/>
      <c r="CU188" s="33" t="n"/>
      <c r="CV188" s="34" t="n"/>
      <c r="CW188" s="34" t="n"/>
      <c r="CX188" s="34" t="n"/>
      <c r="CY188" s="34" t="n"/>
      <c r="CZ188" s="34" t="n"/>
      <c r="DA188" s="34" t="n"/>
      <c r="DB188" s="34" t="n"/>
      <c r="DC188" s="34" t="n"/>
      <c r="DD188" s="34" t="n"/>
      <c r="DE188" s="34" t="n"/>
      <c r="DF188" s="34" t="n"/>
      <c r="DG188" s="34" t="n"/>
      <c r="DH188" s="34" t="n"/>
      <c r="DI188" s="34" t="n"/>
      <c r="DJ188" s="34" t="n"/>
      <c r="DK188" s="34" t="n"/>
      <c r="DL188" s="34" t="n"/>
      <c r="DM188" s="34" t="n"/>
      <c r="DN188" s="34" t="n"/>
      <c r="DO188" s="34"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3" t="n"/>
      <c r="IK188" s="33" t="n"/>
      <c r="IL188" s="26" t="n"/>
      <c r="IM188" s="26" t="inlineStr">
        <is>
          <t>ez_manage.py:4698 top()</t>
        </is>
      </c>
      <c r="IN188" s="26" t="inlineStr">
        <is>
          <t>v12_quick_engine.py:1817 x9</t>
        </is>
      </c>
      <c r="IO188" s="26" t="n"/>
    </row>
    <row r="189" ht="10.5" customHeight="1" s="67">
      <c r="A189" s="0" t="inlineStr">
        <is>
          <t>WT_DC_TF_HTF2</t>
        </is>
      </c>
      <c r="B189" s="0" t="inlineStr">
        <is>
          <t>4h</t>
        </is>
      </c>
      <c r="M189" s="74" t="n">
        <v>3.302310446531587</v>
      </c>
      <c r="N189" s="74" t="n">
        <v>26</v>
      </c>
    </row>
    <row r="190" ht="10.5" customHeight="1" s="67">
      <c r="A190" s="27" t="inlineStr">
        <is>
          <t>MACD_ZERO_CROSS_ENABLED</t>
        </is>
      </c>
      <c r="B190" s="27" t="inlineStr">
        <is>
          <t>False</t>
        </is>
      </c>
      <c r="C190" s="26" t="n"/>
      <c r="D190" s="26" t="n"/>
      <c r="E190" s="26" t="n"/>
      <c r="F190" s="26" t="n"/>
      <c r="G190" s="26">
        <f>IFERROR(VLOOKUP($A74&amp;"_"&amp;$B74,Results_Deltas!$A$2:$P$15000,5,FALSE),"")</f>
        <v/>
      </c>
      <c r="H190" s="26">
        <f>IFERROR(VLOOKUP($A74,Results_30d_Deltas!$A$2:$H$5000,7,FALSE)-E73,"")</f>
        <v/>
      </c>
      <c r="I190" s="26">
        <f>IFERROR(VLOOKUP($A74,Results_30d_Deltas!$A$2:$H$5000,6,FALSE),"")</f>
        <v/>
      </c>
      <c r="J190" s="26" t="n"/>
      <c r="K190" s="26" t="n"/>
      <c r="L190" s="26" t="inlineStr">
        <is>
          <t>YES</t>
        </is>
      </c>
      <c r="M190" s="74" t="n">
        <v>3.305020212141734</v>
      </c>
      <c r="N190" s="74" t="n">
        <v>6</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4" t="n"/>
      <c r="AY190" s="34" t="n"/>
      <c r="AZ190" s="34" t="n"/>
      <c r="BA190" s="34" t="n"/>
      <c r="BB190" s="34"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4" t="n"/>
      <c r="IA190" s="34" t="n"/>
      <c r="IB190" s="34" t="n"/>
      <c r="IC190" s="34" t="n"/>
      <c r="ID190" s="34" t="n"/>
      <c r="IE190" s="34" t="n"/>
      <c r="IF190" s="34" t="n"/>
      <c r="IG190" s="34" t="n"/>
      <c r="IH190" s="34" t="n"/>
      <c r="II190" s="34" t="n"/>
      <c r="IJ190" s="34" t="n"/>
      <c r="IK190" s="34" t="n"/>
      <c r="IL190" s="26" t="n"/>
      <c r="IM190" s="26" t="inlineStr">
        <is>
          <t>ez_manage.py:3499 top()</t>
        </is>
      </c>
      <c r="IN190" s="26" t="inlineStr">
        <is>
          <t>v12_quick_engine.py:2234 x2</t>
        </is>
      </c>
      <c r="IO190" s="26" t="n"/>
    </row>
    <row r="191" ht="10.5" customHeight="1" s="67">
      <c r="A191" s="27" t="inlineStr">
        <is>
          <t>MACD_ZERO_CROSS_TF</t>
        </is>
      </c>
      <c r="B191" s="69" t="inlineStr">
        <is>
          <t>15m</t>
        </is>
      </c>
      <c r="C191" s="26" t="n"/>
      <c r="D191" s="26" t="n"/>
      <c r="E191" s="26" t="n"/>
      <c r="F191" s="26" t="n"/>
      <c r="G191" s="26">
        <f>IFERROR(VLOOKUP($A84&amp;"_"&amp;$B84,Results_Deltas!$A$2:$P$15000,5,FALSE),"")</f>
        <v/>
      </c>
      <c r="H191" s="26">
        <f>IFERROR(VLOOKUP($A84,Results_30d_Deltas!$A$2:$H$5000,7,FALSE)-E83,"")</f>
        <v/>
      </c>
      <c r="I191" s="26">
        <f>IFERROR(VLOOKUP($A84,Results_30d_Deltas!$A$2:$H$5000,6,FALSE),"")</f>
        <v/>
      </c>
      <c r="J191" s="26" t="n"/>
      <c r="K191" s="26" t="n"/>
      <c r="L191" s="26" t="inlineStr">
        <is>
          <t>YES</t>
        </is>
      </c>
      <c r="M191" s="74" t="n">
        <v>3.305020212141734</v>
      </c>
      <c r="N191" s="74" t="n">
        <v>6</v>
      </c>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4" t="n"/>
      <c r="AY191" s="34" t="n"/>
      <c r="AZ191" s="34" t="n"/>
      <c r="BA191" s="34" t="n"/>
      <c r="BB191" s="34"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3" t="n"/>
      <c r="IK191" s="33" t="n"/>
      <c r="IL191" s="26" t="n"/>
      <c r="IM191" s="26" t="inlineStr">
        <is>
          <t>ez_manage.py:3501 top()</t>
        </is>
      </c>
      <c r="IN191" s="26" t="inlineStr">
        <is>
          <t>v12_quick_engine.py:2236 x2</t>
        </is>
      </c>
      <c r="IO191" s="26" t="n"/>
    </row>
    <row r="192" ht="10.5" customHeight="1" s="67">
      <c r="A192" s="26" t="inlineStr">
        <is>
          <t>MACD_ZERO_CROSS_TF</t>
        </is>
      </c>
      <c r="B192" s="26" t="inlineStr">
        <is>
          <t>15m</t>
        </is>
      </c>
      <c r="C192" s="26" t="n"/>
      <c r="D192" s="26" t="n"/>
      <c r="E192" s="26" t="n"/>
      <c r="F192" s="26" t="n"/>
      <c r="G192" s="26">
        <f>IFERROR(VLOOKUP($A85&amp;"_"&amp;$B85,Results_Deltas!$A$2:$P$15000,5,FALSE),"")</f>
        <v/>
      </c>
      <c r="H192" s="26">
        <f>IFERROR(VLOOKUP($A85,Results_30d_Deltas!$A$2:$H$5000,7,FALSE)-E84,"")</f>
        <v/>
      </c>
      <c r="I192" s="26">
        <f>IFERROR(VLOOKUP($A85,Results_30d_Deltas!$A$2:$H$5000,6,FALSE),"")</f>
        <v/>
      </c>
      <c r="J192" s="26" t="n"/>
      <c r="K192" s="26" t="n"/>
      <c r="L192" s="26" t="inlineStr">
        <is>
          <t>NO</t>
        </is>
      </c>
      <c r="M192" s="74" t="n">
        <v>3.305020212141734</v>
      </c>
      <c r="N192" s="74" t="n">
        <v>6</v>
      </c>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4" t="n"/>
      <c r="AY192" s="34" t="n"/>
      <c r="AZ192" s="34" t="n"/>
      <c r="BA192" s="34" t="n"/>
      <c r="BB192" s="34"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3" t="n"/>
      <c r="IK192" s="33" t="n"/>
      <c r="IL192" s="26" t="n"/>
      <c r="IM192" s="26" t="inlineStr">
        <is>
          <t>ez_manage.py:3501 top()</t>
        </is>
      </c>
      <c r="IN192" s="26" t="inlineStr">
        <is>
          <t>v12_quick_engine.py:2236 x2</t>
        </is>
      </c>
      <c r="IO192" s="26" t="n"/>
    </row>
    <row r="193" ht="10.5" customHeight="1" s="67">
      <c r="A193" s="27" t="inlineStr">
        <is>
          <t>REENTRY2_STOCH_CROSS_ENABLED</t>
        </is>
      </c>
      <c r="B193" s="27" t="inlineStr">
        <is>
          <t>False</t>
        </is>
      </c>
      <c r="C193" s="26" t="n"/>
      <c r="D193" s="26" t="n"/>
      <c r="E193" s="26" t="n"/>
      <c r="F193" s="26" t="n"/>
      <c r="G193" s="26">
        <f>IFERROR(VLOOKUP($A98&amp;"_"&amp;$B98,Results_Deltas!$A$2:$P$15000,5,FALSE),"")</f>
        <v/>
      </c>
      <c r="H193" s="26">
        <f>IFERROR(VLOOKUP($A98,Results_30d_Deltas!$A$2:$H$5000,7,FALSE)-E97,"")</f>
        <v/>
      </c>
      <c r="I193" s="26">
        <f>IFERROR(VLOOKUP($A98,Results_30d_Deltas!$A$2:$H$5000,6,FALSE),"")</f>
        <v/>
      </c>
      <c r="J193" s="26" t="n"/>
      <c r="K193" s="26" t="n"/>
      <c r="L193" s="26" t="inlineStr">
        <is>
          <t>YES</t>
        </is>
      </c>
      <c r="M193" s="74" t="n">
        <v>3.305020212141734</v>
      </c>
      <c r="N193" s="74" t="n">
        <v>6</v>
      </c>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4" t="n"/>
      <c r="AY193" s="34" t="n"/>
      <c r="AZ193" s="34" t="n"/>
      <c r="BA193" s="34" t="n"/>
      <c r="BB193" s="34"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4" t="n"/>
      <c r="IA193" s="34" t="n"/>
      <c r="IB193" s="34" t="n"/>
      <c r="IC193" s="34" t="n"/>
      <c r="ID193" s="34" t="n"/>
      <c r="IE193" s="34" t="n"/>
      <c r="IF193" s="34" t="n"/>
      <c r="IG193" s="34" t="n"/>
      <c r="IH193" s="34" t="n"/>
      <c r="II193" s="34" t="n"/>
      <c r="IJ193" s="34" t="n"/>
      <c r="IK193" s="34" t="n"/>
      <c r="IL193" s="26" t="n"/>
      <c r="IM193" s="26" t="inlineStr">
        <is>
          <t>ez_manage.py:5285 top()</t>
        </is>
      </c>
      <c r="IN193" s="26" t="inlineStr">
        <is>
          <t>v12_quick_engine.py:2842 x10</t>
        </is>
      </c>
      <c r="IO193" s="26" t="n"/>
    </row>
    <row r="194" ht="10.5" customHeight="1" s="67">
      <c r="A194" s="27" t="inlineStr">
        <is>
          <t>HTF_GATE_SIGNALS_SMA200D</t>
        </is>
      </c>
      <c r="B194" s="27" t="inlineStr">
        <is>
          <t>True</t>
        </is>
      </c>
      <c r="C194" s="26" t="n"/>
      <c r="D194" s="26" t="n"/>
      <c r="E194" s="26" t="n"/>
      <c r="F194" s="26" t="n"/>
      <c r="G194" s="26">
        <f>IFERROR(VLOOKUP($A69&amp;"_"&amp;$B69,Results_Deltas!$A$2:$P$15000,5,FALSE),"")</f>
        <v/>
      </c>
      <c r="H194" s="26">
        <f>IFERROR(VLOOKUP($A69,Results_30d_Deltas!$A$2:$H$5000,7,FALSE)-E68,"")</f>
        <v/>
      </c>
      <c r="I194" s="26">
        <f>IFERROR(VLOOKUP($A69,Results_30d_Deltas!$A$2:$H$5000,6,FALSE),"")</f>
        <v/>
      </c>
      <c r="J194" s="26" t="n"/>
      <c r="K194" s="26" t="n"/>
      <c r="L194" s="26" t="inlineStr">
        <is>
          <t>YES</t>
        </is>
      </c>
      <c r="M194" s="74" t="n">
        <v>3.31486687488469</v>
      </c>
      <c r="N194" s="74" t="n">
        <v>6</v>
      </c>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4" t="n"/>
      <c r="EP194" s="34" t="n"/>
      <c r="EQ194" s="34" t="n"/>
      <c r="ER194" s="34" t="n"/>
      <c r="ES194" s="34"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4" t="n"/>
      <c r="FQ194" s="34" t="n"/>
      <c r="FR194" s="34"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3" t="n"/>
      <c r="IK194" s="33" t="n"/>
      <c r="IL194" s="26" t="n"/>
      <c r="IM194" s="26" t="inlineStr">
        <is>
          <t>ez_manage.py:4881 top()</t>
        </is>
      </c>
      <c r="IN194" s="26" t="inlineStr">
        <is>
          <t>v12_quick_engine.py:2057 x7</t>
        </is>
      </c>
      <c r="IO194" s="26" t="n"/>
    </row>
    <row r="195" ht="10.5" customHeight="1" s="67">
      <c r="A195" s="27" t="inlineStr">
        <is>
          <t>REGIME_TRENDING_EXIT_GAIN_MIN</t>
        </is>
      </c>
      <c r="B195" s="27" t="inlineStr">
        <is>
          <t>2.0</t>
        </is>
      </c>
      <c r="C195" s="26" t="n"/>
      <c r="D195" s="26" t="n"/>
      <c r="E195" s="26" t="n"/>
      <c r="F195" s="26" t="n"/>
      <c r="G195" s="26">
        <f>IFERROR(VLOOKUP($A112&amp;"_"&amp;$B112,Results_Deltas!$A$2:$P$15000,5,FALSE),"")</f>
        <v/>
      </c>
      <c r="H195" s="26">
        <f>IFERROR(VLOOKUP($A112,Results_30d_Deltas!$A$2:$H$5000,7,FALSE)-E111,"")</f>
        <v/>
      </c>
      <c r="I195" s="26">
        <f>IFERROR(VLOOKUP($A112,Results_30d_Deltas!$A$2:$H$5000,6,FALSE),"")</f>
        <v/>
      </c>
      <c r="J195" s="26" t="n"/>
      <c r="K195" s="26" t="n"/>
      <c r="L195" s="26" t="inlineStr">
        <is>
          <t>YES</t>
        </is>
      </c>
      <c r="M195" s="74" t="n">
        <v>3.316170981638533</v>
      </c>
      <c r="N195" s="74" t="n">
        <v>7</v>
      </c>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4" t="n"/>
      <c r="AO195" s="34" t="n"/>
      <c r="AP195" s="34" t="n"/>
      <c r="AQ195" s="34" t="n"/>
      <c r="AR195" s="34"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4" t="n"/>
      <c r="CW195" s="34" t="n"/>
      <c r="CX195" s="34" t="n"/>
      <c r="CY195" s="34" t="n"/>
      <c r="CZ195" s="34" t="n"/>
      <c r="DA195" s="34" t="n"/>
      <c r="DB195" s="34" t="n"/>
      <c r="DC195" s="34" t="n"/>
      <c r="DD195" s="34" t="n"/>
      <c r="DE195" s="34" t="n"/>
      <c r="DF195" s="34" t="n"/>
      <c r="DG195" s="34" t="n"/>
      <c r="DH195" s="34" t="n"/>
      <c r="DI195" s="34" t="n"/>
      <c r="DJ195" s="34" t="n"/>
      <c r="DK195" s="34" t="n"/>
      <c r="DL195" s="34" t="n"/>
      <c r="DM195" s="34" t="n"/>
      <c r="DN195" s="34" t="n"/>
      <c r="DO195" s="34"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3" t="n"/>
      <c r="IK195" s="33" t="n"/>
      <c r="IL195" s="26" t="n"/>
      <c r="IM195" s="26" t="inlineStr">
        <is>
          <t>ez_manage.py:5359 top()</t>
        </is>
      </c>
      <c r="IN195" s="26" t="inlineStr">
        <is>
          <t>v12_quick_engine.py:2951 x5</t>
        </is>
      </c>
      <c r="IO195" s="26" t="n"/>
    </row>
    <row r="196" ht="10.5" customHeight="1" s="67">
      <c r="A196" s="26" t="inlineStr">
        <is>
          <t>REENTRY_K15M_PARTIAL_MULT</t>
        </is>
      </c>
      <c r="B196" s="26" t="inlineStr">
        <is>
          <t>0.25</t>
        </is>
      </c>
      <c r="C196" s="26" t="n"/>
      <c r="D196" s="26" t="n"/>
      <c r="E196" s="26" t="n"/>
      <c r="F196" s="26" t="n"/>
      <c r="G196" s="26">
        <f>IFERROR(VLOOKUP($A102&amp;"_"&amp;$B102,Results_Deltas!$A$2:$P$15000,5,FALSE),"")</f>
        <v/>
      </c>
      <c r="H196" s="26">
        <f>IFERROR(VLOOKUP($A102,Results_30d_Deltas!$A$2:$H$5000,7,FALSE)-E101,"")</f>
        <v/>
      </c>
      <c r="I196" s="26">
        <f>IFERROR(VLOOKUP($A102,Results_30d_Deltas!$A$2:$H$5000,6,FALSE),"")</f>
        <v/>
      </c>
      <c r="J196" s="26" t="n"/>
      <c r="K196" s="26" t="n"/>
      <c r="L196" s="26" t="inlineStr">
        <is>
          <t>NO</t>
        </is>
      </c>
      <c r="M196" s="74" t="n">
        <v>3.319336744946352</v>
      </c>
      <c r="N196" s="74" t="n">
        <v>7</v>
      </c>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3" t="n"/>
      <c r="FT196" s="33" t="n"/>
      <c r="FU196" s="34" t="n"/>
      <c r="FV196" s="34"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4" t="n"/>
      <c r="HQ196" s="34" t="n"/>
      <c r="HR196" s="34" t="n"/>
      <c r="HS196" s="34" t="n"/>
      <c r="HT196" s="34" t="n"/>
      <c r="HU196" s="33" t="n"/>
      <c r="HV196" s="33" t="n"/>
      <c r="HW196" s="33" t="n"/>
      <c r="HX196" s="33" t="n"/>
      <c r="HY196" s="33" t="n"/>
      <c r="HZ196" s="33" t="n"/>
      <c r="IA196" s="33" t="n"/>
      <c r="IB196" s="33" t="n"/>
      <c r="IC196" s="33" t="n"/>
      <c r="ID196" s="33" t="n"/>
      <c r="IE196" s="33" t="n"/>
      <c r="IF196" s="33" t="n"/>
      <c r="IG196" s="33" t="n"/>
      <c r="IH196" s="33" t="n"/>
      <c r="II196" s="33" t="n"/>
      <c r="IJ196" s="33" t="n"/>
      <c r="IK196" s="33" t="n"/>
      <c r="IL196" s="26" t="n"/>
      <c r="IM196" s="26" t="inlineStr">
        <is>
          <t>ez_manage.py:3860 top()</t>
        </is>
      </c>
      <c r="IN196" s="26" t="inlineStr">
        <is>
          <t>v12_quick_engine.py:2884 x8</t>
        </is>
      </c>
      <c r="IO196" s="26" t="n"/>
    </row>
    <row r="197" ht="10.5" customHeight="1" s="67">
      <c r="A197" s="0" t="inlineStr">
        <is>
          <t>WT_DC_TF_HTF</t>
        </is>
      </c>
      <c r="B197" s="0" t="inlineStr">
        <is>
          <t>W</t>
        </is>
      </c>
      <c r="M197" s="74" t="n">
        <v>3.331655946168429</v>
      </c>
      <c r="N197" s="74" t="n">
        <v>31</v>
      </c>
    </row>
    <row r="198" ht="10.5" customHeight="1" s="67">
      <c r="A198" s="0" t="inlineStr">
        <is>
          <t>WT_DC_TF_HTF2</t>
        </is>
      </c>
      <c r="B198" s="0" t="inlineStr">
        <is>
          <t>none</t>
        </is>
      </c>
      <c r="M198" s="74" t="n">
        <v>3.334575092202561</v>
      </c>
      <c r="N198" s="74" t="n">
        <v>25</v>
      </c>
    </row>
    <row r="199" ht="10.5" customHeight="1" s="67">
      <c r="A199" s="0" t="inlineStr">
        <is>
          <t>WT_DC_TF_HTF2</t>
        </is>
      </c>
      <c r="B199" s="0" t="inlineStr">
        <is>
          <t>1h</t>
        </is>
      </c>
      <c r="M199" s="74" t="n">
        <v>3.33655877294205</v>
      </c>
      <c r="N199" s="74" t="n">
        <v>29</v>
      </c>
    </row>
    <row r="200" ht="10.5" customHeight="1" s="67">
      <c r="A200" s="0" t="inlineStr">
        <is>
          <t>WT_DC_DIRECT_DC_TF</t>
        </is>
      </c>
      <c r="B200" s="0" t="inlineStr">
        <is>
          <t>4h</t>
        </is>
      </c>
      <c r="M200" s="74" t="n">
        <v>3.339924240798204</v>
      </c>
      <c r="N200" s="74" t="n">
        <v>30</v>
      </c>
    </row>
    <row r="201" ht="10.5" customHeight="1" s="67">
      <c r="A201" s="26" t="inlineStr">
        <is>
          <t>RZ_BREAKOUT_BAND</t>
        </is>
      </c>
      <c r="B201" s="26" t="inlineStr">
        <is>
          <t>0</t>
        </is>
      </c>
      <c r="C201" s="26" t="n"/>
      <c r="D201" s="26" t="n"/>
      <c r="E201" s="26" t="n"/>
      <c r="F201" s="26" t="n"/>
      <c r="G201" s="26">
        <f>IFERROR(VLOOKUP($A122&amp;"_"&amp;$B122,Results_Deltas!$A$2:$P$15000,5,FALSE),"")</f>
        <v/>
      </c>
      <c r="H201" s="26">
        <f>IFERROR(VLOOKUP($A122,Results_30d_Deltas!$A$2:$H$5000,7,FALSE)-E121,"")</f>
        <v/>
      </c>
      <c r="I201" s="26">
        <f>IFERROR(VLOOKUP($A122,Results_30d_Deltas!$A$2:$H$5000,6,FALSE),"")</f>
        <v/>
      </c>
      <c r="J201" s="26" t="n"/>
      <c r="K201" s="26" t="n"/>
      <c r="L201" s="26" t="inlineStr">
        <is>
          <t>NO</t>
        </is>
      </c>
      <c r="M201" s="74" t="n">
        <v>3.362618542891741</v>
      </c>
      <c r="N201" s="74" t="n">
        <v>7</v>
      </c>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4" t="n"/>
      <c r="AT201" s="34" t="n"/>
      <c r="AU201" s="34" t="n"/>
      <c r="AV201" s="34" t="n"/>
      <c r="AW201" s="34"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4" t="n"/>
      <c r="BS201" s="34" t="n"/>
      <c r="BT201" s="34" t="n"/>
      <c r="BU201" s="34" t="n"/>
      <c r="BV201" s="34"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4" t="n"/>
      <c r="DB201" s="34" t="n"/>
      <c r="DC201" s="34" t="n"/>
      <c r="DD201" s="34" t="n"/>
      <c r="DE201" s="34"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3" t="n"/>
      <c r="FT201" s="33" t="n"/>
      <c r="FU201" s="33" t="n"/>
      <c r="FV201" s="33" t="n"/>
      <c r="FW201" s="33" t="n"/>
      <c r="FX201" s="33" t="n"/>
      <c r="FY201" s="33" t="n"/>
      <c r="FZ201" s="33" t="n"/>
      <c r="GA201" s="33" t="n"/>
      <c r="GB201" s="34" t="n"/>
      <c r="GC201" s="34" t="n"/>
      <c r="GD201" s="34" t="n"/>
      <c r="GE201" s="34" t="n"/>
      <c r="GF201" s="34"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3" t="n"/>
      <c r="IK201" s="33" t="n"/>
      <c r="IL201" s="26" t="n"/>
      <c r="IM201" s="26" t="inlineStr">
        <is>
          <t>ez_manage.py:5397 top()</t>
        </is>
      </c>
      <c r="IN201" s="26" t="inlineStr">
        <is>
          <t>v12_quick_engine.py:4036 x3</t>
        </is>
      </c>
      <c r="IO201" s="26" t="n"/>
    </row>
    <row r="202" ht="10.5" customHeight="1" s="67">
      <c r="A202" s="0" t="inlineStr">
        <is>
          <t>WT_DC_HTF_GATE_MODE</t>
        </is>
      </c>
      <c r="B202" s="0" t="inlineStr">
        <is>
          <t>OR</t>
        </is>
      </c>
      <c r="M202" s="74" t="n">
        <v>3.370023778784179</v>
      </c>
      <c r="N202" s="74" t="n">
        <v>29</v>
      </c>
    </row>
    <row r="203" ht="10.5" customHeight="1" s="67">
      <c r="A203" s="27" t="inlineStr">
        <is>
          <t>STOCH_CROSS_ENTRY_TRADIER</t>
        </is>
      </c>
      <c r="B203" s="27" t="inlineStr">
        <is>
          <t>True</t>
        </is>
      </c>
      <c r="C203" s="26" t="n"/>
      <c r="D203" s="26" t="n"/>
      <c r="E203" s="26" t="n"/>
      <c r="F203" s="26" t="n"/>
      <c r="G203" s="26">
        <f>IFERROR(VLOOKUP($A163&amp;"_"&amp;$B163,Results_Deltas!$A$2:$P$15000,5,FALSE),"")</f>
        <v/>
      </c>
      <c r="H203" s="26">
        <f>IFERROR(VLOOKUP($A163,Results_30d_Deltas!$A$2:$H$5000,7,FALSE)-E162,"")</f>
        <v/>
      </c>
      <c r="I203" s="26">
        <f>IFERROR(VLOOKUP($A163,Results_30d_Deltas!$A$2:$H$5000,6,FALSE),"")</f>
        <v/>
      </c>
      <c r="J203" s="26" t="n"/>
      <c r="K203" s="26" t="n"/>
      <c r="L203" s="26" t="inlineStr">
        <is>
          <t>NO</t>
        </is>
      </c>
      <c r="M203" s="74" t="n">
        <v>3.411396793834276</v>
      </c>
      <c r="N203" s="74" t="n">
        <v>6</v>
      </c>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4" t="n"/>
      <c r="AY203" s="34" t="n"/>
      <c r="AZ203" s="34" t="n"/>
      <c r="BA203" s="34" t="n"/>
      <c r="BB203" s="34"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4" t="n"/>
      <c r="FL203" s="34" t="n"/>
      <c r="FM203" s="34" t="n"/>
      <c r="FN203" s="34" t="n"/>
      <c r="FO203" s="34"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3" t="n"/>
      <c r="IK203" s="33" t="n"/>
      <c r="IL203" s="26" t="n"/>
      <c r="IM203" s="26" t="inlineStr">
        <is>
          <t>ez_manage.py:5661 top()</t>
        </is>
      </c>
      <c r="IN203" s="26" t="inlineStr">
        <is>
          <t>v12_quick_engine.py:3305 x8</t>
        </is>
      </c>
      <c r="IO203" s="26" t="n"/>
    </row>
    <row r="204" ht="10.5" customHeight="1" s="67">
      <c r="A204" s="27" t="inlineStr">
        <is>
          <t>WT_15M_CROSS_ENTRY_ENABLED</t>
        </is>
      </c>
      <c r="B204" s="27" t="inlineStr">
        <is>
          <t>False</t>
        </is>
      </c>
      <c r="C204" s="26" t="n"/>
      <c r="D204" s="26" t="n"/>
      <c r="E204" s="26" t="n"/>
      <c r="F204" s="26" t="n"/>
      <c r="G204" s="26">
        <f>IFERROR(VLOOKUP($A189&amp;"_"&amp;$B189,Results_Deltas!$A$2:$P$15000,5,FALSE),"")</f>
        <v/>
      </c>
      <c r="H204" s="26">
        <f>IFERROR(VLOOKUP($A189,Results_30d_Deltas!$A$2:$H$5000,7,FALSE)-E188,"")</f>
        <v/>
      </c>
      <c r="I204" s="26">
        <f>IFERROR(VLOOKUP($A189,Results_30d_Deltas!$A$2:$H$5000,6,FALSE),"")</f>
        <v/>
      </c>
      <c r="J204" s="26" t="n"/>
      <c r="K204" s="26" t="n"/>
      <c r="L204" s="26" t="inlineStr">
        <is>
          <t>NO</t>
        </is>
      </c>
      <c r="M204" s="74" t="n">
        <v>3.411396793834276</v>
      </c>
      <c r="N204" s="74" t="n">
        <v>6</v>
      </c>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4" t="n"/>
      <c r="AY204" s="34" t="n"/>
      <c r="AZ204" s="34" t="n"/>
      <c r="BA204" s="34" t="n"/>
      <c r="BB204" s="34"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4" t="n"/>
      <c r="FL204" s="34" t="n"/>
      <c r="FM204" s="34" t="n"/>
      <c r="FN204" s="34" t="n"/>
      <c r="FO204" s="34"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4" t="n"/>
      <c r="IA204" s="34" t="n"/>
      <c r="IB204" s="34" t="n"/>
      <c r="IC204" s="34" t="n"/>
      <c r="ID204" s="34" t="n"/>
      <c r="IE204" s="34" t="n"/>
      <c r="IF204" s="34" t="n"/>
      <c r="IG204" s="34" t="n"/>
      <c r="IH204" s="34" t="n"/>
      <c r="II204" s="34" t="n"/>
      <c r="IJ204" s="34" t="n"/>
      <c r="IK204" s="34" t="n"/>
      <c r="IL204" s="26" t="n"/>
      <c r="IM204" s="26" t="inlineStr">
        <is>
          <t>ez_manage.py:6077 top()</t>
        </is>
      </c>
      <c r="IN204" s="26" t="inlineStr">
        <is>
          <t>v12_quick_engine.py:4289 x4</t>
        </is>
      </c>
      <c r="IO204" s="26" t="n"/>
    </row>
    <row r="205" ht="10.5" customHeight="1" s="67">
      <c r="A205" s="0" t="inlineStr">
        <is>
          <t>WT_DC_DIRECT_DC_TF</t>
        </is>
      </c>
      <c r="B205" s="0" t="inlineStr">
        <is>
          <t>D</t>
        </is>
      </c>
      <c r="M205" s="74" t="n">
        <v>3.417603130675317</v>
      </c>
      <c r="N205" s="74" t="n">
        <v>31</v>
      </c>
    </row>
    <row r="206" ht="10.5" customHeight="1" s="67">
      <c r="A206" s="26" t="inlineStr">
        <is>
          <t>SCALP_V3_K_OB_EXIT_K15M_HI</t>
        </is>
      </c>
      <c r="B206" s="26" t="inlineStr">
        <is>
          <t>0</t>
        </is>
      </c>
      <c r="C206" s="26" t="n"/>
      <c r="D206" s="26" t="n"/>
      <c r="E206" s="26" t="n"/>
      <c r="F206" s="26" t="n"/>
      <c r="G206" s="26">
        <f>IFERROR(VLOOKUP($A126&amp;"_"&amp;$B126,Results_Deltas!$A$2:$P$15000,5,FALSE),"")</f>
        <v/>
      </c>
      <c r="H206" s="26">
        <f>IFERROR(VLOOKUP($A126,Results_30d_Deltas!$A$2:$H$5000,7,FALSE)-E125,"")</f>
        <v/>
      </c>
      <c r="I206" s="26">
        <f>IFERROR(VLOOKUP($A126,Results_30d_Deltas!$A$2:$H$5000,6,FALSE),"")</f>
        <v/>
      </c>
      <c r="J206" s="26" t="n"/>
      <c r="K206" s="26" t="n"/>
      <c r="L206" s="26" t="inlineStr">
        <is>
          <t>NO</t>
        </is>
      </c>
      <c r="M206" s="74" t="n">
        <v>3.430264927576903</v>
      </c>
      <c r="N206" s="74" t="n">
        <v>3</v>
      </c>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4" t="n"/>
      <c r="DO206" s="34"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3" t="n"/>
      <c r="IK206" s="33" t="n"/>
      <c r="IL206" s="26" t="n"/>
      <c r="IM206" s="26" t="inlineStr">
        <is>
          <t>ez_manage.py:5551 top()</t>
        </is>
      </c>
      <c r="IN206" s="26" t="inlineStr">
        <is>
          <t>v12_quick_engine.py:3179 x4</t>
        </is>
      </c>
      <c r="IO206" s="26" t="n"/>
    </row>
    <row r="207" ht="10.5" customHeight="1" s="67">
      <c r="A207" s="26" t="inlineStr">
        <is>
          <t>SCALP_V3_K_OB_EXIT_K15M_LO</t>
        </is>
      </c>
      <c r="B207" s="26" t="inlineStr">
        <is>
          <t>0</t>
        </is>
      </c>
      <c r="C207" s="26" t="n"/>
      <c r="D207" s="26" t="n"/>
      <c r="E207" s="26" t="n"/>
      <c r="F207" s="26" t="n"/>
      <c r="G207" s="26">
        <f>IFERROR(VLOOKUP($A130&amp;"_"&amp;$B130,Results_Deltas!$A$2:$P$15000,5,FALSE),"")</f>
        <v/>
      </c>
      <c r="H207" s="26">
        <f>IFERROR(VLOOKUP($A130,Results_30d_Deltas!$A$2:$H$5000,7,FALSE)-E129,"")</f>
        <v/>
      </c>
      <c r="I207" s="26">
        <f>IFERROR(VLOOKUP($A130,Results_30d_Deltas!$A$2:$H$5000,6,FALSE),"")</f>
        <v/>
      </c>
      <c r="J207" s="26" t="n"/>
      <c r="K207" s="26" t="n"/>
      <c r="L207" s="26" t="inlineStr">
        <is>
          <t>NO</t>
        </is>
      </c>
      <c r="M207" s="74" t="n">
        <v>3.430264927576903</v>
      </c>
      <c r="N207" s="74" t="n">
        <v>3</v>
      </c>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4" t="n"/>
      <c r="DO207" s="34"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3" t="n"/>
      <c r="IK207" s="33" t="n"/>
      <c r="IL207" s="26" t="n"/>
      <c r="IM207" s="26" t="inlineStr">
        <is>
          <t>ez_manage.py:5552 top()</t>
        </is>
      </c>
      <c r="IN207" s="26" t="inlineStr">
        <is>
          <t>v12_quick_engine.py:3180 x4</t>
        </is>
      </c>
      <c r="IO207" s="26" t="n"/>
    </row>
    <row r="208" ht="10.5" customHeight="1" s="67">
      <c r="A208" s="26" t="inlineStr">
        <is>
          <t>SCALP_V3_K_OB_EXIT_K3M_HI</t>
        </is>
      </c>
      <c r="B208" s="26" t="inlineStr">
        <is>
          <t>0</t>
        </is>
      </c>
      <c r="C208" s="26" t="n"/>
      <c r="D208" s="26" t="n"/>
      <c r="E208" s="26" t="n"/>
      <c r="F208" s="26" t="n"/>
      <c r="G208" s="26">
        <f>IFERROR(VLOOKUP($A134&amp;"_"&amp;$B134,Results_Deltas!$A$2:$P$15000,5,FALSE),"")</f>
        <v/>
      </c>
      <c r="H208" s="26">
        <f>IFERROR(VLOOKUP($A134,Results_30d_Deltas!$A$2:$H$5000,7,FALSE)-E133,"")</f>
        <v/>
      </c>
      <c r="I208" s="26">
        <f>IFERROR(VLOOKUP($A134,Results_30d_Deltas!$A$2:$H$5000,6,FALSE),"")</f>
        <v/>
      </c>
      <c r="J208" s="26" t="n"/>
      <c r="K208" s="26" t="n"/>
      <c r="L208" s="26" t="inlineStr">
        <is>
          <t>NO</t>
        </is>
      </c>
      <c r="M208" s="74" t="n">
        <v>3.430264927576903</v>
      </c>
      <c r="N208" s="74" t="n">
        <v>3</v>
      </c>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4" t="n"/>
      <c r="CW208" s="34" t="n"/>
      <c r="CX208" s="34" t="n"/>
      <c r="CY208" s="34" t="n"/>
      <c r="CZ208" s="34" t="n"/>
      <c r="DA208" s="34" t="n"/>
      <c r="DB208" s="34" t="n"/>
      <c r="DC208" s="34" t="n"/>
      <c r="DD208" s="34" t="n"/>
      <c r="DE208" s="34" t="n"/>
      <c r="DF208" s="34" t="n"/>
      <c r="DG208" s="34" t="n"/>
      <c r="DH208" s="34" t="n"/>
      <c r="DI208" s="34" t="n"/>
      <c r="DJ208" s="34" t="n"/>
      <c r="DK208" s="34" t="n"/>
      <c r="DL208" s="34" t="n"/>
      <c r="DM208" s="34" t="n"/>
      <c r="DN208" s="34" t="n"/>
      <c r="DO208" s="34"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3" t="n"/>
      <c r="IK208" s="33" t="n"/>
      <c r="IL208" s="26" t="n"/>
      <c r="IM208" s="26" t="inlineStr">
        <is>
          <t>ez_manage.py:5553 top()</t>
        </is>
      </c>
      <c r="IN208" s="26" t="inlineStr">
        <is>
          <t>v12_quick_engine.py:3181 x4</t>
        </is>
      </c>
      <c r="IO208" s="26" t="n"/>
    </row>
    <row r="209" ht="10.5" customHeight="1" s="67">
      <c r="A209" s="0" t="inlineStr">
        <is>
          <t>WT_DC_TF_HTF</t>
        </is>
      </c>
      <c r="B209" s="0" t="inlineStr">
        <is>
          <t>1h</t>
        </is>
      </c>
      <c r="M209" s="74" t="n">
        <v>3.435375788685067</v>
      </c>
      <c r="N209" s="74" t="n">
        <v>26</v>
      </c>
    </row>
    <row r="210" ht="10.5" customHeight="1" s="67">
      <c r="A210" s="0" t="inlineStr">
        <is>
          <t>WT_DC_DIRECT_DC_TF</t>
        </is>
      </c>
      <c r="B210" s="0" t="inlineStr">
        <is>
          <t>15m</t>
        </is>
      </c>
      <c r="M210" s="74" t="n">
        <v>3.439565234591046</v>
      </c>
      <c r="N210" s="74" t="n">
        <v>30</v>
      </c>
    </row>
    <row r="211" ht="10.5" customHeight="1" s="67">
      <c r="A211" s="0" t="inlineStr">
        <is>
          <t>WT_DC_TF_HTF</t>
        </is>
      </c>
      <c r="B211" s="0" t="inlineStr">
        <is>
          <t>15m</t>
        </is>
      </c>
      <c r="M211" s="74" t="n">
        <v>3.46676316338918</v>
      </c>
      <c r="N211" s="74" t="n">
        <v>31</v>
      </c>
    </row>
    <row r="212" ht="10.5" customHeight="1" s="67">
      <c r="A212" s="26" t="inlineStr">
        <is>
          <t>TREND_MIN_GAIN_EXIT</t>
        </is>
      </c>
      <c r="B212" s="26" t="inlineStr">
        <is>
          <t>0</t>
        </is>
      </c>
      <c r="C212" s="26" t="n"/>
      <c r="D212" s="26" t="n"/>
      <c r="E212" s="26" t="n"/>
      <c r="F212" s="26" t="n"/>
      <c r="G212" s="26">
        <f>IFERROR(VLOOKUP($A176&amp;"_"&amp;$B176,Results_Deltas!$A$2:$P$15000,5,FALSE),"")</f>
        <v/>
      </c>
      <c r="H212" s="26">
        <f>IFERROR(VLOOKUP($A176,Results_30d_Deltas!$A$2:$H$5000,7,FALSE)-E175,"")</f>
        <v/>
      </c>
      <c r="I212" s="26">
        <f>IFERROR(VLOOKUP($A176,Results_30d_Deltas!$A$2:$H$5000,6,FALSE),"")</f>
        <v/>
      </c>
      <c r="J212" s="26" t="n"/>
      <c r="K212" s="26" t="n"/>
      <c r="L212" s="26" t="inlineStr">
        <is>
          <t>NO</t>
        </is>
      </c>
      <c r="M212" s="74" t="n">
        <v>3.468007099387868</v>
      </c>
      <c r="N212" s="74" t="n">
        <v>7</v>
      </c>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4" t="n"/>
      <c r="AO212" s="34" t="n"/>
      <c r="AP212" s="34" t="n"/>
      <c r="AQ212" s="34" t="n"/>
      <c r="AR212" s="34"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3" t="n"/>
      <c r="IK212" s="33" t="n"/>
      <c r="IL212" s="26" t="n"/>
      <c r="IM212" s="26" t="inlineStr">
        <is>
          <t>ez_manage.py:4205 top()</t>
        </is>
      </c>
      <c r="IN212" s="26" t="inlineStr">
        <is>
          <t>v12_quick_engine.py:3545 x2</t>
        </is>
      </c>
      <c r="IO212" s="26" t="n"/>
    </row>
    <row r="213" ht="15.75" customHeight="1" s="67">
      <c r="A213" s="0" t="inlineStr">
        <is>
          <t>WT_DC_TF_HTF</t>
        </is>
      </c>
      <c r="B213" s="0" t="inlineStr">
        <is>
          <t>D</t>
        </is>
      </c>
      <c r="M213" s="74" t="n">
        <v>3.477189800020139</v>
      </c>
      <c r="N213" s="74" t="n">
        <v>31</v>
      </c>
    </row>
    <row r="214" ht="15.75" customHeight="1" s="67">
      <c r="A214" s="27" t="inlineStr">
        <is>
          <t>V8_ENTRY_ENGINE_WT_ENABLED</t>
        </is>
      </c>
      <c r="B214" s="27" t="inlineStr">
        <is>
          <t>True</t>
        </is>
      </c>
      <c r="C214" s="26" t="n"/>
      <c r="D214" s="26" t="n"/>
      <c r="E214" s="26" t="n"/>
      <c r="F214" s="26" t="n"/>
      <c r="G214" s="26">
        <f>IFERROR(VLOOKUP($A183&amp;"_"&amp;$B183,Results_Deltas!$A$2:$P$15000,5,FALSE),"")</f>
        <v/>
      </c>
      <c r="H214" s="26">
        <f>IFERROR(VLOOKUP($A183,Results_30d_Deltas!$A$2:$H$5000,7,FALSE)-E182,"")</f>
        <v/>
      </c>
      <c r="I214" s="26">
        <f>IFERROR(VLOOKUP($A183,Results_30d_Deltas!$A$2:$H$5000,6,FALSE),"")</f>
        <v/>
      </c>
      <c r="J214" s="26" t="n"/>
      <c r="K214" s="26" t="n"/>
      <c r="L214" s="26" t="inlineStr">
        <is>
          <t>NO</t>
        </is>
      </c>
      <c r="M214" s="74" t="n">
        <v>3.510294303670394</v>
      </c>
      <c r="N214" s="74" t="n">
        <v>8</v>
      </c>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4" t="n"/>
      <c r="CC214" s="34" t="n"/>
      <c r="CD214" s="34" t="n"/>
      <c r="CE214" s="34" t="n"/>
      <c r="CF214" s="34"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4" t="n"/>
      <c r="FL214" s="34" t="n"/>
      <c r="FM214" s="34" t="n"/>
      <c r="FN214" s="34" t="n"/>
      <c r="FO214" s="34" t="n"/>
      <c r="FP214" s="33" t="n"/>
      <c r="FQ214" s="33" t="n"/>
      <c r="FR214" s="33" t="n"/>
      <c r="FS214" s="33" t="n"/>
      <c r="FT214" s="33"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4" t="n"/>
      <c r="IA214" s="34" t="n"/>
      <c r="IB214" s="34" t="n"/>
      <c r="IC214" s="34" t="n"/>
      <c r="ID214" s="34" t="n"/>
      <c r="IE214" s="34" t="n"/>
      <c r="IF214" s="34" t="n"/>
      <c r="IG214" s="34" t="n"/>
      <c r="IH214" s="34" t="n"/>
      <c r="II214" s="34" t="n"/>
      <c r="IJ214" s="34" t="n"/>
      <c r="IK214" s="34" t="n"/>
      <c r="IL214" s="26" t="n"/>
      <c r="IM214" s="26" t="inlineStr">
        <is>
          <t>ez_manage.py:6074 top()</t>
        </is>
      </c>
      <c r="IN214" s="26" t="inlineStr">
        <is>
          <t>v12_quick_engine.py:4286 x4</t>
        </is>
      </c>
      <c r="IO214" s="26" t="n"/>
    </row>
    <row r="215" ht="15.75" customHeight="1" s="67">
      <c r="A215" s="26" t="inlineStr">
        <is>
          <t>SCALP_V3_K_OB_EXIT_K3M_LO</t>
        </is>
      </c>
      <c r="B215" s="26" t="inlineStr">
        <is>
          <t>0</t>
        </is>
      </c>
      <c r="C215" s="26" t="n"/>
      <c r="D215" s="26" t="n"/>
      <c r="E215" s="26" t="n"/>
      <c r="F215" s="26" t="n"/>
      <c r="G215" s="26">
        <f>IFERROR(VLOOKUP($A138&amp;"_"&amp;$B138,Results_Deltas!$A$2:$P$15000,5,FALSE),"")</f>
        <v/>
      </c>
      <c r="H215" s="26">
        <f>IFERROR(VLOOKUP($A138,Results_30d_Deltas!$A$2:$H$5000,7,FALSE)-E137,"")</f>
        <v/>
      </c>
      <c r="I215" s="26">
        <f>IFERROR(VLOOKUP($A138,Results_30d_Deltas!$A$2:$H$5000,6,FALSE),"")</f>
        <v/>
      </c>
      <c r="J215" s="26" t="n"/>
      <c r="K215" s="26" t="n"/>
      <c r="L215" s="26" t="inlineStr">
        <is>
          <t>NO</t>
        </is>
      </c>
      <c r="M215" s="74" t="n">
        <v>3.513116728304699</v>
      </c>
      <c r="N215" s="74" t="n">
        <v>3</v>
      </c>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4" t="n"/>
      <c r="CW215" s="34" t="n"/>
      <c r="CX215" s="34" t="n"/>
      <c r="CY215" s="34" t="n"/>
      <c r="CZ215" s="34" t="n"/>
      <c r="DA215" s="34" t="n"/>
      <c r="DB215" s="34" t="n"/>
      <c r="DC215" s="34" t="n"/>
      <c r="DD215" s="34" t="n"/>
      <c r="DE215" s="34" t="n"/>
      <c r="DF215" s="34" t="n"/>
      <c r="DG215" s="34" t="n"/>
      <c r="DH215" s="34" t="n"/>
      <c r="DI215" s="34" t="n"/>
      <c r="DJ215" s="34" t="n"/>
      <c r="DK215" s="34" t="n"/>
      <c r="DL215" s="34" t="n"/>
      <c r="DM215" s="34" t="n"/>
      <c r="DN215" s="34" t="n"/>
      <c r="DO215" s="34"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3" t="n"/>
      <c r="FT215" s="33"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3" t="n"/>
      <c r="IK215" s="33" t="n"/>
      <c r="IL215" s="26" t="n"/>
      <c r="IM215" s="26" t="inlineStr">
        <is>
          <t>ez_manage.py:5554 top()</t>
        </is>
      </c>
      <c r="IN215" s="26" t="inlineStr">
        <is>
          <t>v12_quick_engine.py:3182 x4</t>
        </is>
      </c>
      <c r="IO215" s="26" t="n"/>
    </row>
    <row r="216" ht="15.75" customHeight="1" s="67">
      <c r="A216" s="26" t="inlineStr">
        <is>
          <t>SCALP_V3_K_OB_EXIT_WALL_PCT</t>
        </is>
      </c>
      <c r="B216" s="26" t="inlineStr">
        <is>
          <t>0</t>
        </is>
      </c>
      <c r="C216" s="26" t="n"/>
      <c r="D216" s="26" t="n"/>
      <c r="E216" s="26" t="n"/>
      <c r="F216" s="26" t="n"/>
      <c r="G216" s="26">
        <f>IFERROR(VLOOKUP($A142&amp;"_"&amp;$B142,Results_Deltas!$A$2:$P$15000,5,FALSE),"")</f>
        <v/>
      </c>
      <c r="H216" s="26">
        <f>IFERROR(VLOOKUP($A142,Results_30d_Deltas!$A$2:$H$5000,7,FALSE)-E141,"")</f>
        <v/>
      </c>
      <c r="I216" s="26">
        <f>IFERROR(VLOOKUP($A142,Results_30d_Deltas!$A$2:$H$5000,6,FALSE),"")</f>
        <v/>
      </c>
      <c r="J216" s="26" t="n"/>
      <c r="K216" s="26" t="n"/>
      <c r="L216" s="26" t="inlineStr">
        <is>
          <t>NO</t>
        </is>
      </c>
      <c r="M216" s="74" t="n">
        <v>3.525599116186771</v>
      </c>
      <c r="N216" s="74" t="n">
        <v>3</v>
      </c>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4" t="n"/>
      <c r="CW216" s="34" t="n"/>
      <c r="CX216" s="34" t="n"/>
      <c r="CY216" s="34" t="n"/>
      <c r="CZ216" s="34" t="n"/>
      <c r="DA216" s="34" t="n"/>
      <c r="DB216" s="34" t="n"/>
      <c r="DC216" s="34" t="n"/>
      <c r="DD216" s="34" t="n"/>
      <c r="DE216" s="34" t="n"/>
      <c r="DF216" s="34" t="n"/>
      <c r="DG216" s="34" t="n"/>
      <c r="DH216" s="34" t="n"/>
      <c r="DI216" s="34" t="n"/>
      <c r="DJ216" s="34" t="n"/>
      <c r="DK216" s="34" t="n"/>
      <c r="DL216" s="34" t="n"/>
      <c r="DM216" s="34" t="n"/>
      <c r="DN216" s="34" t="n"/>
      <c r="DO216" s="34"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3" t="n"/>
      <c r="FT216" s="33"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3" t="n"/>
      <c r="IK216" s="33" t="n"/>
      <c r="IL216" s="26" t="n"/>
      <c r="IM216" s="26" t="inlineStr">
        <is>
          <t>ez_manage.py:5555 top()</t>
        </is>
      </c>
      <c r="IN216" s="26" t="inlineStr">
        <is>
          <t>v12_quick_engine.py:3183 x4</t>
        </is>
      </c>
      <c r="IO216" s="26" t="n"/>
    </row>
    <row r="217" ht="15.75" customHeight="1" s="67">
      <c r="A217" s="27" t="inlineStr">
        <is>
          <t>SCALP_V3_K_OB_EXIT_WALL_PCT</t>
        </is>
      </c>
      <c r="B217" s="69" t="n">
        <v>0</v>
      </c>
      <c r="C217" s="26" t="n"/>
      <c r="D217" s="26" t="n"/>
      <c r="E217" s="26" t="n"/>
      <c r="F217" s="26" t="n"/>
      <c r="G217" s="26">
        <f>IFERROR(VLOOKUP($A143&amp;"_"&amp;$B143,Results_Deltas!$A$2:$P$15000,5,FALSE),"")</f>
        <v/>
      </c>
      <c r="H217" s="26">
        <f>IFERROR(VLOOKUP($A143,Results_30d_Deltas!$A$2:$H$5000,7,FALSE)-E142,"")</f>
        <v/>
      </c>
      <c r="I217" s="26">
        <f>IFERROR(VLOOKUP($A143,Results_30d_Deltas!$A$2:$H$5000,6,FALSE),"")</f>
        <v/>
      </c>
      <c r="J217" s="26" t="n"/>
      <c r="K217" s="26" t="n"/>
      <c r="L217" s="26" t="inlineStr">
        <is>
          <t>YES</t>
        </is>
      </c>
      <c r="M217" s="74" t="n">
        <v>3.525599116186771</v>
      </c>
      <c r="N217" s="74" t="n">
        <v>3</v>
      </c>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4" t="n"/>
      <c r="CW217" s="34" t="n"/>
      <c r="CX217" s="34" t="n"/>
      <c r="CY217" s="34" t="n"/>
      <c r="CZ217" s="34" t="n"/>
      <c r="DA217" s="34" t="n"/>
      <c r="DB217" s="34" t="n"/>
      <c r="DC217" s="34" t="n"/>
      <c r="DD217" s="34" t="n"/>
      <c r="DE217" s="34" t="n"/>
      <c r="DF217" s="34" t="n"/>
      <c r="DG217" s="34" t="n"/>
      <c r="DH217" s="34" t="n"/>
      <c r="DI217" s="34" t="n"/>
      <c r="DJ217" s="34" t="n"/>
      <c r="DK217" s="34" t="n"/>
      <c r="DL217" s="34" t="n"/>
      <c r="DM217" s="34" t="n"/>
      <c r="DN217" s="34" t="n"/>
      <c r="DO217" s="34"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3" t="n"/>
      <c r="FT217" s="33"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3" t="n"/>
      <c r="IK217" s="33" t="n"/>
      <c r="IL217" s="26" t="n"/>
      <c r="IM217" s="26" t="inlineStr">
        <is>
          <t>ez_manage.py:5555 top()</t>
        </is>
      </c>
      <c r="IN217" s="26" t="inlineStr">
        <is>
          <t>v12_quick_engine.py:3183 x4</t>
        </is>
      </c>
      <c r="IO217" s="26" t="n"/>
    </row>
    <row r="218" ht="15.75" customHeight="1" s="67">
      <c r="A218" s="27" t="inlineStr">
        <is>
          <t>TRADIER_RSI2_EXIT_THRESHOLD_LONG</t>
        </is>
      </c>
      <c r="B218" s="27" t="inlineStr">
        <is>
          <t>90.0</t>
        </is>
      </c>
      <c r="C218" s="26" t="n"/>
      <c r="D218" s="26" t="n"/>
      <c r="E218" s="26" t="n"/>
      <c r="F218" s="26" t="n"/>
      <c r="G218" s="26">
        <f>IFERROR(VLOOKUP($A168&amp;"_"&amp;$B168,Results_Deltas!$A$2:$P$15000,5,FALSE),"")</f>
        <v/>
      </c>
      <c r="H218" s="26">
        <f>IFERROR(VLOOKUP($A168,Results_30d_Deltas!$A$2:$H$5000,7,FALSE)-E167,"")</f>
        <v/>
      </c>
      <c r="I218" s="26">
        <f>IFERROR(VLOOKUP($A168,Results_30d_Deltas!$A$2:$H$5000,6,FALSE),"")</f>
        <v/>
      </c>
      <c r="J218" s="26" t="n"/>
      <c r="K218" s="26" t="n"/>
      <c r="L218" s="26" t="inlineStr">
        <is>
          <t>NO</t>
        </is>
      </c>
      <c r="M218" s="74" t="n">
        <v>3.598111128559913</v>
      </c>
      <c r="N218" s="74" t="n">
        <v>3</v>
      </c>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4" t="n"/>
      <c r="CW218" s="34" t="n"/>
      <c r="CX218" s="34" t="n"/>
      <c r="CY218" s="34" t="n"/>
      <c r="CZ218" s="34" t="n"/>
      <c r="DA218" s="34" t="n"/>
      <c r="DB218" s="34" t="n"/>
      <c r="DC218" s="34" t="n"/>
      <c r="DD218" s="34" t="n"/>
      <c r="DE218" s="34" t="n"/>
      <c r="DF218" s="34" t="n"/>
      <c r="DG218" s="34" t="n"/>
      <c r="DH218" s="34" t="n"/>
      <c r="DI218" s="34" t="n"/>
      <c r="DJ218" s="34" t="n"/>
      <c r="DK218" s="34" t="n"/>
      <c r="DL218" s="34" t="n"/>
      <c r="DM218" s="34" t="n"/>
      <c r="DN218" s="34" t="n"/>
      <c r="DO218" s="34"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3" t="n"/>
      <c r="FT218" s="33"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3" t="n"/>
      <c r="IK218" s="33" t="n"/>
      <c r="IL218" s="26" t="n"/>
      <c r="IM218" s="26" t="inlineStr">
        <is>
          <t>ez_manage.py:5740 top()</t>
        </is>
      </c>
      <c r="IN218" s="26" t="inlineStr">
        <is>
          <t>v12_quick_engine.py:3437 x9</t>
        </is>
      </c>
      <c r="IO218" s="26" t="n"/>
    </row>
    <row r="219" ht="15.75" customHeight="1" s="67">
      <c r="A219" s="27" t="inlineStr">
        <is>
          <t>TRADIER_RSI2_EXIT_THRESHOLD_SHORT</t>
        </is>
      </c>
      <c r="B219" s="27" t="inlineStr">
        <is>
          <t>10.0</t>
        </is>
      </c>
      <c r="C219" s="26" t="n"/>
      <c r="D219" s="26" t="n"/>
      <c r="E219" s="26" t="n"/>
      <c r="F219" s="26" t="n"/>
      <c r="G219" s="26">
        <f>IFERROR(VLOOKUP($A173&amp;"_"&amp;$B173,Results_Deltas!$A$2:$P$15000,5,FALSE),"")</f>
        <v/>
      </c>
      <c r="H219" s="26">
        <f>IFERROR(VLOOKUP($A173,Results_30d_Deltas!$A$2:$H$5000,7,FALSE)-E172,"")</f>
        <v/>
      </c>
      <c r="I219" s="26">
        <f>IFERROR(VLOOKUP($A173,Results_30d_Deltas!$A$2:$H$5000,6,FALSE),"")</f>
        <v/>
      </c>
      <c r="J219" s="26" t="n"/>
      <c r="K219" s="26" t="n"/>
      <c r="L219" s="26" t="inlineStr">
        <is>
          <t>YES</t>
        </is>
      </c>
      <c r="M219" s="74" t="n">
        <v>3.598111128559913</v>
      </c>
      <c r="N219" s="74" t="n">
        <v>3</v>
      </c>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4" t="n"/>
      <c r="CW219" s="34" t="n"/>
      <c r="CX219" s="34" t="n"/>
      <c r="CY219" s="34" t="n"/>
      <c r="CZ219" s="34" t="n"/>
      <c r="DA219" s="34" t="n"/>
      <c r="DB219" s="34" t="n"/>
      <c r="DC219" s="34" t="n"/>
      <c r="DD219" s="34" t="n"/>
      <c r="DE219" s="34" t="n"/>
      <c r="DF219" s="34" t="n"/>
      <c r="DG219" s="34" t="n"/>
      <c r="DH219" s="34" t="n"/>
      <c r="DI219" s="34" t="n"/>
      <c r="DJ219" s="34" t="n"/>
      <c r="DK219" s="34" t="n"/>
      <c r="DL219" s="34" t="n"/>
      <c r="DM219" s="34" t="n"/>
      <c r="DN219" s="34" t="n"/>
      <c r="DO219" s="34"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3" t="n"/>
      <c r="FT219" s="33"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3" t="n"/>
      <c r="IK219" s="33" t="n"/>
      <c r="IL219" s="26" t="n"/>
      <c r="IM219" s="26" t="inlineStr">
        <is>
          <t>ez_manage.py:5741 top()</t>
        </is>
      </c>
      <c r="IN219" s="26" t="inlineStr">
        <is>
          <t>v12_quick_engine.py:3438 x9</t>
        </is>
      </c>
      <c r="IO219" s="26" t="n"/>
    </row>
    <row r="220" ht="15.75" customHeight="1" s="67">
      <c r="A220" s="26" t="inlineStr">
        <is>
          <t>BTC_RZ_WT_DC_MULTIFACTOR</t>
        </is>
      </c>
      <c r="B220" s="26" t="inlineStr">
        <is>
          <t>0.5</t>
        </is>
      </c>
      <c r="C220" s="26" t="n"/>
      <c r="D220" s="26" t="n"/>
      <c r="E220" s="26" t="n"/>
      <c r="F220" s="26" t="n"/>
      <c r="G220" s="26">
        <f>IFERROR(VLOOKUP($A40&amp;"_"&amp;$B40,Results_Deltas!$A$2:$P$15000,5,FALSE),"")</f>
        <v/>
      </c>
      <c r="H220" s="26">
        <f>IFERROR(VLOOKUP($A40,Results_30d_Deltas!$A$2:$H$5000,7,FALSE)-E39,"")</f>
        <v/>
      </c>
      <c r="I220" s="26">
        <f>IFERROR(VLOOKUP($A40,Results_30d_Deltas!$A$2:$H$5000,6,FALSE),"")</f>
        <v/>
      </c>
      <c r="J220" s="26" t="n"/>
      <c r="K220" s="26" t="n"/>
      <c r="L220" s="26" t="inlineStr">
        <is>
          <t>NO</t>
        </is>
      </c>
      <c r="M220" s="74" t="n">
        <v>3.605473968902818</v>
      </c>
      <c r="N220" s="74" t="n">
        <v>5</v>
      </c>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3" t="n"/>
      <c r="FT220" s="33"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3" t="n"/>
      <c r="IK220" s="33" t="n"/>
      <c r="IL220" s="26" t="n"/>
      <c r="IM220" s="26" t="inlineStr">
        <is>
          <t>ez_manage.py:5965 top()</t>
        </is>
      </c>
      <c r="IN220" s="26" t="inlineStr">
        <is>
          <t>v12_quick_engine.py:450 x8</t>
        </is>
      </c>
      <c r="IO220" s="26" t="n"/>
    </row>
    <row r="221" ht="15.75" customHeight="1" s="67">
      <c r="A221" s="26" t="inlineStr">
        <is>
          <t>BB_BREAKOUT_SCORE</t>
        </is>
      </c>
      <c r="B221" s="26" t="inlineStr">
        <is>
          <t>15</t>
        </is>
      </c>
      <c r="C221" s="26" t="n"/>
      <c r="D221" s="26" t="n"/>
      <c r="E221" s="26" t="n"/>
      <c r="F221" s="26" t="n"/>
      <c r="G221" s="26">
        <f>IFERROR(VLOOKUP($A14&amp;"_"&amp;$B14,Results_Deltas!$A$2:$P$15000,5,FALSE),"")</f>
        <v/>
      </c>
      <c r="H221" s="26">
        <f>IFERROR(VLOOKUP($A14,Results_30d_Deltas!$A$2:$H$5000,7,FALSE)-E13,"")</f>
        <v/>
      </c>
      <c r="I221" s="26">
        <f>IFERROR(VLOOKUP($A14,Results_30d_Deltas!$A$2:$H$5000,6,FALSE),"")</f>
        <v/>
      </c>
      <c r="J221" s="26" t="n"/>
      <c r="K221" s="26" t="n"/>
      <c r="L221" s="26" t="inlineStr">
        <is>
          <t>NO</t>
        </is>
      </c>
      <c r="M221" s="74" t="n">
        <v>3.616171147569772</v>
      </c>
      <c r="N221" s="74" t="n">
        <v>44</v>
      </c>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4" t="n"/>
      <c r="AT221" s="34" t="n"/>
      <c r="AU221" s="34" t="n"/>
      <c r="AV221" s="34" t="n"/>
      <c r="AW221" s="34"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4" t="n"/>
      <c r="BS221" s="34" t="n"/>
      <c r="BT221" s="34" t="n"/>
      <c r="BU221" s="34" t="n"/>
      <c r="BV221" s="34"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4" t="n"/>
      <c r="DB221" s="34" t="n"/>
      <c r="DC221" s="34" t="n"/>
      <c r="DD221" s="34" t="n"/>
      <c r="DE221" s="34"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3" t="n"/>
      <c r="FT221" s="33" t="n"/>
      <c r="FU221" s="33" t="n"/>
      <c r="FV221" s="33" t="n"/>
      <c r="FW221" s="33" t="n"/>
      <c r="FX221" s="33" t="n"/>
      <c r="FY221" s="33" t="n"/>
      <c r="FZ221" s="33" t="n"/>
      <c r="GA221" s="33" t="n"/>
      <c r="GB221" s="34" t="n"/>
      <c r="GC221" s="34" t="n"/>
      <c r="GD221" s="34" t="n"/>
      <c r="GE221" s="34" t="n"/>
      <c r="GF221" s="34"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3" t="n"/>
      <c r="IK221" s="33" t="n"/>
      <c r="IL221" s="26" t="n"/>
      <c r="IM221" s="26" t="inlineStr">
        <is>
          <t>ez_manage.py:2963 top()</t>
        </is>
      </c>
      <c r="IN221" s="26" t="inlineStr">
        <is>
          <t>v12_quick_engine.py:1255 x6</t>
        </is>
      </c>
      <c r="IO221" s="26" t="n"/>
    </row>
    <row r="222" ht="15.75" customHeight="1" s="67">
      <c r="A222" s="26" t="inlineStr">
        <is>
          <t>REVERSE_ON_EXIT_ENABLED</t>
        </is>
      </c>
      <c r="B222" s="26" t="inlineStr">
        <is>
          <t>True</t>
        </is>
      </c>
      <c r="C222" s="26" t="n"/>
      <c r="D222" s="26" t="n"/>
      <c r="E222" s="26" t="n"/>
      <c r="F222" s="26" t="n"/>
      <c r="G222" s="26">
        <f>IFERROR(VLOOKUP($A116&amp;"_"&amp;$B116,Results_Deltas!$A$2:$P$15000,5,FALSE),"")</f>
        <v/>
      </c>
      <c r="H222" s="26">
        <f>IFERROR(VLOOKUP($A116,Results_30d_Deltas!$A$2:$H$5000,7,FALSE)-E115,"")</f>
        <v/>
      </c>
      <c r="I222" s="26">
        <f>IFERROR(VLOOKUP($A116,Results_30d_Deltas!$A$2:$H$5000,6,FALSE),"")</f>
        <v/>
      </c>
      <c r="J222" s="26" t="n"/>
      <c r="K222" s="26" t="n"/>
      <c r="L222" s="26" t="inlineStr">
        <is>
          <t>NO</t>
        </is>
      </c>
      <c r="M222" s="74" t="n">
        <v>3.676130420149227</v>
      </c>
      <c r="N222" s="74" t="n">
        <v>42</v>
      </c>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4" t="n"/>
      <c r="CW222" s="34" t="n"/>
      <c r="CX222" s="34" t="n"/>
      <c r="CY222" s="34" t="n"/>
      <c r="CZ222" s="34" t="n"/>
      <c r="DA222" s="34" t="n"/>
      <c r="DB222" s="34" t="n"/>
      <c r="DC222" s="34" t="n"/>
      <c r="DD222" s="34" t="n"/>
      <c r="DE222" s="34" t="n"/>
      <c r="DF222" s="34" t="n"/>
      <c r="DG222" s="34" t="n"/>
      <c r="DH222" s="34" t="n"/>
      <c r="DI222" s="34" t="n"/>
      <c r="DJ222" s="34" t="n"/>
      <c r="DK222" s="34" t="n"/>
      <c r="DL222" s="34" t="n"/>
      <c r="DM222" s="34" t="n"/>
      <c r="DN222" s="34" t="n"/>
      <c r="DO222" s="34"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3" t="n"/>
      <c r="FT222" s="33"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4" t="n"/>
      <c r="IA222" s="34" t="n"/>
      <c r="IB222" s="34" t="n"/>
      <c r="IC222" s="34" t="n"/>
      <c r="ID222" s="34" t="n"/>
      <c r="IE222" s="34" t="n"/>
      <c r="IF222" s="34" t="n"/>
      <c r="IG222" s="34" t="n"/>
      <c r="IH222" s="34" t="n"/>
      <c r="II222" s="34" t="n"/>
      <c r="IJ222" s="34" t="n"/>
      <c r="IK222" s="34" t="n"/>
      <c r="IL222" s="26" t="n"/>
      <c r="IM222" s="26" t="inlineStr">
        <is>
          <t>ez_manage.py:1219 top()</t>
        </is>
      </c>
      <c r="IN222" s="26" t="inlineStr">
        <is>
          <t>v12_quick_engine.py:1420 x3</t>
        </is>
      </c>
      <c r="IO222" s="26" t="n"/>
    </row>
    <row r="223" ht="15.75" customHeight="1" s="67">
      <c r="A223" s="26" t="inlineStr">
        <is>
          <t>BB_BREAKOUT_SCORE</t>
        </is>
      </c>
      <c r="B223" s="26" t="inlineStr">
        <is>
          <t>30</t>
        </is>
      </c>
      <c r="C223" s="26" t="n"/>
      <c r="D223" s="26" t="n"/>
      <c r="E223" s="26" t="n"/>
      <c r="F223" s="26" t="n"/>
      <c r="G223" s="26">
        <f>IFERROR(VLOOKUP($A17&amp;"_"&amp;$B17,Results_Deltas!$A$2:$P$15000,5,FALSE),"")</f>
        <v/>
      </c>
      <c r="H223" s="26">
        <f>IFERROR(VLOOKUP($A17,Results_30d_Deltas!$A$2:$H$5000,7,FALSE)-E16,"")</f>
        <v/>
      </c>
      <c r="I223" s="26">
        <f>IFERROR(VLOOKUP($A17,Results_30d_Deltas!$A$2:$H$5000,6,FALSE),"")</f>
        <v/>
      </c>
      <c r="J223" s="26" t="n"/>
      <c r="K223" s="26" t="n"/>
      <c r="L223" s="26" t="inlineStr">
        <is>
          <t>NO</t>
        </is>
      </c>
      <c r="M223" s="74" t="n">
        <v>3.688164089719699</v>
      </c>
      <c r="N223" s="74" t="n">
        <v>43</v>
      </c>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4" t="n"/>
      <c r="AT223" s="34" t="n"/>
      <c r="AU223" s="34" t="n"/>
      <c r="AV223" s="34" t="n"/>
      <c r="AW223" s="34"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4" t="n"/>
      <c r="BS223" s="34" t="n"/>
      <c r="BT223" s="34" t="n"/>
      <c r="BU223" s="34" t="n"/>
      <c r="BV223" s="34"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4" t="n"/>
      <c r="DB223" s="34" t="n"/>
      <c r="DC223" s="34" t="n"/>
      <c r="DD223" s="34" t="n"/>
      <c r="DE223" s="34"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3" t="n"/>
      <c r="FT223" s="33" t="n"/>
      <c r="FU223" s="33" t="n"/>
      <c r="FV223" s="33" t="n"/>
      <c r="FW223" s="33" t="n"/>
      <c r="FX223" s="33" t="n"/>
      <c r="FY223" s="33" t="n"/>
      <c r="FZ223" s="33" t="n"/>
      <c r="GA223" s="33" t="n"/>
      <c r="GB223" s="34" t="n"/>
      <c r="GC223" s="34" t="n"/>
      <c r="GD223" s="34" t="n"/>
      <c r="GE223" s="34" t="n"/>
      <c r="GF223" s="34"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3" t="n"/>
      <c r="IK223" s="33" t="n"/>
      <c r="IL223" s="26" t="n"/>
      <c r="IM223" s="26" t="inlineStr">
        <is>
          <t>ez_manage.py:2963 top()</t>
        </is>
      </c>
      <c r="IN223" s="26" t="inlineStr">
        <is>
          <t>v12_quick_engine.py:1255 x6</t>
        </is>
      </c>
      <c r="IO223" s="26" t="n"/>
    </row>
    <row r="224" ht="15.75" customHeight="1" s="67">
      <c r="A224" s="26" t="inlineStr">
        <is>
          <t>BB_BREAKOUT_SCORE</t>
        </is>
      </c>
      <c r="B224" s="26" t="inlineStr">
        <is>
          <t>25</t>
        </is>
      </c>
      <c r="C224" s="26" t="n"/>
      <c r="D224" s="26" t="n"/>
      <c r="E224" s="26" t="n"/>
      <c r="F224" s="26" t="n"/>
      <c r="G224" s="26">
        <f>IFERROR(VLOOKUP($A16&amp;"_"&amp;$B16,Results_Deltas!$A$2:$P$15000,5,FALSE),"")</f>
        <v/>
      </c>
      <c r="H224" s="26">
        <f>IFERROR(VLOOKUP($A16,Results_30d_Deltas!$A$2:$H$5000,7,FALSE)-E15,"")</f>
        <v/>
      </c>
      <c r="I224" s="26">
        <f>IFERROR(VLOOKUP($A16,Results_30d_Deltas!$A$2:$H$5000,6,FALSE),"")</f>
        <v/>
      </c>
      <c r="J224" s="26" t="n"/>
      <c r="K224" s="26" t="n"/>
      <c r="L224" s="26" t="inlineStr">
        <is>
          <t>NO</t>
        </is>
      </c>
      <c r="M224" s="74" t="n">
        <v>3.716601910572436</v>
      </c>
      <c r="N224" s="74" t="n">
        <v>44</v>
      </c>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4" t="n"/>
      <c r="AT224" s="34" t="n"/>
      <c r="AU224" s="34" t="n"/>
      <c r="AV224" s="34" t="n"/>
      <c r="AW224" s="34"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4" t="n"/>
      <c r="BS224" s="34" t="n"/>
      <c r="BT224" s="34" t="n"/>
      <c r="BU224" s="34" t="n"/>
      <c r="BV224" s="34"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4" t="n"/>
      <c r="DB224" s="34" t="n"/>
      <c r="DC224" s="34" t="n"/>
      <c r="DD224" s="34" t="n"/>
      <c r="DE224" s="34"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3" t="n"/>
      <c r="FV224" s="33" t="n"/>
      <c r="FW224" s="33" t="n"/>
      <c r="FX224" s="33" t="n"/>
      <c r="FY224" s="33" t="n"/>
      <c r="FZ224" s="33" t="n"/>
      <c r="GA224" s="33" t="n"/>
      <c r="GB224" s="34" t="n"/>
      <c r="GC224" s="34" t="n"/>
      <c r="GD224" s="34" t="n"/>
      <c r="GE224" s="34" t="n"/>
      <c r="GF224" s="34"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3" t="n"/>
      <c r="IK224" s="33" t="n"/>
      <c r="IL224" s="26" t="n"/>
      <c r="IM224" s="26" t="inlineStr">
        <is>
          <t>ez_manage.py:2963 top()</t>
        </is>
      </c>
      <c r="IN224" s="26" t="inlineStr">
        <is>
          <t>v12_quick_engine.py:1255 x6</t>
        </is>
      </c>
      <c r="IO224" s="26" t="n"/>
    </row>
    <row r="225" ht="15.75" customHeight="1" s="67">
      <c r="A225" s="26" t="inlineStr">
        <is>
          <t>BB_BREAKOUT_SCORE</t>
        </is>
      </c>
      <c r="B225" s="26" t="inlineStr">
        <is>
          <t>10</t>
        </is>
      </c>
      <c r="C225" s="26" t="n"/>
      <c r="D225" s="26" t="n"/>
      <c r="E225" s="26" t="n"/>
      <c r="F225" s="26" t="n"/>
      <c r="G225" s="26">
        <f>IFERROR(VLOOKUP($A13&amp;"_"&amp;$B13,Results_Deltas!$A$2:$P$15000,5,FALSE),"")</f>
        <v/>
      </c>
      <c r="H225" s="26">
        <f>IFERROR(VLOOKUP($A13,Results_30d_Deltas!$A$2:$H$5000,7,FALSE)-E12,"")</f>
        <v/>
      </c>
      <c r="I225" s="26">
        <f>IFERROR(VLOOKUP($A13,Results_30d_Deltas!$A$2:$H$5000,6,FALSE),"")</f>
        <v/>
      </c>
      <c r="J225" s="26" t="n"/>
      <c r="K225" s="26" t="n"/>
      <c r="L225" s="26" t="inlineStr">
        <is>
          <t>NO</t>
        </is>
      </c>
      <c r="M225" s="74" t="n">
        <v>3.770688597734078</v>
      </c>
      <c r="N225" s="74" t="n">
        <v>43</v>
      </c>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4" t="n"/>
      <c r="AT225" s="34" t="n"/>
      <c r="AU225" s="34" t="n"/>
      <c r="AV225" s="34" t="n"/>
      <c r="AW225" s="34"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4" t="n"/>
      <c r="BS225" s="34" t="n"/>
      <c r="BT225" s="34" t="n"/>
      <c r="BU225" s="34" t="n"/>
      <c r="BV225" s="34"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4" t="n"/>
      <c r="DB225" s="34" t="n"/>
      <c r="DC225" s="34" t="n"/>
      <c r="DD225" s="34" t="n"/>
      <c r="DE225" s="34"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4" t="n"/>
      <c r="GC225" s="34" t="n"/>
      <c r="GD225" s="34" t="n"/>
      <c r="GE225" s="34" t="n"/>
      <c r="GF225" s="34"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3" t="n"/>
      <c r="IK225" s="33" t="n"/>
      <c r="IL225" s="26" t="n"/>
      <c r="IM225" s="26" t="inlineStr">
        <is>
          <t>ez_manage.py:2963 top()</t>
        </is>
      </c>
      <c r="IN225" s="26" t="inlineStr">
        <is>
          <t>v12_quick_engine.py:1255 x6</t>
        </is>
      </c>
      <c r="IO225" s="26" t="n"/>
    </row>
    <row r="226" ht="15.75" customHeight="1" s="67">
      <c r="A226" s="27" t="inlineStr">
        <is>
          <t>REVERSE_ON_EXIT_ENABLED</t>
        </is>
      </c>
      <c r="B226" s="27" t="inlineStr">
        <is>
          <t>False</t>
        </is>
      </c>
      <c r="C226" s="26" t="n"/>
      <c r="D226" s="26" t="n"/>
      <c r="E226" s="26" t="n"/>
      <c r="F226" s="26" t="n"/>
      <c r="G226" s="26">
        <f>IFERROR(VLOOKUP($A115&amp;"_"&amp;$B115,Results_Deltas!$A$2:$P$15000,5,FALSE),"")</f>
        <v/>
      </c>
      <c r="H226" s="26">
        <f>IFERROR(VLOOKUP($A115,Results_30d_Deltas!$A$2:$H$5000,7,FALSE)-E114,"")</f>
        <v/>
      </c>
      <c r="I226" s="26">
        <f>IFERROR(VLOOKUP($A115,Results_30d_Deltas!$A$2:$H$5000,6,FALSE),"")</f>
        <v/>
      </c>
      <c r="J226" s="26" t="n"/>
      <c r="K226" s="26" t="n"/>
      <c r="L226" s="26" t="inlineStr">
        <is>
          <t>YES</t>
        </is>
      </c>
      <c r="M226" s="74" t="n">
        <v>3.803349921510376</v>
      </c>
      <c r="N226" s="74" t="n">
        <v>43</v>
      </c>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4" t="n"/>
      <c r="CW226" s="34" t="n"/>
      <c r="CX226" s="34" t="n"/>
      <c r="CY226" s="34" t="n"/>
      <c r="CZ226" s="34" t="n"/>
      <c r="DA226" s="34" t="n"/>
      <c r="DB226" s="34" t="n"/>
      <c r="DC226" s="34" t="n"/>
      <c r="DD226" s="34" t="n"/>
      <c r="DE226" s="34" t="n"/>
      <c r="DF226" s="34" t="n"/>
      <c r="DG226" s="34" t="n"/>
      <c r="DH226" s="34" t="n"/>
      <c r="DI226" s="34" t="n"/>
      <c r="DJ226" s="34" t="n"/>
      <c r="DK226" s="34" t="n"/>
      <c r="DL226" s="34" t="n"/>
      <c r="DM226" s="34" t="n"/>
      <c r="DN226" s="34" t="n"/>
      <c r="DO226" s="34"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3" t="n"/>
      <c r="FT226" s="33"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4" t="n"/>
      <c r="IA226" s="34" t="n"/>
      <c r="IB226" s="34" t="n"/>
      <c r="IC226" s="34" t="n"/>
      <c r="ID226" s="34" t="n"/>
      <c r="IE226" s="34" t="n"/>
      <c r="IF226" s="34" t="n"/>
      <c r="IG226" s="34" t="n"/>
      <c r="IH226" s="34" t="n"/>
      <c r="II226" s="34" t="n"/>
      <c r="IJ226" s="34" t="n"/>
      <c r="IK226" s="34" t="n"/>
      <c r="IL226" s="26" t="n"/>
      <c r="IM226" s="26" t="inlineStr">
        <is>
          <t>ez_manage.py:1219 top()</t>
        </is>
      </c>
      <c r="IN226" s="26" t="inlineStr">
        <is>
          <t>v12_quick_engine.py:1420 x3</t>
        </is>
      </c>
      <c r="IO226" s="26" t="n"/>
    </row>
    <row r="227" ht="15.75" customHeight="1" s="67">
      <c r="A227" s="0" t="inlineStr">
        <is>
          <t>WT_DC_DC_POS_THRESHOLD_LONG</t>
        </is>
      </c>
      <c r="B227" s="0" t="n">
        <v>0.5</v>
      </c>
      <c r="M227" s="74" t="n">
        <v>3.873999662779382</v>
      </c>
      <c r="N227" s="74" t="n">
        <v>30</v>
      </c>
    </row>
    <row r="228" ht="15.75" customHeight="1" s="67">
      <c r="A228" s="0" t="inlineStr">
        <is>
          <t>WT_DC_DC_POS_THRESHOLD_SHORT</t>
        </is>
      </c>
      <c r="B228" s="0" t="n">
        <v>0.5</v>
      </c>
      <c r="M228" s="74" t="n">
        <v>3.873999662779382</v>
      </c>
      <c r="N228" s="74" t="n">
        <v>30</v>
      </c>
    </row>
    <row r="229" ht="15.75" customHeight="1" s="67">
      <c r="A229" s="0" t="inlineStr">
        <is>
          <t>WT_DC_TF_COMBO</t>
        </is>
      </c>
      <c r="B229" s="0" t="inlineStr">
        <is>
          <t>1h_4h_D</t>
        </is>
      </c>
      <c r="M229" s="74" t="n">
        <v>3.873999662779382</v>
      </c>
      <c r="N229" s="74" t="n">
        <v>30</v>
      </c>
    </row>
    <row r="230" ht="15.75" customHeight="1" s="67">
      <c r="A230" s="0" t="inlineStr">
        <is>
          <t>WT_DC_STOCH_TF</t>
        </is>
      </c>
      <c r="B230" s="0" t="inlineStr">
        <is>
          <t>5m</t>
        </is>
      </c>
      <c r="M230" s="74" t="n">
        <v>3.902846022032311</v>
      </c>
      <c r="N230" s="74" t="n">
        <v>30</v>
      </c>
    </row>
    <row r="231" ht="15.75" customHeight="1" s="67">
      <c r="A231" s="0" t="inlineStr">
        <is>
          <t>WT_DC_STOCH_THRESHOLD_LONG</t>
        </is>
      </c>
      <c r="B231" s="0" t="n">
        <v>40</v>
      </c>
      <c r="M231" s="74" t="n">
        <v>3.902846022032311</v>
      </c>
      <c r="N231" s="74" t="n">
        <v>30</v>
      </c>
    </row>
    <row r="232" ht="15.75" customHeight="1" s="67">
      <c r="A232" s="0" t="inlineStr">
        <is>
          <t>WT_DC_STOCH_THRESHOLD_SHORT</t>
        </is>
      </c>
      <c r="B232" s="0" t="n">
        <v>60</v>
      </c>
      <c r="M232" s="74" t="n">
        <v>3.902846022032311</v>
      </c>
      <c r="N232" s="74" t="n">
        <v>30</v>
      </c>
    </row>
    <row r="233" ht="15.75" customHeight="1" s="67">
      <c r="A233" s="0" t="inlineStr">
        <is>
          <t>DC_BREAKOUT_TF_EXPANDED</t>
        </is>
      </c>
      <c r="B233" s="0" t="inlineStr">
        <is>
          <t>W</t>
        </is>
      </c>
      <c r="M233" s="74" t="n">
        <v>3.907202211216509</v>
      </c>
      <c r="N233" s="74" t="n">
        <v>35</v>
      </c>
    </row>
    <row r="234" ht="15.75" customHeight="1" s="67">
      <c r="A234" s="0" t="inlineStr">
        <is>
          <t>WT_DC_TF_HTF</t>
        </is>
      </c>
      <c r="B234" s="0" t="inlineStr">
        <is>
          <t>4h</t>
        </is>
      </c>
      <c r="M234" s="74" t="n">
        <v>3.913408584735715</v>
      </c>
      <c r="N234" s="74" t="n">
        <v>30</v>
      </c>
    </row>
    <row r="235" ht="15.75" customHeight="1" s="67">
      <c r="A235" s="0" t="inlineStr">
        <is>
          <t>WT_DC_TF_HTF2</t>
        </is>
      </c>
      <c r="B235" s="0" t="inlineStr">
        <is>
          <t>D</t>
        </is>
      </c>
      <c r="M235" s="74" t="n">
        <v>3.913408584735715</v>
      </c>
      <c r="N235" s="74" t="n">
        <v>30</v>
      </c>
    </row>
    <row r="236" ht="15.75" customHeight="1" s="67">
      <c r="A236" s="0" t="inlineStr">
        <is>
          <t>WT_DC_TF_ENTRY</t>
        </is>
      </c>
      <c r="B236" s="0" t="inlineStr">
        <is>
          <t>15m</t>
        </is>
      </c>
      <c r="M236" s="74" t="n">
        <v>3.937728913362654</v>
      </c>
      <c r="N236" s="74" t="n">
        <v>34</v>
      </c>
    </row>
    <row r="237" ht="15.75" customHeight="1" s="67">
      <c r="A237" s="0" t="inlineStr">
        <is>
          <t>WT_DC_TF_ENTRY</t>
        </is>
      </c>
      <c r="B237" s="0" t="inlineStr">
        <is>
          <t>D</t>
        </is>
      </c>
      <c r="M237" s="74" t="n">
        <v>3.955569374477522</v>
      </c>
      <c r="N237" s="74" t="n">
        <v>35</v>
      </c>
    </row>
    <row r="238" ht="15.75" customHeight="1" s="67">
      <c r="A238" s="0" t="inlineStr">
        <is>
          <t>WT_DC_DIRECT_DC_TF</t>
        </is>
      </c>
      <c r="B238" s="0" t="inlineStr">
        <is>
          <t>1h</t>
        </is>
      </c>
      <c r="M238" s="74" t="n">
        <v>3.967408574966744</v>
      </c>
      <c r="N238" s="74" t="n">
        <v>33</v>
      </c>
    </row>
    <row r="239" ht="15.75" customHeight="1" s="67">
      <c r="A239" s="0" t="inlineStr">
        <is>
          <t>WT_DC_DC_TF</t>
        </is>
      </c>
      <c r="B239" s="0" t="inlineStr">
        <is>
          <t>1h</t>
        </is>
      </c>
      <c r="M239" s="74" t="n">
        <v>3.974830070328856</v>
      </c>
      <c r="N239" s="74" t="n">
        <v>33</v>
      </c>
    </row>
    <row r="240" ht="15.75" customHeight="1" s="67">
      <c r="A240" s="0" t="inlineStr">
        <is>
          <t>WT_DC_HTF_GATE_MODE</t>
        </is>
      </c>
      <c r="B240" s="0" t="inlineStr">
        <is>
          <t>AND</t>
        </is>
      </c>
      <c r="M240" s="74" t="n">
        <v>3.976137351406922</v>
      </c>
      <c r="N240" s="74" t="n">
        <v>33</v>
      </c>
    </row>
    <row r="241" ht="15.75" customHeight="1" s="67">
      <c r="A241" s="26" t="inlineStr">
        <is>
          <t>DC_BREAKOUT_TF</t>
        </is>
      </c>
      <c r="B241" s="26" t="inlineStr">
        <is>
          <t>OFF</t>
        </is>
      </c>
      <c r="C241" s="26" t="n"/>
      <c r="D241" s="26" t="n"/>
      <c r="E241" s="26" t="n"/>
      <c r="F241" s="26" t="n"/>
      <c r="G241" s="26">
        <f>IFERROR(VLOOKUP($A3&amp;"="&amp;$B3,Results_Deltas!$A$2:$P$15000,5,FALSE),"")</f>
        <v/>
      </c>
      <c r="H241" s="26">
        <f>IFERROR(VLOOKUP($A3,Results_30d_Deltas!$A$2:$H$5000,7,FALSE)-E3,"")</f>
        <v/>
      </c>
      <c r="I241" s="26">
        <f>IFERROR(VLOOKUP($A3,Results_30d_Deltas!$A$2:$H$5000,6,FALSE),"")</f>
        <v/>
      </c>
      <c r="J241" s="26" t="n"/>
      <c r="K241" s="26" t="n"/>
      <c r="L241" s="26" t="inlineStr">
        <is>
          <t>NO</t>
        </is>
      </c>
      <c r="M241" s="74" t="n">
        <v>3.985396073136946</v>
      </c>
      <c r="N241" s="74" t="n">
        <v>46</v>
      </c>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4" t="n"/>
      <c r="AT241" s="34" t="n"/>
      <c r="AU241" s="34" t="n"/>
      <c r="AV241" s="34" t="n"/>
      <c r="AW241" s="34"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4" t="n"/>
      <c r="BS241" s="34" t="n"/>
      <c r="BT241" s="34" t="n"/>
      <c r="BU241" s="34" t="n"/>
      <c r="BV241" s="34"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4" t="n"/>
      <c r="DB241" s="34" t="n"/>
      <c r="DC241" s="34" t="n"/>
      <c r="DD241" s="34" t="n"/>
      <c r="DE241" s="34"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3" t="n"/>
      <c r="FT241" s="33" t="n"/>
      <c r="FU241" s="33" t="n"/>
      <c r="FV241" s="33" t="n"/>
      <c r="FW241" s="33" t="n"/>
      <c r="FX241" s="33" t="n"/>
      <c r="FY241" s="33" t="n"/>
      <c r="FZ241" s="33" t="n"/>
      <c r="GA241" s="33" t="n"/>
      <c r="GB241" s="34" t="n"/>
      <c r="GC241" s="34" t="n"/>
      <c r="GD241" s="34" t="n"/>
      <c r="GE241" s="34" t="n"/>
      <c r="GF241" s="34"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3" t="n"/>
      <c r="IK241" s="33" t="n"/>
      <c r="IL241" s="26" t="n"/>
      <c r="IM241" s="26" t="inlineStr">
        <is>
          <t>ez_manage.py:3078 top()</t>
        </is>
      </c>
      <c r="IN241" s="26" t="inlineStr">
        <is>
          <t>v12_quick_engine.py:1518 x5</t>
        </is>
      </c>
      <c r="IO241" s="26" t="n"/>
    </row>
    <row r="242" ht="15.75" customHeight="1" s="67">
      <c r="A242" s="0" t="inlineStr">
        <is>
          <t>WT_DC_TF_ENTRY</t>
        </is>
      </c>
      <c r="B242" s="0" t="inlineStr">
        <is>
          <t>4h</t>
        </is>
      </c>
      <c r="M242" s="74" t="n">
        <v>3.989461512031421</v>
      </c>
      <c r="N242" s="74" t="n">
        <v>33</v>
      </c>
    </row>
    <row r="243" ht="15.75" customHeight="1" s="67">
      <c r="A243" s="26" t="inlineStr">
        <is>
          <t>BTC_TECH_EXIT_WT_MIN_TFS</t>
        </is>
      </c>
      <c r="B243" s="26" t="inlineStr">
        <is>
          <t>1.0</t>
        </is>
      </c>
      <c r="C243" s="26" t="n"/>
      <c r="D243" s="26" t="n"/>
      <c r="E243" s="26" t="n"/>
      <c r="F243" s="26" t="n"/>
      <c r="G243" s="26">
        <f>IFERROR(VLOOKUP($A45&amp;"_"&amp;$B45,Results_Deltas!$A$2:$P$15000,5,FALSE),"")</f>
        <v/>
      </c>
      <c r="H243" s="26">
        <f>IFERROR(VLOOKUP($A45,Results_30d_Deltas!$A$2:$H$5000,7,FALSE)-E44,"")</f>
        <v/>
      </c>
      <c r="I243" s="26">
        <f>IFERROR(VLOOKUP($A45,Results_30d_Deltas!$A$2:$H$5000,6,FALSE),"")</f>
        <v/>
      </c>
      <c r="J243" s="26" t="n"/>
      <c r="K243" s="26" t="n"/>
      <c r="L243" s="26" t="inlineStr">
        <is>
          <t>NO</t>
        </is>
      </c>
      <c r="M243" s="74" t="n">
        <v>3.991250707174069</v>
      </c>
      <c r="N243" s="74" t="n">
        <v>5</v>
      </c>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4" t="n"/>
      <c r="CW243" s="34" t="n"/>
      <c r="CX243" s="34" t="n"/>
      <c r="CY243" s="34" t="n"/>
      <c r="CZ243" s="34" t="n"/>
      <c r="DA243" s="34" t="n"/>
      <c r="DB243" s="34" t="n"/>
      <c r="DC243" s="34" t="n"/>
      <c r="DD243" s="34" t="n"/>
      <c r="DE243" s="34" t="n"/>
      <c r="DF243" s="34" t="n"/>
      <c r="DG243" s="34" t="n"/>
      <c r="DH243" s="34" t="n"/>
      <c r="DI243" s="34" t="n"/>
      <c r="DJ243" s="34" t="n"/>
      <c r="DK243" s="34" t="n"/>
      <c r="DL243" s="34" t="n"/>
      <c r="DM243" s="34" t="n"/>
      <c r="DN243" s="34" t="n"/>
      <c r="DO243" s="34"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3" t="n"/>
      <c r="FT243" s="33"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3" t="n"/>
      <c r="IK243" s="33" t="n"/>
      <c r="IL243" s="26" t="n"/>
      <c r="IM243" s="26" t="inlineStr">
        <is>
          <t>ez_manage.py:4517 top()</t>
        </is>
      </c>
      <c r="IN243" s="26" t="inlineStr">
        <is>
          <t>v12_quick_engine.py:457 x8</t>
        </is>
      </c>
      <c r="IO243" s="26" t="n"/>
    </row>
    <row r="244" ht="15.75" customHeight="1" s="67">
      <c r="A244" s="0" t="inlineStr">
        <is>
          <t>DC_BREAKOUT_TF_EXPANDED</t>
        </is>
      </c>
      <c r="B244" s="0" t="inlineStr">
        <is>
          <t>15m</t>
        </is>
      </c>
      <c r="M244" s="74" t="n">
        <v>3.994162602495642</v>
      </c>
      <c r="N244" s="74" t="n">
        <v>35</v>
      </c>
    </row>
    <row r="245" ht="15.75" customHeight="1" s="67">
      <c r="A245" s="0" t="inlineStr">
        <is>
          <t>DC_BREAKOUT_TF_EXPANDED</t>
        </is>
      </c>
      <c r="B245" s="0" t="inlineStr">
        <is>
          <t>D</t>
        </is>
      </c>
      <c r="M245" s="74" t="n">
        <v>4.007206597158293</v>
      </c>
      <c r="N245" s="74" t="n">
        <v>35</v>
      </c>
    </row>
    <row r="246" ht="15.75" customHeight="1" s="67">
      <c r="A246" s="0" t="inlineStr">
        <is>
          <t>WT_DC_DIRECT_TF_ENTRY</t>
        </is>
      </c>
      <c r="B246" s="0" t="inlineStr">
        <is>
          <t>4h</t>
        </is>
      </c>
      <c r="M246" s="74" t="n">
        <v>4.013811546816902</v>
      </c>
      <c r="N246" s="74" t="n">
        <v>33</v>
      </c>
    </row>
    <row r="247" ht="15.75" customHeight="1" s="67">
      <c r="A247" s="26" t="inlineStr">
        <is>
          <t>BTC_TECH_EXIT_WT_MIN_TFS</t>
        </is>
      </c>
      <c r="B247" s="26" t="inlineStr">
        <is>
          <t>0.5</t>
        </is>
      </c>
      <c r="C247" s="26" t="n"/>
      <c r="D247" s="26" t="n"/>
      <c r="E247" s="26" t="n"/>
      <c r="F247" s="26" t="n"/>
      <c r="G247" s="26">
        <f>IFERROR(VLOOKUP($A44&amp;"_"&amp;$B44,Results_Deltas!$A$2:$P$15000,5,FALSE),"")</f>
        <v/>
      </c>
      <c r="H247" s="26">
        <f>IFERROR(VLOOKUP($A44,Results_30d_Deltas!$A$2:$H$5000,7,FALSE)-E43,"")</f>
        <v/>
      </c>
      <c r="I247" s="26">
        <f>IFERROR(VLOOKUP($A44,Results_30d_Deltas!$A$2:$H$5000,6,FALSE),"")</f>
        <v/>
      </c>
      <c r="J247" s="26" t="n"/>
      <c r="K247" s="26" t="n"/>
      <c r="L247" s="26" t="inlineStr">
        <is>
          <t>NO</t>
        </is>
      </c>
      <c r="M247" s="74" t="n">
        <v>4.04738108115112</v>
      </c>
      <c r="N247" s="74" t="n">
        <v>5</v>
      </c>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4" t="n"/>
      <c r="CW247" s="34" t="n"/>
      <c r="CX247" s="34" t="n"/>
      <c r="CY247" s="34" t="n"/>
      <c r="CZ247" s="34" t="n"/>
      <c r="DA247" s="34" t="n"/>
      <c r="DB247" s="34" t="n"/>
      <c r="DC247" s="34" t="n"/>
      <c r="DD247" s="34" t="n"/>
      <c r="DE247" s="34" t="n"/>
      <c r="DF247" s="34" t="n"/>
      <c r="DG247" s="34" t="n"/>
      <c r="DH247" s="34" t="n"/>
      <c r="DI247" s="34" t="n"/>
      <c r="DJ247" s="34" t="n"/>
      <c r="DK247" s="34" t="n"/>
      <c r="DL247" s="34" t="n"/>
      <c r="DM247" s="34" t="n"/>
      <c r="DN247" s="34" t="n"/>
      <c r="DO247" s="34"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3" t="n"/>
      <c r="FT247" s="33"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3" t="n"/>
      <c r="HL247" s="33" t="n"/>
      <c r="HM247" s="33"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3" t="n"/>
      <c r="IK247" s="33" t="n"/>
      <c r="IL247" s="26" t="n"/>
      <c r="IM247" s="26" t="inlineStr">
        <is>
          <t>ez_manage.py:4517 top()</t>
        </is>
      </c>
      <c r="IN247" s="26" t="inlineStr">
        <is>
          <t>v12_quick_engine.py:457 x8</t>
        </is>
      </c>
      <c r="IO247" s="26" t="n"/>
    </row>
    <row r="248" ht="15.75" customHeight="1" s="67">
      <c r="A248" s="0" t="inlineStr">
        <is>
          <t>DC_BREAKOUT_TF_EXPANDED</t>
        </is>
      </c>
      <c r="B248" s="0" t="inlineStr">
        <is>
          <t>1h</t>
        </is>
      </c>
      <c r="M248" s="74" t="n">
        <v>4.057839536929047</v>
      </c>
      <c r="N248" s="74" t="n">
        <v>35</v>
      </c>
    </row>
    <row r="249" ht="15.75" customHeight="1" s="67">
      <c r="A249" s="26" t="inlineStr">
        <is>
          <t>DC_BREAKOUT_TF</t>
        </is>
      </c>
      <c r="B249" s="26" t="inlineStr">
        <is>
          <t>4h</t>
        </is>
      </c>
      <c r="C249" s="26" t="n"/>
      <c r="D249" s="26" t="n"/>
      <c r="E249" s="26" t="n"/>
      <c r="F249" s="26" t="n"/>
      <c r="G249" s="26">
        <f>IFERROR(VLOOKUP($A5&amp;"_"&amp;$B5,Results_Deltas!$A$2:$P$15000,5,FALSE),"")</f>
        <v/>
      </c>
      <c r="H249" s="26">
        <f>IFERROR(VLOOKUP($A5,Results_30d_Deltas!$A$2:$H$5000,7,FALSE)-E4,"")</f>
        <v/>
      </c>
      <c r="I249" s="26">
        <f>IFERROR(VLOOKUP($A5,Results_30d_Deltas!$A$2:$H$5000,6,FALSE),"")</f>
        <v/>
      </c>
      <c r="J249" s="26" t="n"/>
      <c r="K249" s="26" t="n"/>
      <c r="L249" s="26" t="inlineStr">
        <is>
          <t>NO</t>
        </is>
      </c>
      <c r="M249" s="74" t="n">
        <v>4.058132502948614</v>
      </c>
      <c r="N249" s="74" t="n">
        <v>43</v>
      </c>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4" t="n"/>
      <c r="AT249" s="34" t="n"/>
      <c r="AU249" s="34" t="n"/>
      <c r="AV249" s="34" t="n"/>
      <c r="AW249" s="34"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4" t="n"/>
      <c r="BS249" s="34" t="n"/>
      <c r="BT249" s="34" t="n"/>
      <c r="BU249" s="34" t="n"/>
      <c r="BV249" s="34"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4" t="n"/>
      <c r="DB249" s="34" t="n"/>
      <c r="DC249" s="34" t="n"/>
      <c r="DD249" s="34" t="n"/>
      <c r="DE249" s="34"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3" t="n"/>
      <c r="FT249" s="33" t="n"/>
      <c r="FU249" s="33" t="n"/>
      <c r="FV249" s="33" t="n"/>
      <c r="FW249" s="33" t="n"/>
      <c r="FX249" s="33" t="n"/>
      <c r="FY249" s="33" t="n"/>
      <c r="FZ249" s="33" t="n"/>
      <c r="GA249" s="33" t="n"/>
      <c r="GB249" s="34" t="n"/>
      <c r="GC249" s="34" t="n"/>
      <c r="GD249" s="34" t="n"/>
      <c r="GE249" s="34" t="n"/>
      <c r="GF249" s="34"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3" t="n"/>
      <c r="HL249" s="33" t="n"/>
      <c r="HM249" s="33"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3" t="n"/>
      <c r="IK249" s="33" t="n"/>
      <c r="IL249" s="26" t="n"/>
      <c r="IM249" s="26" t="inlineStr">
        <is>
          <t>ez_manage.py:3078 top()</t>
        </is>
      </c>
      <c r="IN249" s="26" t="inlineStr">
        <is>
          <t>v12_quick_engine.py:1518 x5</t>
        </is>
      </c>
      <c r="IO249" s="26" t="n"/>
    </row>
    <row r="250" ht="15.75" customHeight="1" s="67">
      <c r="A250" s="0" t="inlineStr">
        <is>
          <t>DC_BREAKOUT_TF_EXPANDED</t>
        </is>
      </c>
      <c r="B250" s="0" t="inlineStr">
        <is>
          <t>4h</t>
        </is>
      </c>
      <c r="M250" s="74" t="n">
        <v>4.063035803095295</v>
      </c>
      <c r="N250" s="74" t="n">
        <v>35</v>
      </c>
    </row>
    <row r="251" ht="15.75" customHeight="1" s="67">
      <c r="A251" s="0" t="inlineStr">
        <is>
          <t>WT_DC_TF_ENTRY</t>
        </is>
      </c>
      <c r="B251" s="0" t="inlineStr">
        <is>
          <t>1h</t>
        </is>
      </c>
      <c r="M251" s="74" t="n">
        <v>4.094411017389723</v>
      </c>
      <c r="N251" s="74" t="n">
        <v>34</v>
      </c>
    </row>
    <row r="252" ht="15.75" customHeight="1" s="67">
      <c r="A252" s="0" t="inlineStr">
        <is>
          <t>WT_DC_DIRECT_TF_ENTRY</t>
        </is>
      </c>
      <c r="B252" s="0" t="inlineStr">
        <is>
          <t>15m</t>
        </is>
      </c>
      <c r="M252" s="74" t="n">
        <v>4.104615319501197</v>
      </c>
      <c r="N252" s="74" t="n">
        <v>35</v>
      </c>
    </row>
    <row r="253" ht="15.75" customHeight="1" s="67">
      <c r="A253" s="0" t="inlineStr">
        <is>
          <t>WT_DC_DIRECT_TF_ENTRY</t>
        </is>
      </c>
      <c r="B253" s="0" t="inlineStr">
        <is>
          <t>1h</t>
        </is>
      </c>
      <c r="M253" s="74" t="n">
        <v>4.105476346398407</v>
      </c>
      <c r="N253" s="74" t="n">
        <v>35</v>
      </c>
    </row>
    <row r="254" ht="15.75" customHeight="1" s="67">
      <c r="A254" s="0" t="inlineStr">
        <is>
          <t>BB_BREAKOUT_ENTRY_TF</t>
        </is>
      </c>
      <c r="B254" s="0" t="inlineStr">
        <is>
          <t>D</t>
        </is>
      </c>
      <c r="D254" s="0" t="inlineStr">
        <is>
          <t>BREAKOUT_BB</t>
        </is>
      </c>
      <c r="L254" s="0" t="inlineStr">
        <is>
          <t>NO</t>
        </is>
      </c>
      <c r="M254" s="74" t="n">
        <v>4.11456003609783</v>
      </c>
      <c r="N254" s="74" t="n">
        <v>35</v>
      </c>
    </row>
    <row r="255" ht="15.75" customHeight="1" s="67">
      <c r="A255" s="27" t="inlineStr">
        <is>
          <t>BB_BREAKOUT_SCORE</t>
        </is>
      </c>
      <c r="B255" s="27" t="inlineStr">
        <is>
          <t>20</t>
        </is>
      </c>
      <c r="C255" s="26" t="n"/>
      <c r="D255" s="26" t="n"/>
      <c r="E255" s="26" t="n"/>
      <c r="F255" s="26" t="n"/>
      <c r="G255" s="26">
        <f>IFERROR(VLOOKUP($A15&amp;"_"&amp;$B15,Results_Deltas!$A$2:$P$15000,5,FALSE),"")</f>
        <v/>
      </c>
      <c r="H255" s="26">
        <f>IFERROR(VLOOKUP($A15,Results_30d_Deltas!$A$2:$H$5000,7,FALSE)-E14,"")</f>
        <v/>
      </c>
      <c r="I255" s="26">
        <f>IFERROR(VLOOKUP($A15,Results_30d_Deltas!$A$2:$H$5000,6,FALSE),"")</f>
        <v/>
      </c>
      <c r="J255" s="26" t="n"/>
      <c r="K255" s="26" t="n"/>
      <c r="L255" s="26" t="inlineStr">
        <is>
          <t>YES</t>
        </is>
      </c>
      <c r="M255" s="74" t="n">
        <v>4.118104099204874</v>
      </c>
      <c r="N255" s="74" t="n">
        <v>44</v>
      </c>
      <c r="O255" s="33" t="n"/>
      <c r="P255" s="33" t="n"/>
      <c r="Q255" s="33" t="n"/>
      <c r="R255" s="33" t="n"/>
      <c r="S255" s="33" t="n"/>
      <c r="T255" s="33" t="n"/>
      <c r="U255" s="33" t="n"/>
      <c r="V255" s="33" t="n"/>
      <c r="W255" s="33" t="n"/>
      <c r="X255" s="33" t="n"/>
      <c r="Y255" s="33" t="n"/>
      <c r="Z255" s="33" t="n"/>
      <c r="AA255" s="33" t="n"/>
      <c r="AB255" s="33" t="n"/>
      <c r="AC255" s="33" t="n"/>
      <c r="AD255" s="33" t="n"/>
      <c r="AE255" s="33" t="n"/>
      <c r="AF255" s="33" t="n"/>
      <c r="AG255" s="33" t="n"/>
      <c r="AH255" s="33" t="n"/>
      <c r="AI255" s="33" t="n"/>
      <c r="AJ255" s="33" t="n"/>
      <c r="AK255" s="33" t="n"/>
      <c r="AL255" s="33" t="n"/>
      <c r="AM255" s="33" t="n"/>
      <c r="AN255" s="33" t="n"/>
      <c r="AO255" s="33" t="n"/>
      <c r="AP255" s="33" t="n"/>
      <c r="AQ255" s="33" t="n"/>
      <c r="AR255" s="33" t="n"/>
      <c r="AS255" s="34" t="n"/>
      <c r="AT255" s="34" t="n"/>
      <c r="AU255" s="34" t="n"/>
      <c r="AV255" s="34" t="n"/>
      <c r="AW255" s="34" t="n"/>
      <c r="AX255" s="33" t="n"/>
      <c r="AY255" s="33" t="n"/>
      <c r="AZ255" s="33" t="n"/>
      <c r="BA255" s="33" t="n"/>
      <c r="BB255" s="33" t="n"/>
      <c r="BC255" s="33" t="n"/>
      <c r="BD255" s="33" t="n"/>
      <c r="BE255" s="33" t="n"/>
      <c r="BF255" s="33" t="n"/>
      <c r="BG255" s="33" t="n"/>
      <c r="BH255" s="33" t="n"/>
      <c r="BI255" s="33" t="n"/>
      <c r="BJ255" s="33" t="n"/>
      <c r="BK255" s="33" t="n"/>
      <c r="BL255" s="33" t="n"/>
      <c r="BM255" s="33" t="n"/>
      <c r="BN255" s="33" t="n"/>
      <c r="BO255" s="33" t="n"/>
      <c r="BP255" s="33" t="n"/>
      <c r="BQ255" s="33" t="n"/>
      <c r="BR255" s="34" t="n"/>
      <c r="BS255" s="34" t="n"/>
      <c r="BT255" s="34" t="n"/>
      <c r="BU255" s="34" t="n"/>
      <c r="BV255" s="34" t="n"/>
      <c r="BW255" s="33" t="n"/>
      <c r="BX255" s="33" t="n"/>
      <c r="BY255" s="33" t="n"/>
      <c r="BZ255" s="33" t="n"/>
      <c r="CA255" s="33" t="n"/>
      <c r="CB255" s="33" t="n"/>
      <c r="CC255" s="33" t="n"/>
      <c r="CD255" s="33" t="n"/>
      <c r="CE255" s="33" t="n"/>
      <c r="CF255" s="33" t="n"/>
      <c r="CG255" s="33" t="n"/>
      <c r="CH255" s="33" t="n"/>
      <c r="CI255" s="33" t="n"/>
      <c r="CJ255" s="33" t="n"/>
      <c r="CK255" s="33" t="n"/>
      <c r="CL255" s="33" t="n"/>
      <c r="CM255" s="33" t="n"/>
      <c r="CN255" s="33" t="n"/>
      <c r="CO255" s="33" t="n"/>
      <c r="CP255" s="33" t="n"/>
      <c r="CQ255" s="33" t="n"/>
      <c r="CR255" s="33" t="n"/>
      <c r="CS255" s="33" t="n"/>
      <c r="CT255" s="33" t="n"/>
      <c r="CU255" s="33" t="n"/>
      <c r="CV255" s="33" t="n"/>
      <c r="CW255" s="33" t="n"/>
      <c r="CX255" s="33" t="n"/>
      <c r="CY255" s="33" t="n"/>
      <c r="CZ255" s="33" t="n"/>
      <c r="DA255" s="34" t="n"/>
      <c r="DB255" s="34" t="n"/>
      <c r="DC255" s="34" t="n"/>
      <c r="DD255" s="34" t="n"/>
      <c r="DE255" s="34" t="n"/>
      <c r="DF255" s="33" t="n"/>
      <c r="DG255" s="33" t="n"/>
      <c r="DH255" s="33" t="n"/>
      <c r="DI255" s="33" t="n"/>
      <c r="DJ255" s="33" t="n"/>
      <c r="DK255" s="33" t="n"/>
      <c r="DL255" s="33" t="n"/>
      <c r="DM255" s="33" t="n"/>
      <c r="DN255" s="33" t="n"/>
      <c r="DO255" s="33" t="n"/>
      <c r="DP255" s="33" t="n"/>
      <c r="DQ255" s="33" t="n"/>
      <c r="DR255" s="33" t="n"/>
      <c r="DS255" s="33" t="n"/>
      <c r="DT255" s="33" t="n"/>
      <c r="DU255" s="33" t="n"/>
      <c r="DV255" s="33" t="n"/>
      <c r="DW255" s="33" t="n"/>
      <c r="DX255" s="33" t="n"/>
      <c r="DY255" s="33" t="n"/>
      <c r="DZ255" s="33" t="n"/>
      <c r="EA255" s="33" t="n"/>
      <c r="EB255" s="33" t="n"/>
      <c r="EC255" s="33" t="n"/>
      <c r="ED255" s="33" t="n"/>
      <c r="EE255" s="33" t="n"/>
      <c r="EF255" s="33" t="n"/>
      <c r="EG255" s="33" t="n"/>
      <c r="EH255" s="33" t="n"/>
      <c r="EI255" s="33" t="n"/>
      <c r="EJ255" s="33" t="n"/>
      <c r="EK255" s="33" t="n"/>
      <c r="EL255" s="33" t="n"/>
      <c r="EM255" s="33" t="n"/>
      <c r="EN255" s="33" t="n"/>
      <c r="EO255" s="33" t="n"/>
      <c r="EP255" s="33" t="n"/>
      <c r="EQ255" s="33" t="n"/>
      <c r="ER255" s="33" t="n"/>
      <c r="ES255" s="33" t="n"/>
      <c r="ET255" s="33" t="n"/>
      <c r="EU255" s="33" t="n"/>
      <c r="EV255" s="33" t="n"/>
      <c r="EW255" s="33" t="n"/>
      <c r="EX255" s="33" t="n"/>
      <c r="EY255" s="33" t="n"/>
      <c r="EZ255" s="33" t="n"/>
      <c r="FA255" s="33" t="n"/>
      <c r="FB255" s="33" t="n"/>
      <c r="FC255" s="33" t="n"/>
      <c r="FD255" s="33" t="n"/>
      <c r="FE255" s="33" t="n"/>
      <c r="FF255" s="33" t="n"/>
      <c r="FG255" s="33" t="n"/>
      <c r="FH255" s="33" t="n"/>
      <c r="FI255" s="33" t="n"/>
      <c r="FJ255" s="33" t="n"/>
      <c r="FK255" s="33" t="n"/>
      <c r="FL255" s="33" t="n"/>
      <c r="FM255" s="33" t="n"/>
      <c r="FN255" s="33" t="n"/>
      <c r="FO255" s="33" t="n"/>
      <c r="FP255" s="33" t="n"/>
      <c r="FQ255" s="33" t="n"/>
      <c r="FR255" s="33" t="n"/>
      <c r="FS255" s="33" t="n"/>
      <c r="FT255" s="33" t="n"/>
      <c r="FU255" s="33" t="n"/>
      <c r="FV255" s="33" t="n"/>
      <c r="FW255" s="33" t="n"/>
      <c r="FX255" s="33" t="n"/>
      <c r="FY255" s="33" t="n"/>
      <c r="FZ255" s="33" t="n"/>
      <c r="GA255" s="33" t="n"/>
      <c r="GB255" s="34" t="n"/>
      <c r="GC255" s="34" t="n"/>
      <c r="GD255" s="34" t="n"/>
      <c r="GE255" s="34" t="n"/>
      <c r="GF255" s="34" t="n"/>
      <c r="GG255" s="33" t="n"/>
      <c r="GH255" s="33" t="n"/>
      <c r="GI255" s="33" t="n"/>
      <c r="GJ255" s="33" t="n"/>
      <c r="GK255" s="33" t="n"/>
      <c r="GL255" s="33" t="n"/>
      <c r="GM255" s="33" t="n"/>
      <c r="GN255" s="33" t="n"/>
      <c r="GO255" s="33" t="n"/>
      <c r="GP255" s="33" t="n"/>
      <c r="GQ255" s="33" t="n"/>
      <c r="GR255" s="33" t="n"/>
      <c r="GS255" s="33" t="n"/>
      <c r="GT255" s="33" t="n"/>
      <c r="GU255" s="33" t="n"/>
      <c r="GV255" s="33" t="n"/>
      <c r="GW255" s="33" t="n"/>
      <c r="GX255" s="33" t="n"/>
      <c r="GY255" s="33" t="n"/>
      <c r="GZ255" s="33" t="n"/>
      <c r="HA255" s="33" t="n"/>
      <c r="HB255" s="33" t="n"/>
      <c r="HC255" s="33" t="n"/>
      <c r="HD255" s="33" t="n"/>
      <c r="HE255" s="33" t="n"/>
      <c r="HF255" s="33" t="n"/>
      <c r="HG255" s="33" t="n"/>
      <c r="HH255" s="33" t="n"/>
      <c r="HI255" s="33" t="n"/>
      <c r="HJ255" s="33" t="n"/>
      <c r="HK255" s="33" t="n"/>
      <c r="HL255" s="33" t="n"/>
      <c r="HM255" s="33" t="n"/>
      <c r="HN255" s="33" t="n"/>
      <c r="HO255" s="33" t="n"/>
      <c r="HP255" s="33" t="n"/>
      <c r="HQ255" s="33" t="n"/>
      <c r="HR255" s="33" t="n"/>
      <c r="HS255" s="33" t="n"/>
      <c r="HT255" s="33" t="n"/>
      <c r="HU255" s="33" t="n"/>
      <c r="HV255" s="33" t="n"/>
      <c r="HW255" s="33" t="n"/>
      <c r="HX255" s="33" t="n"/>
      <c r="HY255" s="33" t="n"/>
      <c r="HZ255" s="33" t="n"/>
      <c r="IA255" s="33" t="n"/>
      <c r="IB255" s="33" t="n"/>
      <c r="IC255" s="33" t="n"/>
      <c r="ID255" s="33" t="n"/>
      <c r="IE255" s="33" t="n"/>
      <c r="IF255" s="33" t="n"/>
      <c r="IG255" s="33" t="n"/>
      <c r="IH255" s="33" t="n"/>
      <c r="II255" s="33" t="n"/>
      <c r="IJ255" s="33" t="n"/>
      <c r="IK255" s="33" t="n"/>
      <c r="IL255" s="26" t="n"/>
      <c r="IM255" s="26" t="inlineStr">
        <is>
          <t>ez_manage.py:2963 top()</t>
        </is>
      </c>
      <c r="IN255" s="26" t="inlineStr">
        <is>
          <t>v12_quick_engine.py:1255 x6</t>
        </is>
      </c>
      <c r="IO255" s="26" t="n"/>
    </row>
    <row r="256" ht="15.75" customHeight="1" s="67">
      <c r="A256" s="0" t="inlineStr">
        <is>
          <t>BB_BREAKOUT_ENTRY_TF</t>
        </is>
      </c>
      <c r="B256" s="0" t="inlineStr">
        <is>
          <t>15m</t>
        </is>
      </c>
      <c r="D256" s="0" t="inlineStr">
        <is>
          <t>BREAKOUT_BB</t>
        </is>
      </c>
      <c r="L256" s="0" t="inlineStr">
        <is>
          <t>NO</t>
        </is>
      </c>
      <c r="M256" s="74" t="n">
        <v>4.12036704869725</v>
      </c>
      <c r="N256" s="74" t="n">
        <v>35</v>
      </c>
    </row>
    <row r="257" ht="15.75" customHeight="1" s="67">
      <c r="A257" s="0" t="inlineStr">
        <is>
          <t>BB_BREAKOUT_ENTRY_TF</t>
        </is>
      </c>
      <c r="B257" s="0" t="inlineStr">
        <is>
          <t>OFF</t>
        </is>
      </c>
      <c r="D257" s="0" t="inlineStr">
        <is>
          <t>BREAKOUT_BB</t>
        </is>
      </c>
      <c r="L257" s="0" t="inlineStr">
        <is>
          <t>YES</t>
        </is>
      </c>
      <c r="M257" s="74" t="n">
        <v>4.12836681572341</v>
      </c>
      <c r="N257" s="74" t="n">
        <v>35</v>
      </c>
    </row>
    <row r="258" ht="15.75" customHeight="1" s="67">
      <c r="A258" s="0" t="inlineStr">
        <is>
          <t>BB_BREAKOUT_ENTRY_TF</t>
        </is>
      </c>
      <c r="B258" s="0" t="inlineStr">
        <is>
          <t>4h</t>
        </is>
      </c>
      <c r="D258" s="0" t="inlineStr">
        <is>
          <t>BREAKOUT_BB</t>
        </is>
      </c>
      <c r="L258" s="0" t="inlineStr">
        <is>
          <t>NO</t>
        </is>
      </c>
      <c r="M258" s="74" t="n">
        <v>4.146397548624188</v>
      </c>
      <c r="N258" s="74" t="n">
        <v>35</v>
      </c>
    </row>
    <row r="259" ht="15.75" customHeight="1" s="67">
      <c r="A259" s="0" t="inlineStr">
        <is>
          <t>BB_BREAKOUT_ENTRY_TF</t>
        </is>
      </c>
      <c r="B259" s="0" t="inlineStr">
        <is>
          <t>1h</t>
        </is>
      </c>
      <c r="D259" s="0" t="inlineStr">
        <is>
          <t>BREAKOUT_BB</t>
        </is>
      </c>
      <c r="L259" s="0" t="inlineStr">
        <is>
          <t>NO</t>
        </is>
      </c>
      <c r="M259" s="74" t="n">
        <v>4.148689481891424</v>
      </c>
      <c r="N259" s="74" t="n">
        <v>35</v>
      </c>
    </row>
    <row r="260" ht="15.75" customHeight="1" s="67">
      <c r="A260" s="27" t="inlineStr">
        <is>
          <t>DC_BREAKOUT_SCORE</t>
        </is>
      </c>
      <c r="B260" s="69" t="n">
        <v>20</v>
      </c>
      <c r="C260" s="26" t="n"/>
      <c r="D260" s="26" t="n"/>
      <c r="E260" s="26" t="n"/>
      <c r="F260" s="26" t="n"/>
      <c r="G260" s="26">
        <f>IFERROR(VLOOKUP($A9&amp;"_"&amp;$B9,Results_Deltas!$A$2:$P$15000,5,FALSE),"")</f>
        <v/>
      </c>
      <c r="H260" s="26">
        <f>IFERROR(VLOOKUP($A9,Results_30d_Deltas!$A$2:$H$5000,7,FALSE)-E8,"")</f>
        <v/>
      </c>
      <c r="I260" s="26">
        <f>IFERROR(VLOOKUP($A9,Results_30d_Deltas!$A$2:$H$5000,6,FALSE),"")</f>
        <v/>
      </c>
      <c r="J260" s="26" t="n"/>
      <c r="K260" s="26" t="n"/>
      <c r="L260" s="26" t="inlineStr">
        <is>
          <t>YES</t>
        </is>
      </c>
      <c r="M260" s="74" t="n">
        <v>4.167155179829295</v>
      </c>
      <c r="N260" s="74" t="n">
        <v>9</v>
      </c>
      <c r="O260" s="33" t="n"/>
      <c r="P260" s="33" t="n"/>
      <c r="Q260" s="33" t="n"/>
      <c r="R260" s="33" t="n"/>
      <c r="S260" s="33" t="n"/>
      <c r="T260" s="33" t="n"/>
      <c r="U260" s="33" t="n"/>
      <c r="V260" s="33" t="n"/>
      <c r="W260" s="33" t="n"/>
      <c r="X260" s="33" t="n"/>
      <c r="Y260" s="33" t="n"/>
      <c r="Z260" s="33" t="n"/>
      <c r="AA260" s="33" t="n"/>
      <c r="AB260" s="33" t="n"/>
      <c r="AC260" s="33" t="n"/>
      <c r="AD260" s="33" t="n"/>
      <c r="AE260" s="33" t="n"/>
      <c r="AF260" s="33" t="n"/>
      <c r="AG260" s="33" t="n"/>
      <c r="AH260" s="33" t="n"/>
      <c r="AI260" s="33" t="n"/>
      <c r="AJ260" s="33" t="n"/>
      <c r="AK260" s="33" t="n"/>
      <c r="AL260" s="33" t="n"/>
      <c r="AM260" s="33" t="n"/>
      <c r="AN260" s="33" t="n"/>
      <c r="AO260" s="33" t="n"/>
      <c r="AP260" s="33" t="n"/>
      <c r="AQ260" s="33" t="n"/>
      <c r="AR260" s="33" t="n"/>
      <c r="AS260" s="34" t="n"/>
      <c r="AT260" s="34" t="n"/>
      <c r="AU260" s="34" t="n"/>
      <c r="AV260" s="34" t="n"/>
      <c r="AW260" s="34" t="n"/>
      <c r="AX260" s="33" t="n"/>
      <c r="AY260" s="33" t="n"/>
      <c r="AZ260" s="33" t="n"/>
      <c r="BA260" s="33" t="n"/>
      <c r="BB260" s="33" t="n"/>
      <c r="BC260" s="33" t="n"/>
      <c r="BD260" s="33" t="n"/>
      <c r="BE260" s="33" t="n"/>
      <c r="BF260" s="33" t="n"/>
      <c r="BG260" s="33" t="n"/>
      <c r="BH260" s="33" t="n"/>
      <c r="BI260" s="33" t="n"/>
      <c r="BJ260" s="33" t="n"/>
      <c r="BK260" s="33" t="n"/>
      <c r="BL260" s="33" t="n"/>
      <c r="BM260" s="33" t="n"/>
      <c r="BN260" s="33" t="n"/>
      <c r="BO260" s="33" t="n"/>
      <c r="BP260" s="33" t="n"/>
      <c r="BQ260" s="33" t="n"/>
      <c r="BR260" s="34" t="n"/>
      <c r="BS260" s="34" t="n"/>
      <c r="BT260" s="34" t="n"/>
      <c r="BU260" s="34" t="n"/>
      <c r="BV260" s="34" t="n"/>
      <c r="BW260" s="33" t="n"/>
      <c r="BX260" s="33" t="n"/>
      <c r="BY260" s="33" t="n"/>
      <c r="BZ260" s="33" t="n"/>
      <c r="CA260" s="33" t="n"/>
      <c r="CB260" s="33" t="n"/>
      <c r="CC260" s="33" t="n"/>
      <c r="CD260" s="33" t="n"/>
      <c r="CE260" s="33" t="n"/>
      <c r="CF260" s="33" t="n"/>
      <c r="CG260" s="33" t="n"/>
      <c r="CH260" s="33" t="n"/>
      <c r="CI260" s="33" t="n"/>
      <c r="CJ260" s="33" t="n"/>
      <c r="CK260" s="33" t="n"/>
      <c r="CL260" s="33" t="n"/>
      <c r="CM260" s="33" t="n"/>
      <c r="CN260" s="33" t="n"/>
      <c r="CO260" s="33" t="n"/>
      <c r="CP260" s="33" t="n"/>
      <c r="CQ260" s="33" t="n"/>
      <c r="CR260" s="33" t="n"/>
      <c r="CS260" s="33" t="n"/>
      <c r="CT260" s="33" t="n"/>
      <c r="CU260" s="33" t="n"/>
      <c r="CV260" s="33" t="n"/>
      <c r="CW260" s="33" t="n"/>
      <c r="CX260" s="33" t="n"/>
      <c r="CY260" s="33" t="n"/>
      <c r="CZ260" s="33" t="n"/>
      <c r="DA260" s="34" t="n"/>
      <c r="DB260" s="34" t="n"/>
      <c r="DC260" s="34" t="n"/>
      <c r="DD260" s="34" t="n"/>
      <c r="DE260" s="34" t="n"/>
      <c r="DF260" s="33" t="n"/>
      <c r="DG260" s="33" t="n"/>
      <c r="DH260" s="33" t="n"/>
      <c r="DI260" s="33" t="n"/>
      <c r="DJ260" s="33" t="n"/>
      <c r="DK260" s="33" t="n"/>
      <c r="DL260" s="33" t="n"/>
      <c r="DM260" s="33" t="n"/>
      <c r="DN260" s="33" t="n"/>
      <c r="DO260" s="33" t="n"/>
      <c r="DP260" s="33" t="n"/>
      <c r="DQ260" s="33" t="n"/>
      <c r="DR260" s="33" t="n"/>
      <c r="DS260" s="33" t="n"/>
      <c r="DT260" s="33" t="n"/>
      <c r="DU260" s="33" t="n"/>
      <c r="DV260" s="33" t="n"/>
      <c r="DW260" s="33" t="n"/>
      <c r="DX260" s="33" t="n"/>
      <c r="DY260" s="33" t="n"/>
      <c r="DZ260" s="33" t="n"/>
      <c r="EA260" s="33" t="n"/>
      <c r="EB260" s="33" t="n"/>
      <c r="EC260" s="33" t="n"/>
      <c r="ED260" s="33" t="n"/>
      <c r="EE260" s="33" t="n"/>
      <c r="EF260" s="33" t="n"/>
      <c r="EG260" s="33" t="n"/>
      <c r="EH260" s="33" t="n"/>
      <c r="EI260" s="33" t="n"/>
      <c r="EJ260" s="33" t="n"/>
      <c r="EK260" s="33" t="n"/>
      <c r="EL260" s="33" t="n"/>
      <c r="EM260" s="33" t="n"/>
      <c r="EN260" s="33" t="n"/>
      <c r="EO260" s="33" t="n"/>
      <c r="EP260" s="33" t="n"/>
      <c r="EQ260" s="33" t="n"/>
      <c r="ER260" s="33" t="n"/>
      <c r="ES260" s="33" t="n"/>
      <c r="ET260" s="33" t="n"/>
      <c r="EU260" s="33" t="n"/>
      <c r="EV260" s="33" t="n"/>
      <c r="EW260" s="33" t="n"/>
      <c r="EX260" s="33" t="n"/>
      <c r="EY260" s="33" t="n"/>
      <c r="EZ260" s="33" t="n"/>
      <c r="FA260" s="33" t="n"/>
      <c r="FB260" s="33" t="n"/>
      <c r="FC260" s="33" t="n"/>
      <c r="FD260" s="33" t="n"/>
      <c r="FE260" s="33" t="n"/>
      <c r="FF260" s="33" t="n"/>
      <c r="FG260" s="33" t="n"/>
      <c r="FH260" s="33" t="n"/>
      <c r="FI260" s="33" t="n"/>
      <c r="FJ260" s="33" t="n"/>
      <c r="FK260" s="33" t="n"/>
      <c r="FL260" s="33" t="n"/>
      <c r="FM260" s="33" t="n"/>
      <c r="FN260" s="33" t="n"/>
      <c r="FO260" s="33" t="n"/>
      <c r="FP260" s="33" t="n"/>
      <c r="FQ260" s="33" t="n"/>
      <c r="FR260" s="33" t="n"/>
      <c r="FS260" s="33" t="n"/>
      <c r="FT260" s="33" t="n"/>
      <c r="FU260" s="33" t="n"/>
      <c r="FV260" s="33" t="n"/>
      <c r="FW260" s="33" t="n"/>
      <c r="FX260" s="33" t="n"/>
      <c r="FY260" s="33" t="n"/>
      <c r="FZ260" s="33" t="n"/>
      <c r="GA260" s="33" t="n"/>
      <c r="GB260" s="34" t="n"/>
      <c r="GC260" s="34" t="n"/>
      <c r="GD260" s="34" t="n"/>
      <c r="GE260" s="34" t="n"/>
      <c r="GF260" s="34" t="n"/>
      <c r="GG260" s="33" t="n"/>
      <c r="GH260" s="33" t="n"/>
      <c r="GI260" s="33" t="n"/>
      <c r="GJ260" s="33" t="n"/>
      <c r="GK260" s="33" t="n"/>
      <c r="GL260" s="33" t="n"/>
      <c r="GM260" s="33" t="n"/>
      <c r="GN260" s="33" t="n"/>
      <c r="GO260" s="33" t="n"/>
      <c r="GP260" s="33" t="n"/>
      <c r="GQ260" s="33" t="n"/>
      <c r="GR260" s="33" t="n"/>
      <c r="GS260" s="33" t="n"/>
      <c r="GT260" s="33" t="n"/>
      <c r="GU260" s="33" t="n"/>
      <c r="GV260" s="33" t="n"/>
      <c r="GW260" s="33" t="n"/>
      <c r="GX260" s="33" t="n"/>
      <c r="GY260" s="33" t="n"/>
      <c r="GZ260" s="33" t="n"/>
      <c r="HA260" s="33" t="n"/>
      <c r="HB260" s="33" t="n"/>
      <c r="HC260" s="33" t="n"/>
      <c r="HD260" s="33" t="n"/>
      <c r="HE260" s="33" t="n"/>
      <c r="HF260" s="33" t="n"/>
      <c r="HG260" s="33" t="n"/>
      <c r="HH260" s="33" t="n"/>
      <c r="HI260" s="33" t="n"/>
      <c r="HJ260" s="33" t="n"/>
      <c r="HK260" s="33" t="n"/>
      <c r="HL260" s="33" t="n"/>
      <c r="HM260" s="33" t="n"/>
      <c r="HN260" s="33" t="n"/>
      <c r="HO260" s="33" t="n"/>
      <c r="HP260" s="33" t="n"/>
      <c r="HQ260" s="33" t="n"/>
      <c r="HR260" s="33" t="n"/>
      <c r="HS260" s="33" t="n"/>
      <c r="HT260" s="33" t="n"/>
      <c r="HU260" s="33" t="n"/>
      <c r="HV260" s="33" t="n"/>
      <c r="HW260" s="33" t="n"/>
      <c r="HX260" s="33" t="n"/>
      <c r="HY260" s="33" t="n"/>
      <c r="HZ260" s="33" t="n"/>
      <c r="IA260" s="33" t="n"/>
      <c r="IB260" s="33" t="n"/>
      <c r="IC260" s="33" t="n"/>
      <c r="ID260" s="33" t="n"/>
      <c r="IE260" s="33" t="n"/>
      <c r="IF260" s="33" t="n"/>
      <c r="IG260" s="33" t="n"/>
      <c r="IH260" s="33" t="n"/>
      <c r="II260" s="33" t="n"/>
      <c r="IJ260" s="33" t="n"/>
      <c r="IK260" s="33" t="n"/>
      <c r="IL260" s="26" t="n"/>
      <c r="IM260" s="26" t="inlineStr">
        <is>
          <t>ez_manage.py:3077 top()</t>
        </is>
      </c>
      <c r="IN260" s="26" t="inlineStr">
        <is>
          <t>v12_quick_engine.py:1517 x18</t>
        </is>
      </c>
      <c r="IO260" s="26" t="n"/>
    </row>
    <row r="261" ht="15.75" customHeight="1" s="67">
      <c r="A261" s="26" t="inlineStr">
        <is>
          <t>DC_BREAKOUT_SCORE</t>
        </is>
      </c>
      <c r="B261" s="26" t="inlineStr">
        <is>
          <t>20</t>
        </is>
      </c>
      <c r="C261" s="26" t="n"/>
      <c r="D261" s="26" t="n"/>
      <c r="E261" s="26" t="n"/>
      <c r="F261" s="26" t="n"/>
      <c r="G261" s="26">
        <f>IFERROR(VLOOKUP($A10&amp;"_"&amp;$B10,Results_Deltas!$A$2:$P$15000,5,FALSE),"")</f>
        <v/>
      </c>
      <c r="H261" s="26">
        <f>IFERROR(VLOOKUP($A10,Results_30d_Deltas!$A$2:$H$5000,7,FALSE)-E9,"")</f>
        <v/>
      </c>
      <c r="I261" s="26">
        <f>IFERROR(VLOOKUP($A10,Results_30d_Deltas!$A$2:$H$5000,6,FALSE),"")</f>
        <v/>
      </c>
      <c r="J261" s="26" t="n"/>
      <c r="K261" s="26" t="n"/>
      <c r="L261" s="26" t="inlineStr">
        <is>
          <t>NO</t>
        </is>
      </c>
      <c r="M261" s="74" t="n">
        <v>4.167155179829295</v>
      </c>
      <c r="N261" s="74" t="n">
        <v>9</v>
      </c>
      <c r="O261" s="33" t="n"/>
      <c r="P261" s="33" t="n"/>
      <c r="Q261" s="33" t="n"/>
      <c r="R261" s="33" t="n"/>
      <c r="S261" s="33" t="n"/>
      <c r="T261" s="33" t="n"/>
      <c r="U261" s="33" t="n"/>
      <c r="V261" s="33" t="n"/>
      <c r="W261" s="33" t="n"/>
      <c r="X261" s="33" t="n"/>
      <c r="Y261" s="33" t="n"/>
      <c r="Z261" s="33" t="n"/>
      <c r="AA261" s="33" t="n"/>
      <c r="AB261" s="33" t="n"/>
      <c r="AC261" s="33" t="n"/>
      <c r="AD261" s="33" t="n"/>
      <c r="AE261" s="33" t="n"/>
      <c r="AF261" s="33" t="n"/>
      <c r="AG261" s="33" t="n"/>
      <c r="AH261" s="33" t="n"/>
      <c r="AI261" s="33" t="n"/>
      <c r="AJ261" s="33" t="n"/>
      <c r="AK261" s="33" t="n"/>
      <c r="AL261" s="33" t="n"/>
      <c r="AM261" s="33" t="n"/>
      <c r="AN261" s="33" t="n"/>
      <c r="AO261" s="33" t="n"/>
      <c r="AP261" s="33" t="n"/>
      <c r="AQ261" s="33" t="n"/>
      <c r="AR261" s="33" t="n"/>
      <c r="AS261" s="34" t="n"/>
      <c r="AT261" s="34" t="n"/>
      <c r="AU261" s="34" t="n"/>
      <c r="AV261" s="34" t="n"/>
      <c r="AW261" s="34" t="n"/>
      <c r="AX261" s="33" t="n"/>
      <c r="AY261" s="33" t="n"/>
      <c r="AZ261" s="33" t="n"/>
      <c r="BA261" s="33" t="n"/>
      <c r="BB261" s="33" t="n"/>
      <c r="BC261" s="33" t="n"/>
      <c r="BD261" s="33" t="n"/>
      <c r="BE261" s="33" t="n"/>
      <c r="BF261" s="33" t="n"/>
      <c r="BG261" s="33" t="n"/>
      <c r="BH261" s="33" t="n"/>
      <c r="BI261" s="33" t="n"/>
      <c r="BJ261" s="33" t="n"/>
      <c r="BK261" s="33" t="n"/>
      <c r="BL261" s="33" t="n"/>
      <c r="BM261" s="33" t="n"/>
      <c r="BN261" s="33" t="n"/>
      <c r="BO261" s="33" t="n"/>
      <c r="BP261" s="33" t="n"/>
      <c r="BQ261" s="33" t="n"/>
      <c r="BR261" s="34" t="n"/>
      <c r="BS261" s="34" t="n"/>
      <c r="BT261" s="34" t="n"/>
      <c r="BU261" s="34" t="n"/>
      <c r="BV261" s="34" t="n"/>
      <c r="BW261" s="33" t="n"/>
      <c r="BX261" s="33" t="n"/>
      <c r="BY261" s="33" t="n"/>
      <c r="BZ261" s="33" t="n"/>
      <c r="CA261" s="33" t="n"/>
      <c r="CB261" s="33" t="n"/>
      <c r="CC261" s="33" t="n"/>
      <c r="CD261" s="33" t="n"/>
      <c r="CE261" s="33" t="n"/>
      <c r="CF261" s="33" t="n"/>
      <c r="CG261" s="33" t="n"/>
      <c r="CH261" s="33" t="n"/>
      <c r="CI261" s="33" t="n"/>
      <c r="CJ261" s="33" t="n"/>
      <c r="CK261" s="33" t="n"/>
      <c r="CL261" s="33" t="n"/>
      <c r="CM261" s="33" t="n"/>
      <c r="CN261" s="33" t="n"/>
      <c r="CO261" s="33" t="n"/>
      <c r="CP261" s="33" t="n"/>
      <c r="CQ261" s="33" t="n"/>
      <c r="CR261" s="33" t="n"/>
      <c r="CS261" s="33" t="n"/>
      <c r="CT261" s="33" t="n"/>
      <c r="CU261" s="33" t="n"/>
      <c r="CV261" s="33" t="n"/>
      <c r="CW261" s="33" t="n"/>
      <c r="CX261" s="33" t="n"/>
      <c r="CY261" s="33" t="n"/>
      <c r="CZ261" s="33" t="n"/>
      <c r="DA261" s="34" t="n"/>
      <c r="DB261" s="34" t="n"/>
      <c r="DC261" s="34" t="n"/>
      <c r="DD261" s="34" t="n"/>
      <c r="DE261" s="34" t="n"/>
      <c r="DF261" s="33" t="n"/>
      <c r="DG261" s="33" t="n"/>
      <c r="DH261" s="33" t="n"/>
      <c r="DI261" s="33" t="n"/>
      <c r="DJ261" s="33" t="n"/>
      <c r="DK261" s="33" t="n"/>
      <c r="DL261" s="33" t="n"/>
      <c r="DM261" s="33" t="n"/>
      <c r="DN261" s="33" t="n"/>
      <c r="DO261" s="33" t="n"/>
      <c r="DP261" s="33" t="n"/>
      <c r="DQ261" s="33" t="n"/>
      <c r="DR261" s="33" t="n"/>
      <c r="DS261" s="33" t="n"/>
      <c r="DT261" s="33" t="n"/>
      <c r="DU261" s="33" t="n"/>
      <c r="DV261" s="33" t="n"/>
      <c r="DW261" s="33" t="n"/>
      <c r="DX261" s="33" t="n"/>
      <c r="DY261" s="33" t="n"/>
      <c r="DZ261" s="33" t="n"/>
      <c r="EA261" s="33" t="n"/>
      <c r="EB261" s="33" t="n"/>
      <c r="EC261" s="33" t="n"/>
      <c r="ED261" s="33" t="n"/>
      <c r="EE261" s="33" t="n"/>
      <c r="EF261" s="33" t="n"/>
      <c r="EG261" s="33" t="n"/>
      <c r="EH261" s="33" t="n"/>
      <c r="EI261" s="33" t="n"/>
      <c r="EJ261" s="33" t="n"/>
      <c r="EK261" s="33" t="n"/>
      <c r="EL261" s="33" t="n"/>
      <c r="EM261" s="33" t="n"/>
      <c r="EN261" s="33" t="n"/>
      <c r="EO261" s="33" t="n"/>
      <c r="EP261" s="33" t="n"/>
      <c r="EQ261" s="33" t="n"/>
      <c r="ER261" s="33" t="n"/>
      <c r="ES261" s="33" t="n"/>
      <c r="ET261" s="33" t="n"/>
      <c r="EU261" s="33" t="n"/>
      <c r="EV261" s="33" t="n"/>
      <c r="EW261" s="33" t="n"/>
      <c r="EX261" s="33" t="n"/>
      <c r="EY261" s="33" t="n"/>
      <c r="EZ261" s="33" t="n"/>
      <c r="FA261" s="33" t="n"/>
      <c r="FB261" s="33" t="n"/>
      <c r="FC261" s="33" t="n"/>
      <c r="FD261" s="33" t="n"/>
      <c r="FE261" s="33" t="n"/>
      <c r="FF261" s="33" t="n"/>
      <c r="FG261" s="33" t="n"/>
      <c r="FH261" s="33" t="n"/>
      <c r="FI261" s="33" t="n"/>
      <c r="FJ261" s="33" t="n"/>
      <c r="FK261" s="33" t="n"/>
      <c r="FL261" s="33" t="n"/>
      <c r="FM261" s="33" t="n"/>
      <c r="FN261" s="33" t="n"/>
      <c r="FO261" s="33" t="n"/>
      <c r="FP261" s="33" t="n"/>
      <c r="FQ261" s="33" t="n"/>
      <c r="FR261" s="33" t="n"/>
      <c r="FS261" s="33" t="n"/>
      <c r="FT261" s="33" t="n"/>
      <c r="FU261" s="33" t="n"/>
      <c r="FV261" s="33" t="n"/>
      <c r="FW261" s="33" t="n"/>
      <c r="FX261" s="33" t="n"/>
      <c r="FY261" s="33" t="n"/>
      <c r="FZ261" s="33" t="n"/>
      <c r="GA261" s="33" t="n"/>
      <c r="GB261" s="34" t="n"/>
      <c r="GC261" s="34" t="n"/>
      <c r="GD261" s="34" t="n"/>
      <c r="GE261" s="34" t="n"/>
      <c r="GF261" s="34" t="n"/>
      <c r="GG261" s="33" t="n"/>
      <c r="GH261" s="33" t="n"/>
      <c r="GI261" s="33" t="n"/>
      <c r="GJ261" s="33" t="n"/>
      <c r="GK261" s="33" t="n"/>
      <c r="GL261" s="33" t="n"/>
      <c r="GM261" s="33" t="n"/>
      <c r="GN261" s="33" t="n"/>
      <c r="GO261" s="33" t="n"/>
      <c r="GP261" s="33" t="n"/>
      <c r="GQ261" s="33" t="n"/>
      <c r="GR261" s="33" t="n"/>
      <c r="GS261" s="33" t="n"/>
      <c r="GT261" s="33" t="n"/>
      <c r="GU261" s="33" t="n"/>
      <c r="GV261" s="33" t="n"/>
      <c r="GW261" s="33" t="n"/>
      <c r="GX261" s="33" t="n"/>
      <c r="GY261" s="33" t="n"/>
      <c r="GZ261" s="33" t="n"/>
      <c r="HA261" s="33" t="n"/>
      <c r="HB261" s="33" t="n"/>
      <c r="HC261" s="33" t="n"/>
      <c r="HD261" s="33" t="n"/>
      <c r="HE261" s="33" t="n"/>
      <c r="HF261" s="33" t="n"/>
      <c r="HG261" s="33" t="n"/>
      <c r="HH261" s="33" t="n"/>
      <c r="HI261" s="33" t="n"/>
      <c r="HJ261" s="33" t="n"/>
      <c r="HK261" s="33" t="n"/>
      <c r="HL261" s="33" t="n"/>
      <c r="HM261" s="33" t="n"/>
      <c r="HN261" s="33" t="n"/>
      <c r="HO261" s="33" t="n"/>
      <c r="HP261" s="33" t="n"/>
      <c r="HQ261" s="33" t="n"/>
      <c r="HR261" s="33" t="n"/>
      <c r="HS261" s="33" t="n"/>
      <c r="HT261" s="33" t="n"/>
      <c r="HU261" s="33" t="n"/>
      <c r="HV261" s="33" t="n"/>
      <c r="HW261" s="33" t="n"/>
      <c r="HX261" s="33" t="n"/>
      <c r="HY261" s="33" t="n"/>
      <c r="HZ261" s="33" t="n"/>
      <c r="IA261" s="33" t="n"/>
      <c r="IB261" s="33" t="n"/>
      <c r="IC261" s="33" t="n"/>
      <c r="ID261" s="33" t="n"/>
      <c r="IE261" s="33" t="n"/>
      <c r="IF261" s="33" t="n"/>
      <c r="IG261" s="33" t="n"/>
      <c r="IH261" s="33" t="n"/>
      <c r="II261" s="33" t="n"/>
      <c r="IJ261" s="33" t="n"/>
      <c r="IK261" s="33" t="n"/>
      <c r="IL261" s="26" t="n"/>
      <c r="IM261" s="26" t="inlineStr">
        <is>
          <t>ez_manage.py:3077 top()</t>
        </is>
      </c>
      <c r="IN261" s="26" t="inlineStr">
        <is>
          <t>v12_quick_engine.py:1517 x18</t>
        </is>
      </c>
      <c r="IO261" s="26" t="n"/>
    </row>
    <row r="262" ht="15.75" customHeight="1" s="67">
      <c r="A262" s="27" t="inlineStr">
        <is>
          <t>STDEV_BREAKOUT_ENABLED</t>
        </is>
      </c>
      <c r="B262" s="27" t="inlineStr">
        <is>
          <t>False</t>
        </is>
      </c>
      <c r="C262" s="26" t="n"/>
      <c r="D262" s="26" t="n"/>
      <c r="E262" s="26" t="n"/>
      <c r="F262" s="26" t="n"/>
      <c r="G262" s="26">
        <f>IFERROR(VLOOKUP($A18&amp;"_"&amp;$B18,Results_Deltas!$A$2:$P$15000,5,FALSE),"")</f>
        <v/>
      </c>
      <c r="H262" s="26">
        <f>IFERROR(VLOOKUP($A18,Results_30d_Deltas!$A$2:$H$5000,7,FALSE)-E17,"")</f>
        <v/>
      </c>
      <c r="I262" s="26">
        <f>IFERROR(VLOOKUP($A18,Results_30d_Deltas!$A$2:$H$5000,6,FALSE),"")</f>
        <v/>
      </c>
      <c r="J262" s="26" t="n"/>
      <c r="K262" s="26" t="n"/>
      <c r="L262" s="26" t="inlineStr">
        <is>
          <t>YES</t>
        </is>
      </c>
      <c r="M262" s="74" t="n">
        <v>4.17405415620185</v>
      </c>
      <c r="N262" s="74" t="n">
        <v>9</v>
      </c>
      <c r="O262" s="33" t="n"/>
      <c r="P262" s="33" t="n"/>
      <c r="Q262" s="33" t="n"/>
      <c r="R262" s="33" t="n"/>
      <c r="S262" s="33" t="n"/>
      <c r="T262" s="33" t="n"/>
      <c r="U262" s="33" t="n"/>
      <c r="V262" s="33" t="n"/>
      <c r="W262" s="33" t="n"/>
      <c r="X262" s="33" t="n"/>
      <c r="Y262" s="33" t="n"/>
      <c r="Z262" s="33" t="n"/>
      <c r="AA262" s="33" t="n"/>
      <c r="AB262" s="33" t="n"/>
      <c r="AC262" s="33" t="n"/>
      <c r="AD262" s="33" t="n"/>
      <c r="AE262" s="33" t="n"/>
      <c r="AF262" s="33" t="n"/>
      <c r="AG262" s="33" t="n"/>
      <c r="AH262" s="33" t="n"/>
      <c r="AI262" s="33" t="n"/>
      <c r="AJ262" s="33" t="n"/>
      <c r="AK262" s="33" t="n"/>
      <c r="AL262" s="33" t="n"/>
      <c r="AM262" s="33" t="n"/>
      <c r="AN262" s="33" t="n"/>
      <c r="AO262" s="33" t="n"/>
      <c r="AP262" s="33" t="n"/>
      <c r="AQ262" s="33" t="n"/>
      <c r="AR262" s="33" t="n"/>
      <c r="AS262" s="34" t="n"/>
      <c r="AT262" s="34" t="n"/>
      <c r="AU262" s="34" t="n"/>
      <c r="AV262" s="34" t="n"/>
      <c r="AW262" s="34" t="n"/>
      <c r="AX262" s="33" t="n"/>
      <c r="AY262" s="33" t="n"/>
      <c r="AZ262" s="33" t="n"/>
      <c r="BA262" s="33" t="n"/>
      <c r="BB262" s="33" t="n"/>
      <c r="BC262" s="33" t="n"/>
      <c r="BD262" s="33" t="n"/>
      <c r="BE262" s="33" t="n"/>
      <c r="BF262" s="33" t="n"/>
      <c r="BG262" s="33" t="n"/>
      <c r="BH262" s="33" t="n"/>
      <c r="BI262" s="33" t="n"/>
      <c r="BJ262" s="33" t="n"/>
      <c r="BK262" s="33" t="n"/>
      <c r="BL262" s="33" t="n"/>
      <c r="BM262" s="33" t="n"/>
      <c r="BN262" s="33" t="n"/>
      <c r="BO262" s="33" t="n"/>
      <c r="BP262" s="33" t="n"/>
      <c r="BQ262" s="33" t="n"/>
      <c r="BR262" s="34" t="n"/>
      <c r="BS262" s="34" t="n"/>
      <c r="BT262" s="34" t="n"/>
      <c r="BU262" s="34" t="n"/>
      <c r="BV262" s="34" t="n"/>
      <c r="BW262" s="33" t="n"/>
      <c r="BX262" s="33" t="n"/>
      <c r="BY262" s="33" t="n"/>
      <c r="BZ262" s="33" t="n"/>
      <c r="CA262" s="33" t="n"/>
      <c r="CB262" s="33" t="n"/>
      <c r="CC262" s="33" t="n"/>
      <c r="CD262" s="33" t="n"/>
      <c r="CE262" s="33" t="n"/>
      <c r="CF262" s="33" t="n"/>
      <c r="CG262" s="33" t="n"/>
      <c r="CH262" s="33" t="n"/>
      <c r="CI262" s="33" t="n"/>
      <c r="CJ262" s="33" t="n"/>
      <c r="CK262" s="33" t="n"/>
      <c r="CL262" s="33" t="n"/>
      <c r="CM262" s="33" t="n"/>
      <c r="CN262" s="33" t="n"/>
      <c r="CO262" s="33" t="n"/>
      <c r="CP262" s="33" t="n"/>
      <c r="CQ262" s="33" t="n"/>
      <c r="CR262" s="33" t="n"/>
      <c r="CS262" s="33" t="n"/>
      <c r="CT262" s="33" t="n"/>
      <c r="CU262" s="33" t="n"/>
      <c r="CV262" s="33" t="n"/>
      <c r="CW262" s="33" t="n"/>
      <c r="CX262" s="33" t="n"/>
      <c r="CY262" s="33" t="n"/>
      <c r="CZ262" s="33" t="n"/>
      <c r="DA262" s="34" t="n"/>
      <c r="DB262" s="34" t="n"/>
      <c r="DC262" s="34" t="n"/>
      <c r="DD262" s="34" t="n"/>
      <c r="DE262" s="34" t="n"/>
      <c r="DF262" s="33" t="n"/>
      <c r="DG262" s="33" t="n"/>
      <c r="DH262" s="33" t="n"/>
      <c r="DI262" s="33" t="n"/>
      <c r="DJ262" s="33" t="n"/>
      <c r="DK262" s="33" t="n"/>
      <c r="DL262" s="33" t="n"/>
      <c r="DM262" s="33" t="n"/>
      <c r="DN262" s="33" t="n"/>
      <c r="DO262" s="33" t="n"/>
      <c r="DP262" s="33" t="n"/>
      <c r="DQ262" s="33" t="n"/>
      <c r="DR262" s="33" t="n"/>
      <c r="DS262" s="33" t="n"/>
      <c r="DT262" s="33" t="n"/>
      <c r="DU262" s="33" t="n"/>
      <c r="DV262" s="33" t="n"/>
      <c r="DW262" s="33" t="n"/>
      <c r="DX262" s="33" t="n"/>
      <c r="DY262" s="33" t="n"/>
      <c r="DZ262" s="33" t="n"/>
      <c r="EA262" s="33" t="n"/>
      <c r="EB262" s="33" t="n"/>
      <c r="EC262" s="33" t="n"/>
      <c r="ED262" s="33" t="n"/>
      <c r="EE262" s="33" t="n"/>
      <c r="EF262" s="33" t="n"/>
      <c r="EG262" s="33" t="n"/>
      <c r="EH262" s="33" t="n"/>
      <c r="EI262" s="33" t="n"/>
      <c r="EJ262" s="33" t="n"/>
      <c r="EK262" s="33" t="n"/>
      <c r="EL262" s="33" t="n"/>
      <c r="EM262" s="33" t="n"/>
      <c r="EN262" s="33" t="n"/>
      <c r="EO262" s="33" t="n"/>
      <c r="EP262" s="33" t="n"/>
      <c r="EQ262" s="33" t="n"/>
      <c r="ER262" s="33" t="n"/>
      <c r="ES262" s="33" t="n"/>
      <c r="ET262" s="33" t="n"/>
      <c r="EU262" s="33" t="n"/>
      <c r="EV262" s="33" t="n"/>
      <c r="EW262" s="33" t="n"/>
      <c r="EX262" s="33" t="n"/>
      <c r="EY262" s="33" t="n"/>
      <c r="EZ262" s="33" t="n"/>
      <c r="FA262" s="33" t="n"/>
      <c r="FB262" s="33" t="n"/>
      <c r="FC262" s="33" t="n"/>
      <c r="FD262" s="33" t="n"/>
      <c r="FE262" s="33" t="n"/>
      <c r="FF262" s="33" t="n"/>
      <c r="FG262" s="33" t="n"/>
      <c r="FH262" s="33" t="n"/>
      <c r="FI262" s="33" t="n"/>
      <c r="FJ262" s="33" t="n"/>
      <c r="FK262" s="33" t="n"/>
      <c r="FL262" s="33" t="n"/>
      <c r="FM262" s="33" t="n"/>
      <c r="FN262" s="33" t="n"/>
      <c r="FO262" s="33" t="n"/>
      <c r="FP262" s="33" t="n"/>
      <c r="FQ262" s="33" t="n"/>
      <c r="FR262" s="33" t="n"/>
      <c r="FS262" s="33" t="n"/>
      <c r="FT262" s="33" t="n"/>
      <c r="FU262" s="33" t="n"/>
      <c r="FV262" s="33" t="n"/>
      <c r="FW262" s="33" t="n"/>
      <c r="FX262" s="33" t="n"/>
      <c r="FY262" s="33" t="n"/>
      <c r="FZ262" s="33" t="n"/>
      <c r="GA262" s="33" t="n"/>
      <c r="GB262" s="34" t="n"/>
      <c r="GC262" s="34" t="n"/>
      <c r="GD262" s="34" t="n"/>
      <c r="GE262" s="34" t="n"/>
      <c r="GF262" s="34" t="n"/>
      <c r="GG262" s="33" t="n"/>
      <c r="GH262" s="33" t="n"/>
      <c r="GI262" s="33" t="n"/>
      <c r="GJ262" s="33" t="n"/>
      <c r="GK262" s="33" t="n"/>
      <c r="GL262" s="33" t="n"/>
      <c r="GM262" s="33" t="n"/>
      <c r="GN262" s="33" t="n"/>
      <c r="GO262" s="33" t="n"/>
      <c r="GP262" s="33" t="n"/>
      <c r="GQ262" s="33" t="n"/>
      <c r="GR262" s="33" t="n"/>
      <c r="GS262" s="33" t="n"/>
      <c r="GT262" s="33" t="n"/>
      <c r="GU262" s="33" t="n"/>
      <c r="GV262" s="33" t="n"/>
      <c r="GW262" s="33" t="n"/>
      <c r="GX262" s="33" t="n"/>
      <c r="GY262" s="33" t="n"/>
      <c r="GZ262" s="33" t="n"/>
      <c r="HA262" s="33" t="n"/>
      <c r="HB262" s="33" t="n"/>
      <c r="HC262" s="33" t="n"/>
      <c r="HD262" s="33" t="n"/>
      <c r="HE262" s="33" t="n"/>
      <c r="HF262" s="33" t="n"/>
      <c r="HG262" s="33" t="n"/>
      <c r="HH262" s="33" t="n"/>
      <c r="HI262" s="33" t="n"/>
      <c r="HJ262" s="33" t="n"/>
      <c r="HK262" s="33" t="n"/>
      <c r="HL262" s="33" t="n"/>
      <c r="HM262" s="33" t="n"/>
      <c r="HN262" s="33" t="n"/>
      <c r="HO262" s="33" t="n"/>
      <c r="HP262" s="33" t="n"/>
      <c r="HQ262" s="33" t="n"/>
      <c r="HR262" s="33" t="n"/>
      <c r="HS262" s="33" t="n"/>
      <c r="HT262" s="33" t="n"/>
      <c r="HU262" s="33" t="n"/>
      <c r="HV262" s="33" t="n"/>
      <c r="HW262" s="33" t="n"/>
      <c r="HX262" s="33" t="n"/>
      <c r="HY262" s="33" t="n"/>
      <c r="HZ262" s="34" t="n"/>
      <c r="IA262" s="34" t="n"/>
      <c r="IB262" s="34" t="n"/>
      <c r="IC262" s="34" t="n"/>
      <c r="ID262" s="34" t="n"/>
      <c r="IE262" s="34" t="n"/>
      <c r="IF262" s="34" t="n"/>
      <c r="IG262" s="34" t="n"/>
      <c r="IH262" s="34" t="n"/>
      <c r="II262" s="34" t="n"/>
      <c r="IJ262" s="34" t="n"/>
      <c r="IK262" s="34" t="n"/>
      <c r="IL262" s="26" t="n"/>
      <c r="IM262" s="26" t="inlineStr">
        <is>
          <t>ez_manage.py:4039 top()</t>
        </is>
      </c>
      <c r="IN262" s="26" t="inlineStr">
        <is>
          <t>v12_quick_engine.py:3275 x6</t>
        </is>
      </c>
      <c r="IO262" s="26" t="n"/>
    </row>
    <row r="263" ht="15.75" customHeight="1" s="67">
      <c r="A263" s="27" t="inlineStr">
        <is>
          <t>DC_BREAKOUT_TF</t>
        </is>
      </c>
      <c r="B263" s="69" t="inlineStr">
        <is>
          <t>15m</t>
        </is>
      </c>
      <c r="C263" s="26" t="n"/>
      <c r="D263" s="26" t="n"/>
      <c r="E263" s="26" t="n"/>
      <c r="F263" s="26" t="n"/>
      <c r="G263" s="26">
        <f>IFERROR(VLOOKUP($A6&amp;"_"&amp;$B6,Results_Deltas!$A$2:$P$15000,5,FALSE),"")</f>
        <v/>
      </c>
      <c r="H263" s="26">
        <f>IFERROR(VLOOKUP($A6,Results_30d_Deltas!$A$2:$H$5000,7,FALSE)-E5,"")</f>
        <v/>
      </c>
      <c r="I263" s="26">
        <f>IFERROR(VLOOKUP($A6,Results_30d_Deltas!$A$2:$H$5000,6,FALSE),"")</f>
        <v/>
      </c>
      <c r="J263" s="26" t="n"/>
      <c r="K263" s="26" t="n"/>
      <c r="L263" s="26" t="inlineStr">
        <is>
          <t>YES</t>
        </is>
      </c>
      <c r="M263" s="74" t="n">
        <v>4.199099468304467</v>
      </c>
      <c r="N263" s="74" t="n">
        <v>46</v>
      </c>
      <c r="O263" s="33" t="n"/>
      <c r="P263" s="33" t="n"/>
      <c r="Q263" s="33" t="n"/>
      <c r="R263" s="33" t="n"/>
      <c r="S263" s="33" t="n"/>
      <c r="T263" s="33" t="n"/>
      <c r="U263" s="33" t="n"/>
      <c r="V263" s="33" t="n"/>
      <c r="W263" s="33" t="n"/>
      <c r="X263" s="33" t="n"/>
      <c r="Y263" s="33" t="n"/>
      <c r="Z263" s="33" t="n"/>
      <c r="AA263" s="33" t="n"/>
      <c r="AB263" s="33" t="n"/>
      <c r="AC263" s="33" t="n"/>
      <c r="AD263" s="33" t="n"/>
      <c r="AE263" s="33" t="n"/>
      <c r="AF263" s="33" t="n"/>
      <c r="AG263" s="33" t="n"/>
      <c r="AH263" s="33" t="n"/>
      <c r="AI263" s="33" t="n"/>
      <c r="AJ263" s="33" t="n"/>
      <c r="AK263" s="33" t="n"/>
      <c r="AL263" s="33" t="n"/>
      <c r="AM263" s="33" t="n"/>
      <c r="AN263" s="33" t="n"/>
      <c r="AO263" s="33" t="n"/>
      <c r="AP263" s="33" t="n"/>
      <c r="AQ263" s="33" t="n"/>
      <c r="AR263" s="33" t="n"/>
      <c r="AS263" s="34" t="n"/>
      <c r="AT263" s="34" t="n"/>
      <c r="AU263" s="34" t="n"/>
      <c r="AV263" s="34" t="n"/>
      <c r="AW263" s="34" t="n"/>
      <c r="AX263" s="33" t="n"/>
      <c r="AY263" s="33" t="n"/>
      <c r="AZ263" s="33" t="n"/>
      <c r="BA263" s="33" t="n"/>
      <c r="BB263" s="33" t="n"/>
      <c r="BC263" s="33" t="n"/>
      <c r="BD263" s="33" t="n"/>
      <c r="BE263" s="33" t="n"/>
      <c r="BF263" s="33" t="n"/>
      <c r="BG263" s="33" t="n"/>
      <c r="BH263" s="33" t="n"/>
      <c r="BI263" s="33" t="n"/>
      <c r="BJ263" s="33" t="n"/>
      <c r="BK263" s="33" t="n"/>
      <c r="BL263" s="33" t="n"/>
      <c r="BM263" s="33" t="n"/>
      <c r="BN263" s="33" t="n"/>
      <c r="BO263" s="33" t="n"/>
      <c r="BP263" s="33" t="n"/>
      <c r="BQ263" s="33" t="n"/>
      <c r="BR263" s="34" t="n"/>
      <c r="BS263" s="34" t="n"/>
      <c r="BT263" s="34" t="n"/>
      <c r="BU263" s="34" t="n"/>
      <c r="BV263" s="34" t="n"/>
      <c r="BW263" s="33" t="n"/>
      <c r="BX263" s="33" t="n"/>
      <c r="BY263" s="33" t="n"/>
      <c r="BZ263" s="33" t="n"/>
      <c r="CA263" s="33" t="n"/>
      <c r="CB263" s="33" t="n"/>
      <c r="CC263" s="33" t="n"/>
      <c r="CD263" s="33" t="n"/>
      <c r="CE263" s="33" t="n"/>
      <c r="CF263" s="33" t="n"/>
      <c r="CG263" s="33" t="n"/>
      <c r="CH263" s="33" t="n"/>
      <c r="CI263" s="33" t="n"/>
      <c r="CJ263" s="33" t="n"/>
      <c r="CK263" s="33" t="n"/>
      <c r="CL263" s="33" t="n"/>
      <c r="CM263" s="33" t="n"/>
      <c r="CN263" s="33" t="n"/>
      <c r="CO263" s="33" t="n"/>
      <c r="CP263" s="33" t="n"/>
      <c r="CQ263" s="33" t="n"/>
      <c r="CR263" s="33" t="n"/>
      <c r="CS263" s="33" t="n"/>
      <c r="CT263" s="33" t="n"/>
      <c r="CU263" s="33" t="n"/>
      <c r="CV263" s="33" t="n"/>
      <c r="CW263" s="33" t="n"/>
      <c r="CX263" s="33" t="n"/>
      <c r="CY263" s="33" t="n"/>
      <c r="CZ263" s="33" t="n"/>
      <c r="DA263" s="34" t="n"/>
      <c r="DB263" s="34" t="n"/>
      <c r="DC263" s="34" t="n"/>
      <c r="DD263" s="34" t="n"/>
      <c r="DE263" s="34" t="n"/>
      <c r="DF263" s="33" t="n"/>
      <c r="DG263" s="33" t="n"/>
      <c r="DH263" s="33" t="n"/>
      <c r="DI263" s="33" t="n"/>
      <c r="DJ263" s="33" t="n"/>
      <c r="DK263" s="33" t="n"/>
      <c r="DL263" s="33" t="n"/>
      <c r="DM263" s="33" t="n"/>
      <c r="DN263" s="33" t="n"/>
      <c r="DO263" s="33" t="n"/>
      <c r="DP263" s="33" t="n"/>
      <c r="DQ263" s="33" t="n"/>
      <c r="DR263" s="33" t="n"/>
      <c r="DS263" s="33" t="n"/>
      <c r="DT263" s="33" t="n"/>
      <c r="DU263" s="33" t="n"/>
      <c r="DV263" s="33" t="n"/>
      <c r="DW263" s="33" t="n"/>
      <c r="DX263" s="33" t="n"/>
      <c r="DY263" s="33" t="n"/>
      <c r="DZ263" s="33" t="n"/>
      <c r="EA263" s="33" t="n"/>
      <c r="EB263" s="33" t="n"/>
      <c r="EC263" s="33" t="n"/>
      <c r="ED263" s="33" t="n"/>
      <c r="EE263" s="33" t="n"/>
      <c r="EF263" s="33" t="n"/>
      <c r="EG263" s="33" t="n"/>
      <c r="EH263" s="33" t="n"/>
      <c r="EI263" s="33" t="n"/>
      <c r="EJ263" s="33" t="n"/>
      <c r="EK263" s="33" t="n"/>
      <c r="EL263" s="33" t="n"/>
      <c r="EM263" s="33" t="n"/>
      <c r="EN263" s="33" t="n"/>
      <c r="EO263" s="33" t="n"/>
      <c r="EP263" s="33" t="n"/>
      <c r="EQ263" s="33" t="n"/>
      <c r="ER263" s="33" t="n"/>
      <c r="ES263" s="33" t="n"/>
      <c r="ET263" s="33" t="n"/>
      <c r="EU263" s="33" t="n"/>
      <c r="EV263" s="33" t="n"/>
      <c r="EW263" s="33" t="n"/>
      <c r="EX263" s="33" t="n"/>
      <c r="EY263" s="33" t="n"/>
      <c r="EZ263" s="33" t="n"/>
      <c r="FA263" s="33" t="n"/>
      <c r="FB263" s="33" t="n"/>
      <c r="FC263" s="33" t="n"/>
      <c r="FD263" s="33" t="n"/>
      <c r="FE263" s="33" t="n"/>
      <c r="FF263" s="33" t="n"/>
      <c r="FG263" s="33" t="n"/>
      <c r="FH263" s="33" t="n"/>
      <c r="FI263" s="33" t="n"/>
      <c r="FJ263" s="33" t="n"/>
      <c r="FK263" s="33" t="n"/>
      <c r="FL263" s="33" t="n"/>
      <c r="FM263" s="33" t="n"/>
      <c r="FN263" s="33" t="n"/>
      <c r="FO263" s="33" t="n"/>
      <c r="FP263" s="33" t="n"/>
      <c r="FQ263" s="33" t="n"/>
      <c r="FR263" s="33" t="n"/>
      <c r="FS263" s="33" t="n"/>
      <c r="FT263" s="33" t="n"/>
      <c r="FU263" s="33" t="n"/>
      <c r="FV263" s="33" t="n"/>
      <c r="FW263" s="33" t="n"/>
      <c r="FX263" s="33" t="n"/>
      <c r="FY263" s="33" t="n"/>
      <c r="FZ263" s="33" t="n"/>
      <c r="GA263" s="33" t="n"/>
      <c r="GB263" s="34" t="n"/>
      <c r="GC263" s="34" t="n"/>
      <c r="GD263" s="34" t="n"/>
      <c r="GE263" s="34" t="n"/>
      <c r="GF263" s="34" t="n"/>
      <c r="GG263" s="33" t="n"/>
      <c r="GH263" s="33" t="n"/>
      <c r="GI263" s="33" t="n"/>
      <c r="GJ263" s="33" t="n"/>
      <c r="GK263" s="33" t="n"/>
      <c r="GL263" s="33" t="n"/>
      <c r="GM263" s="33" t="n"/>
      <c r="GN263" s="33" t="n"/>
      <c r="GO263" s="33" t="n"/>
      <c r="GP263" s="33" t="n"/>
      <c r="GQ263" s="33" t="n"/>
      <c r="GR263" s="33" t="n"/>
      <c r="GS263" s="33" t="n"/>
      <c r="GT263" s="33" t="n"/>
      <c r="GU263" s="33" t="n"/>
      <c r="GV263" s="33" t="n"/>
      <c r="GW263" s="33" t="n"/>
      <c r="GX263" s="33" t="n"/>
      <c r="GY263" s="33" t="n"/>
      <c r="GZ263" s="33" t="n"/>
      <c r="HA263" s="33" t="n"/>
      <c r="HB263" s="33" t="n"/>
      <c r="HC263" s="33" t="n"/>
      <c r="HD263" s="33" t="n"/>
      <c r="HE263" s="33" t="n"/>
      <c r="HF263" s="33" t="n"/>
      <c r="HG263" s="33" t="n"/>
      <c r="HH263" s="33" t="n"/>
      <c r="HI263" s="33" t="n"/>
      <c r="HJ263" s="33" t="n"/>
      <c r="HK263" s="33" t="n"/>
      <c r="HL263" s="33" t="n"/>
      <c r="HM263" s="33" t="n"/>
      <c r="HN263" s="33" t="n"/>
      <c r="HO263" s="33" t="n"/>
      <c r="HP263" s="33" t="n"/>
      <c r="HQ263" s="33" t="n"/>
      <c r="HR263" s="33" t="n"/>
      <c r="HS263" s="33" t="n"/>
      <c r="HT263" s="33" t="n"/>
      <c r="HU263" s="33" t="n"/>
      <c r="HV263" s="33" t="n"/>
      <c r="HW263" s="33" t="n"/>
      <c r="HX263" s="33" t="n"/>
      <c r="HY263" s="33" t="n"/>
      <c r="HZ263" s="33" t="n"/>
      <c r="IA263" s="33" t="n"/>
      <c r="IB263" s="33" t="n"/>
      <c r="IC263" s="33" t="n"/>
      <c r="ID263" s="33" t="n"/>
      <c r="IE263" s="33" t="n"/>
      <c r="IF263" s="33" t="n"/>
      <c r="IG263" s="33" t="n"/>
      <c r="IH263" s="33" t="n"/>
      <c r="II263" s="33" t="n"/>
      <c r="IJ263" s="33" t="n"/>
      <c r="IK263" s="33" t="n"/>
      <c r="IL263" s="26" t="n"/>
      <c r="IM263" s="26" t="inlineStr">
        <is>
          <t>ez_manage.py:3078 top()</t>
        </is>
      </c>
      <c r="IN263" s="26" t="inlineStr">
        <is>
          <t>v12_quick_engine.py:1518 x5</t>
        </is>
      </c>
      <c r="IO263" s="26" t="n"/>
    </row>
    <row r="264" ht="15.75" customHeight="1" s="67">
      <c r="A264" s="26" t="inlineStr">
        <is>
          <t>DC_BREAKOUT_TF</t>
        </is>
      </c>
      <c r="B264" s="26" t="inlineStr">
        <is>
          <t>15m</t>
        </is>
      </c>
      <c r="C264" s="26" t="n"/>
      <c r="D264" s="26" t="n"/>
      <c r="E264" s="26" t="n"/>
      <c r="F264" s="26" t="n"/>
      <c r="G264" s="26">
        <f>IFERROR(VLOOKUP($A7&amp;"_"&amp;$B7,Results_Deltas!$A$2:$P$15000,5,FALSE),"")</f>
        <v/>
      </c>
      <c r="H264" s="26">
        <f>IFERROR(VLOOKUP($A7,Results_30d_Deltas!$A$2:$H$5000,7,FALSE)-E6,"")</f>
        <v/>
      </c>
      <c r="I264" s="26">
        <f>IFERROR(VLOOKUP($A7,Results_30d_Deltas!$A$2:$H$5000,6,FALSE),"")</f>
        <v/>
      </c>
      <c r="J264" s="26" t="n"/>
      <c r="K264" s="26" t="n"/>
      <c r="L264" s="26" t="inlineStr">
        <is>
          <t>NO</t>
        </is>
      </c>
      <c r="M264" s="74" t="n">
        <v>4.199099468304467</v>
      </c>
      <c r="N264" s="74" t="n">
        <v>46</v>
      </c>
      <c r="O264" s="33" t="n"/>
      <c r="P264" s="33" t="n"/>
      <c r="Q264" s="33" t="n"/>
      <c r="R264" s="33" t="n"/>
      <c r="S264" s="33" t="n"/>
      <c r="T264" s="33" t="n"/>
      <c r="U264" s="33" t="n"/>
      <c r="V264" s="33" t="n"/>
      <c r="W264" s="33" t="n"/>
      <c r="X264" s="33" t="n"/>
      <c r="Y264" s="33" t="n"/>
      <c r="Z264" s="33" t="n"/>
      <c r="AA264" s="33" t="n"/>
      <c r="AB264" s="33" t="n"/>
      <c r="AC264" s="33" t="n"/>
      <c r="AD264" s="33" t="n"/>
      <c r="AE264" s="33" t="n"/>
      <c r="AF264" s="33" t="n"/>
      <c r="AG264" s="33" t="n"/>
      <c r="AH264" s="33" t="n"/>
      <c r="AI264" s="33" t="n"/>
      <c r="AJ264" s="33" t="n"/>
      <c r="AK264" s="33" t="n"/>
      <c r="AL264" s="33" t="n"/>
      <c r="AM264" s="33" t="n"/>
      <c r="AN264" s="33" t="n"/>
      <c r="AO264" s="33" t="n"/>
      <c r="AP264" s="33" t="n"/>
      <c r="AQ264" s="33" t="n"/>
      <c r="AR264" s="33" t="n"/>
      <c r="AS264" s="34" t="n"/>
      <c r="AT264" s="34" t="n"/>
      <c r="AU264" s="34" t="n"/>
      <c r="AV264" s="34" t="n"/>
      <c r="AW264" s="34" t="n"/>
      <c r="AX264" s="33" t="n"/>
      <c r="AY264" s="33" t="n"/>
      <c r="AZ264" s="33" t="n"/>
      <c r="BA264" s="33" t="n"/>
      <c r="BB264" s="33" t="n"/>
      <c r="BC264" s="33" t="n"/>
      <c r="BD264" s="33" t="n"/>
      <c r="BE264" s="33" t="n"/>
      <c r="BF264" s="33" t="n"/>
      <c r="BG264" s="33" t="n"/>
      <c r="BH264" s="33" t="n"/>
      <c r="BI264" s="33" t="n"/>
      <c r="BJ264" s="33" t="n"/>
      <c r="BK264" s="33" t="n"/>
      <c r="BL264" s="33" t="n"/>
      <c r="BM264" s="33" t="n"/>
      <c r="BN264" s="33" t="n"/>
      <c r="BO264" s="33" t="n"/>
      <c r="BP264" s="33" t="n"/>
      <c r="BQ264" s="33" t="n"/>
      <c r="BR264" s="34" t="n"/>
      <c r="BS264" s="34" t="n"/>
      <c r="BT264" s="34" t="n"/>
      <c r="BU264" s="34" t="n"/>
      <c r="BV264" s="34" t="n"/>
      <c r="BW264" s="33" t="n"/>
      <c r="BX264" s="33" t="n"/>
      <c r="BY264" s="33" t="n"/>
      <c r="BZ264" s="33" t="n"/>
      <c r="CA264" s="33" t="n"/>
      <c r="CB264" s="33" t="n"/>
      <c r="CC264" s="33" t="n"/>
      <c r="CD264" s="33" t="n"/>
      <c r="CE264" s="33" t="n"/>
      <c r="CF264" s="33" t="n"/>
      <c r="CG264" s="33" t="n"/>
      <c r="CH264" s="33" t="n"/>
      <c r="CI264" s="33" t="n"/>
      <c r="CJ264" s="33" t="n"/>
      <c r="CK264" s="33" t="n"/>
      <c r="CL264" s="33" t="n"/>
      <c r="CM264" s="33" t="n"/>
      <c r="CN264" s="33" t="n"/>
      <c r="CO264" s="33" t="n"/>
      <c r="CP264" s="33" t="n"/>
      <c r="CQ264" s="33" t="n"/>
      <c r="CR264" s="33" t="n"/>
      <c r="CS264" s="33" t="n"/>
      <c r="CT264" s="33" t="n"/>
      <c r="CU264" s="33" t="n"/>
      <c r="CV264" s="33" t="n"/>
      <c r="CW264" s="33" t="n"/>
      <c r="CX264" s="33" t="n"/>
      <c r="CY264" s="33" t="n"/>
      <c r="CZ264" s="33" t="n"/>
      <c r="DA264" s="34" t="n"/>
      <c r="DB264" s="34" t="n"/>
      <c r="DC264" s="34" t="n"/>
      <c r="DD264" s="34" t="n"/>
      <c r="DE264" s="34" t="n"/>
      <c r="DF264" s="33" t="n"/>
      <c r="DG264" s="33" t="n"/>
      <c r="DH264" s="33" t="n"/>
      <c r="DI264" s="33" t="n"/>
      <c r="DJ264" s="33" t="n"/>
      <c r="DK264" s="33" t="n"/>
      <c r="DL264" s="33" t="n"/>
      <c r="DM264" s="33" t="n"/>
      <c r="DN264" s="33" t="n"/>
      <c r="DO264" s="33" t="n"/>
      <c r="DP264" s="33" t="n"/>
      <c r="DQ264" s="33" t="n"/>
      <c r="DR264" s="33" t="n"/>
      <c r="DS264" s="33" t="n"/>
      <c r="DT264" s="33" t="n"/>
      <c r="DU264" s="33" t="n"/>
      <c r="DV264" s="33" t="n"/>
      <c r="DW264" s="33" t="n"/>
      <c r="DX264" s="33" t="n"/>
      <c r="DY264" s="33" t="n"/>
      <c r="DZ264" s="33" t="n"/>
      <c r="EA264" s="33" t="n"/>
      <c r="EB264" s="33" t="n"/>
      <c r="EC264" s="33" t="n"/>
      <c r="ED264" s="33" t="n"/>
      <c r="EE264" s="33" t="n"/>
      <c r="EF264" s="33" t="n"/>
      <c r="EG264" s="33" t="n"/>
      <c r="EH264" s="33" t="n"/>
      <c r="EI264" s="33" t="n"/>
      <c r="EJ264" s="33" t="n"/>
      <c r="EK264" s="33" t="n"/>
      <c r="EL264" s="33" t="n"/>
      <c r="EM264" s="33" t="n"/>
      <c r="EN264" s="33" t="n"/>
      <c r="EO264" s="33" t="n"/>
      <c r="EP264" s="33" t="n"/>
      <c r="EQ264" s="33" t="n"/>
      <c r="ER264" s="33" t="n"/>
      <c r="ES264" s="33" t="n"/>
      <c r="ET264" s="33" t="n"/>
      <c r="EU264" s="33" t="n"/>
      <c r="EV264" s="33" t="n"/>
      <c r="EW264" s="33" t="n"/>
      <c r="EX264" s="33" t="n"/>
      <c r="EY264" s="33" t="n"/>
      <c r="EZ264" s="33" t="n"/>
      <c r="FA264" s="33" t="n"/>
      <c r="FB264" s="33" t="n"/>
      <c r="FC264" s="33" t="n"/>
      <c r="FD264" s="33" t="n"/>
      <c r="FE264" s="33" t="n"/>
      <c r="FF264" s="33" t="n"/>
      <c r="FG264" s="33" t="n"/>
      <c r="FH264" s="33" t="n"/>
      <c r="FI264" s="33" t="n"/>
      <c r="FJ264" s="33" t="n"/>
      <c r="FK264" s="33" t="n"/>
      <c r="FL264" s="33" t="n"/>
      <c r="FM264" s="33" t="n"/>
      <c r="FN264" s="33" t="n"/>
      <c r="FO264" s="33" t="n"/>
      <c r="FP264" s="33" t="n"/>
      <c r="FQ264" s="33" t="n"/>
      <c r="FR264" s="33" t="n"/>
      <c r="FS264" s="33" t="n"/>
      <c r="FT264" s="33" t="n"/>
      <c r="FU264" s="33" t="n"/>
      <c r="FV264" s="33" t="n"/>
      <c r="FW264" s="33" t="n"/>
      <c r="FX264" s="33" t="n"/>
      <c r="FY264" s="33" t="n"/>
      <c r="FZ264" s="33" t="n"/>
      <c r="GA264" s="33" t="n"/>
      <c r="GB264" s="34" t="n"/>
      <c r="GC264" s="34" t="n"/>
      <c r="GD264" s="34" t="n"/>
      <c r="GE264" s="34" t="n"/>
      <c r="GF264" s="34" t="n"/>
      <c r="GG264" s="33" t="n"/>
      <c r="GH264" s="33" t="n"/>
      <c r="GI264" s="33" t="n"/>
      <c r="GJ264" s="33" t="n"/>
      <c r="GK264" s="33" t="n"/>
      <c r="GL264" s="33" t="n"/>
      <c r="GM264" s="33" t="n"/>
      <c r="GN264" s="33" t="n"/>
      <c r="GO264" s="33" t="n"/>
      <c r="GP264" s="33" t="n"/>
      <c r="GQ264" s="33" t="n"/>
      <c r="GR264" s="33" t="n"/>
      <c r="GS264" s="33" t="n"/>
      <c r="GT264" s="33" t="n"/>
      <c r="GU264" s="33" t="n"/>
      <c r="GV264" s="33" t="n"/>
      <c r="GW264" s="33" t="n"/>
      <c r="GX264" s="33" t="n"/>
      <c r="GY264" s="33" t="n"/>
      <c r="GZ264" s="33" t="n"/>
      <c r="HA264" s="33" t="n"/>
      <c r="HB264" s="33" t="n"/>
      <c r="HC264" s="33" t="n"/>
      <c r="HD264" s="33" t="n"/>
      <c r="HE264" s="33" t="n"/>
      <c r="HF264" s="33" t="n"/>
      <c r="HG264" s="33" t="n"/>
      <c r="HH264" s="33" t="n"/>
      <c r="HI264" s="33" t="n"/>
      <c r="HJ264" s="33" t="n"/>
      <c r="HK264" s="33" t="n"/>
      <c r="HL264" s="33" t="n"/>
      <c r="HM264" s="33" t="n"/>
      <c r="HN264" s="33" t="n"/>
      <c r="HO264" s="33" t="n"/>
      <c r="HP264" s="33" t="n"/>
      <c r="HQ264" s="33" t="n"/>
      <c r="HR264" s="33" t="n"/>
      <c r="HS264" s="33" t="n"/>
      <c r="HT264" s="33" t="n"/>
      <c r="HU264" s="33" t="n"/>
      <c r="HV264" s="33" t="n"/>
      <c r="HW264" s="33" t="n"/>
      <c r="HX264" s="33" t="n"/>
      <c r="HY264" s="33" t="n"/>
      <c r="HZ264" s="33" t="n"/>
      <c r="IA264" s="33" t="n"/>
      <c r="IB264" s="33" t="n"/>
      <c r="IC264" s="33" t="n"/>
      <c r="ID264" s="33" t="n"/>
      <c r="IE264" s="33" t="n"/>
      <c r="IF264" s="33" t="n"/>
      <c r="IG264" s="33" t="n"/>
      <c r="IH264" s="33" t="n"/>
      <c r="II264" s="33" t="n"/>
      <c r="IJ264" s="33" t="n"/>
      <c r="IK264" s="33" t="n"/>
      <c r="IL264" s="26" t="n"/>
      <c r="IM264" s="26" t="inlineStr">
        <is>
          <t>ez_manage.py:3078 top()</t>
        </is>
      </c>
      <c r="IN264" s="26" t="inlineStr">
        <is>
          <t>v12_quick_engine.py:1518 x5</t>
        </is>
      </c>
      <c r="IO264" s="26" t="n"/>
    </row>
    <row r="265" ht="15.75" customHeight="1" s="67">
      <c r="A265" s="26" t="inlineStr">
        <is>
          <t>DC_BREAKOUT_TF</t>
        </is>
      </c>
      <c r="B265" s="26" t="inlineStr">
        <is>
          <t>D</t>
        </is>
      </c>
      <c r="C265" s="26" t="n"/>
      <c r="D265" s="26" t="n"/>
      <c r="E265" s="26" t="n"/>
      <c r="F265" s="26" t="n"/>
      <c r="G265" s="26">
        <f>IFERROR(VLOOKUP($A4&amp;"_"&amp;$B4,Results_Deltas!$A$2:$P$15000,5,FALSE),"")</f>
        <v/>
      </c>
      <c r="H265" s="26">
        <f>IFERROR(VLOOKUP($A4,Results_30d_Deltas!$A$2:$H$5000,7,FALSE)-E3,"")</f>
        <v/>
      </c>
      <c r="I265" s="26">
        <f>IFERROR(VLOOKUP($A4,Results_30d_Deltas!$A$2:$H$5000,6,FALSE),"")</f>
        <v/>
      </c>
      <c r="J265" s="26" t="n"/>
      <c r="K265" s="26" t="n"/>
      <c r="L265" s="26" t="inlineStr">
        <is>
          <t>NO</t>
        </is>
      </c>
      <c r="M265" s="74" t="n">
        <v>4.201381363349952</v>
      </c>
      <c r="N265" s="74" t="n">
        <v>42</v>
      </c>
      <c r="O265" s="33" t="n"/>
      <c r="P265" s="33" t="n"/>
      <c r="Q265" s="33" t="n"/>
      <c r="R265" s="33" t="n"/>
      <c r="S265" s="33" t="n"/>
      <c r="T265" s="33" t="n"/>
      <c r="U265" s="33" t="n"/>
      <c r="V265" s="33" t="n"/>
      <c r="W265" s="33" t="n"/>
      <c r="X265" s="33" t="n"/>
      <c r="Y265" s="33" t="n"/>
      <c r="Z265" s="33" t="n"/>
      <c r="AA265" s="33" t="n"/>
      <c r="AB265" s="33" t="n"/>
      <c r="AC265" s="33" t="n"/>
      <c r="AD265" s="33" t="n"/>
      <c r="AE265" s="33" t="n"/>
      <c r="AF265" s="33" t="n"/>
      <c r="AG265" s="33" t="n"/>
      <c r="AH265" s="33" t="n"/>
      <c r="AI265" s="33" t="n"/>
      <c r="AJ265" s="33" t="n"/>
      <c r="AK265" s="33" t="n"/>
      <c r="AL265" s="33" t="n"/>
      <c r="AM265" s="33" t="n"/>
      <c r="AN265" s="33" t="n"/>
      <c r="AO265" s="33" t="n"/>
      <c r="AP265" s="33" t="n"/>
      <c r="AQ265" s="33" t="n"/>
      <c r="AR265" s="33" t="n"/>
      <c r="AS265" s="34" t="n"/>
      <c r="AT265" s="34" t="n"/>
      <c r="AU265" s="34" t="n"/>
      <c r="AV265" s="34" t="n"/>
      <c r="AW265" s="34" t="n"/>
      <c r="AX265" s="33" t="n"/>
      <c r="AY265" s="33" t="n"/>
      <c r="AZ265" s="33" t="n"/>
      <c r="BA265" s="33" t="n"/>
      <c r="BB265" s="33" t="n"/>
      <c r="BC265" s="33" t="n"/>
      <c r="BD265" s="33" t="n"/>
      <c r="BE265" s="33" t="n"/>
      <c r="BF265" s="33" t="n"/>
      <c r="BG265" s="33" t="n"/>
      <c r="BH265" s="33" t="n"/>
      <c r="BI265" s="33" t="n"/>
      <c r="BJ265" s="33" t="n"/>
      <c r="BK265" s="33" t="n"/>
      <c r="BL265" s="33" t="n"/>
      <c r="BM265" s="33" t="n"/>
      <c r="BN265" s="33" t="n"/>
      <c r="BO265" s="33" t="n"/>
      <c r="BP265" s="33" t="n"/>
      <c r="BQ265" s="33" t="n"/>
      <c r="BR265" s="34" t="n"/>
      <c r="BS265" s="34" t="n"/>
      <c r="BT265" s="34" t="n"/>
      <c r="BU265" s="34" t="n"/>
      <c r="BV265" s="34" t="n"/>
      <c r="BW265" s="33" t="n"/>
      <c r="BX265" s="33" t="n"/>
      <c r="BY265" s="33" t="n"/>
      <c r="BZ265" s="33" t="n"/>
      <c r="CA265" s="33" t="n"/>
      <c r="CB265" s="33" t="n"/>
      <c r="CC265" s="33" t="n"/>
      <c r="CD265" s="33" t="n"/>
      <c r="CE265" s="33" t="n"/>
      <c r="CF265" s="33" t="n"/>
      <c r="CG265" s="33" t="n"/>
      <c r="CH265" s="33" t="n"/>
      <c r="CI265" s="33" t="n"/>
      <c r="CJ265" s="33" t="n"/>
      <c r="CK265" s="33" t="n"/>
      <c r="CL265" s="33" t="n"/>
      <c r="CM265" s="33" t="n"/>
      <c r="CN265" s="33" t="n"/>
      <c r="CO265" s="33" t="n"/>
      <c r="CP265" s="33" t="n"/>
      <c r="CQ265" s="33" t="n"/>
      <c r="CR265" s="33" t="n"/>
      <c r="CS265" s="33" t="n"/>
      <c r="CT265" s="33" t="n"/>
      <c r="CU265" s="33" t="n"/>
      <c r="CV265" s="33" t="n"/>
      <c r="CW265" s="33" t="n"/>
      <c r="CX265" s="33" t="n"/>
      <c r="CY265" s="33" t="n"/>
      <c r="CZ265" s="33" t="n"/>
      <c r="DA265" s="34" t="n"/>
      <c r="DB265" s="34" t="n"/>
      <c r="DC265" s="34" t="n"/>
      <c r="DD265" s="34" t="n"/>
      <c r="DE265" s="34" t="n"/>
      <c r="DF265" s="33" t="n"/>
      <c r="DG265" s="33" t="n"/>
      <c r="DH265" s="33" t="n"/>
      <c r="DI265" s="33" t="n"/>
      <c r="DJ265" s="33" t="n"/>
      <c r="DK265" s="33" t="n"/>
      <c r="DL265" s="33" t="n"/>
      <c r="DM265" s="33" t="n"/>
      <c r="DN265" s="33" t="n"/>
      <c r="DO265" s="33" t="n"/>
      <c r="DP265" s="33" t="n"/>
      <c r="DQ265" s="33" t="n"/>
      <c r="DR265" s="33" t="n"/>
      <c r="DS265" s="33" t="n"/>
      <c r="DT265" s="33" t="n"/>
      <c r="DU265" s="33" t="n"/>
      <c r="DV265" s="33" t="n"/>
      <c r="DW265" s="33" t="n"/>
      <c r="DX265" s="33" t="n"/>
      <c r="DY265" s="33" t="n"/>
      <c r="DZ265" s="33" t="n"/>
      <c r="EA265" s="33" t="n"/>
      <c r="EB265" s="33" t="n"/>
      <c r="EC265" s="33" t="n"/>
      <c r="ED265" s="33" t="n"/>
      <c r="EE265" s="33" t="n"/>
      <c r="EF265" s="33" t="n"/>
      <c r="EG265" s="33" t="n"/>
      <c r="EH265" s="33" t="n"/>
      <c r="EI265" s="33" t="n"/>
      <c r="EJ265" s="33" t="n"/>
      <c r="EK265" s="33" t="n"/>
      <c r="EL265" s="33" t="n"/>
      <c r="EM265" s="33" t="n"/>
      <c r="EN265" s="33" t="n"/>
      <c r="EO265" s="33" t="n"/>
      <c r="EP265" s="33" t="n"/>
      <c r="EQ265" s="33" t="n"/>
      <c r="ER265" s="33" t="n"/>
      <c r="ES265" s="33" t="n"/>
      <c r="ET265" s="33" t="n"/>
      <c r="EU265" s="33" t="n"/>
      <c r="EV265" s="33" t="n"/>
      <c r="EW265" s="33" t="n"/>
      <c r="EX265" s="33" t="n"/>
      <c r="EY265" s="33" t="n"/>
      <c r="EZ265" s="33" t="n"/>
      <c r="FA265" s="33" t="n"/>
      <c r="FB265" s="33" t="n"/>
      <c r="FC265" s="33" t="n"/>
      <c r="FD265" s="33" t="n"/>
      <c r="FE265" s="33" t="n"/>
      <c r="FF265" s="33" t="n"/>
      <c r="FG265" s="33" t="n"/>
      <c r="FH265" s="33" t="n"/>
      <c r="FI265" s="33" t="n"/>
      <c r="FJ265" s="33" t="n"/>
      <c r="FK265" s="33" t="n"/>
      <c r="FL265" s="33" t="n"/>
      <c r="FM265" s="33" t="n"/>
      <c r="FN265" s="33" t="n"/>
      <c r="FO265" s="33" t="n"/>
      <c r="FP265" s="33" t="n"/>
      <c r="FQ265" s="33" t="n"/>
      <c r="FR265" s="33" t="n"/>
      <c r="FS265" s="33" t="n"/>
      <c r="FT265" s="33" t="n"/>
      <c r="FU265" s="33" t="n"/>
      <c r="FV265" s="33" t="n"/>
      <c r="FW265" s="33" t="n"/>
      <c r="FX265" s="33" t="n"/>
      <c r="FY265" s="33" t="n"/>
      <c r="FZ265" s="33" t="n"/>
      <c r="GA265" s="33" t="n"/>
      <c r="GB265" s="34" t="n"/>
      <c r="GC265" s="34" t="n"/>
      <c r="GD265" s="34" t="n"/>
      <c r="GE265" s="34" t="n"/>
      <c r="GF265" s="34" t="n"/>
      <c r="GG265" s="33" t="n"/>
      <c r="GH265" s="33" t="n"/>
      <c r="GI265" s="33" t="n"/>
      <c r="GJ265" s="33" t="n"/>
      <c r="GK265" s="33" t="n"/>
      <c r="GL265" s="33" t="n"/>
      <c r="GM265" s="33" t="n"/>
      <c r="GN265" s="33" t="n"/>
      <c r="GO265" s="33" t="n"/>
      <c r="GP265" s="33" t="n"/>
      <c r="GQ265" s="33" t="n"/>
      <c r="GR265" s="33" t="n"/>
      <c r="GS265" s="33" t="n"/>
      <c r="GT265" s="33" t="n"/>
      <c r="GU265" s="33" t="n"/>
      <c r="GV265" s="33" t="n"/>
      <c r="GW265" s="33" t="n"/>
      <c r="GX265" s="33" t="n"/>
      <c r="GY265" s="33" t="n"/>
      <c r="GZ265" s="33" t="n"/>
      <c r="HA265" s="33" t="n"/>
      <c r="HB265" s="33" t="n"/>
      <c r="HC265" s="33" t="n"/>
      <c r="HD265" s="33" t="n"/>
      <c r="HE265" s="33" t="n"/>
      <c r="HF265" s="33" t="n"/>
      <c r="HG265" s="33" t="n"/>
      <c r="HH265" s="33" t="n"/>
      <c r="HI265" s="33" t="n"/>
      <c r="HJ265" s="33" t="n"/>
      <c r="HK265" s="33" t="n"/>
      <c r="HL265" s="33" t="n"/>
      <c r="HM265" s="33" t="n"/>
      <c r="HN265" s="33" t="n"/>
      <c r="HO265" s="33" t="n"/>
      <c r="HP265" s="33" t="n"/>
      <c r="HQ265" s="33" t="n"/>
      <c r="HR265" s="33" t="n"/>
      <c r="HS265" s="33" t="n"/>
      <c r="HT265" s="33" t="n"/>
      <c r="HU265" s="33" t="n"/>
      <c r="HV265" s="33" t="n"/>
      <c r="HW265" s="33" t="n"/>
      <c r="HX265" s="33" t="n"/>
      <c r="HY265" s="33" t="n"/>
      <c r="HZ265" s="33" t="n"/>
      <c r="IA265" s="33" t="n"/>
      <c r="IB265" s="33" t="n"/>
      <c r="IC265" s="33" t="n"/>
      <c r="ID265" s="33" t="n"/>
      <c r="IE265" s="33" t="n"/>
      <c r="IF265" s="33" t="n"/>
      <c r="IG265" s="33" t="n"/>
      <c r="IH265" s="33" t="n"/>
      <c r="II265" s="33" t="n"/>
      <c r="IJ265" s="33" t="n"/>
      <c r="IK265" s="33" t="n"/>
      <c r="IL265" s="26" t="n"/>
      <c r="IM265" s="26" t="inlineStr">
        <is>
          <t>ez_manage.py:3078 top()</t>
        </is>
      </c>
      <c r="IN265" s="26" t="inlineStr">
        <is>
          <t>v12_quick_engine.py:1518 x5</t>
        </is>
      </c>
      <c r="IO265" s="26" t="n"/>
    </row>
    <row r="266" ht="15.75" customHeight="1" s="67">
      <c r="A266" s="27" t="inlineStr">
        <is>
          <t>ATR_LONG_WINDOW</t>
        </is>
      </c>
      <c r="B266" s="27" t="inlineStr">
        <is>
          <t>100</t>
        </is>
      </c>
      <c r="C266" s="26" t="n"/>
      <c r="D266" s="26" t="n"/>
      <c r="E266" s="26" t="n"/>
      <c r="F266" s="26" t="n"/>
      <c r="G266" s="26">
        <f>IFERROR(VLOOKUP($A36&amp;"_"&amp;$B36,Results_Deltas!$A$2:$P$15000,5,FALSE),"")</f>
        <v/>
      </c>
      <c r="H266" s="26">
        <f>IFERROR(VLOOKUP($A36,Results_30d_Deltas!$A$2:$H$5000,7,FALSE)-E35,"")</f>
        <v/>
      </c>
      <c r="I266" s="26">
        <f>IFERROR(VLOOKUP($A36,Results_30d_Deltas!$A$2:$H$5000,6,FALSE),"")</f>
        <v/>
      </c>
      <c r="J266" s="26" t="n"/>
      <c r="K266" s="26" t="n"/>
      <c r="L266" s="26" t="inlineStr">
        <is>
          <t>YES</t>
        </is>
      </c>
      <c r="M266" s="74" t="n">
        <v>4.290362691503929</v>
      </c>
      <c r="N266" s="74" t="n">
        <v>8</v>
      </c>
      <c r="O266" s="33" t="n"/>
      <c r="P266" s="33" t="n"/>
      <c r="Q266" s="33" t="n"/>
      <c r="R266" s="33" t="n"/>
      <c r="S266" s="33" t="n"/>
      <c r="T266" s="33" t="n"/>
      <c r="U266" s="33" t="n"/>
      <c r="V266" s="33" t="n"/>
      <c r="W266" s="33" t="n"/>
      <c r="X266" s="33" t="n"/>
      <c r="Y266" s="33" t="n"/>
      <c r="Z266" s="33" t="n"/>
      <c r="AA266" s="33" t="n"/>
      <c r="AB266" s="33" t="n"/>
      <c r="AC266" s="33" t="n"/>
      <c r="AD266" s="33" t="n"/>
      <c r="AE266" s="33" t="n"/>
      <c r="AF266" s="33" t="n"/>
      <c r="AG266" s="33" t="n"/>
      <c r="AH266" s="33" t="n"/>
      <c r="AI266" s="33" t="n"/>
      <c r="AJ266" s="33" t="n"/>
      <c r="AK266" s="33" t="n"/>
      <c r="AL266" s="33" t="n"/>
      <c r="AM266" s="33" t="n"/>
      <c r="AN266" s="33" t="n"/>
      <c r="AO266" s="33" t="n"/>
      <c r="AP266" s="33" t="n"/>
      <c r="AQ266" s="33" t="n"/>
      <c r="AR266" s="33" t="n"/>
      <c r="AS266" s="33" t="n"/>
      <c r="AT266" s="33" t="n"/>
      <c r="AU266" s="33" t="n"/>
      <c r="AV266" s="33" t="n"/>
      <c r="AW266" s="33" t="n"/>
      <c r="AX266" s="33" t="n"/>
      <c r="AY266" s="33" t="n"/>
      <c r="AZ266" s="33" t="n"/>
      <c r="BA266" s="33" t="n"/>
      <c r="BB266" s="33" t="n"/>
      <c r="BC266" s="33" t="n"/>
      <c r="BD266" s="33" t="n"/>
      <c r="BE266" s="33" t="n"/>
      <c r="BF266" s="33" t="n"/>
      <c r="BG266" s="33" t="n"/>
      <c r="BH266" s="33" t="n"/>
      <c r="BI266" s="33" t="n"/>
      <c r="BJ266" s="33" t="n"/>
      <c r="BK266" s="33" t="n"/>
      <c r="BL266" s="33" t="n"/>
      <c r="BM266" s="33" t="n"/>
      <c r="BN266" s="33" t="n"/>
      <c r="BO266" s="33" t="n"/>
      <c r="BP266" s="33" t="n"/>
      <c r="BQ266" s="33" t="n"/>
      <c r="BR266" s="33" t="n"/>
      <c r="BS266" s="33" t="n"/>
      <c r="BT266" s="33" t="n"/>
      <c r="BU266" s="33" t="n"/>
      <c r="BV266" s="33" t="n"/>
      <c r="BW266" s="33" t="n"/>
      <c r="BX266" s="33" t="n"/>
      <c r="BY266" s="33" t="n"/>
      <c r="BZ266" s="33" t="n"/>
      <c r="CA266" s="33" t="n"/>
      <c r="CB266" s="33" t="n"/>
      <c r="CC266" s="33" t="n"/>
      <c r="CD266" s="33" t="n"/>
      <c r="CE266" s="33" t="n"/>
      <c r="CF266" s="33" t="n"/>
      <c r="CG266" s="33" t="n"/>
      <c r="CH266" s="33" t="n"/>
      <c r="CI266" s="33" t="n"/>
      <c r="CJ266" s="33" t="n"/>
      <c r="CK266" s="33" t="n"/>
      <c r="CL266" s="33" t="n"/>
      <c r="CM266" s="33" t="n"/>
      <c r="CN266" s="33" t="n"/>
      <c r="CO266" s="33" t="n"/>
      <c r="CP266" s="33" t="n"/>
      <c r="CQ266" s="33" t="n"/>
      <c r="CR266" s="33" t="n"/>
      <c r="CS266" s="33" t="n"/>
      <c r="CT266" s="33" t="n"/>
      <c r="CU266" s="33" t="n"/>
      <c r="CV266" s="33" t="n"/>
      <c r="CW266" s="33" t="n"/>
      <c r="CX266" s="33" t="n"/>
      <c r="CY266" s="33" t="n"/>
      <c r="CZ266" s="33" t="n"/>
      <c r="DA266" s="33" t="n"/>
      <c r="DB266" s="33" t="n"/>
      <c r="DC266" s="33" t="n"/>
      <c r="DD266" s="33" t="n"/>
      <c r="DE266" s="33" t="n"/>
      <c r="DF266" s="33" t="n"/>
      <c r="DG266" s="33" t="n"/>
      <c r="DH266" s="33" t="n"/>
      <c r="DI266" s="33" t="n"/>
      <c r="DJ266" s="33" t="n"/>
      <c r="DK266" s="33" t="n"/>
      <c r="DL266" s="33" t="n"/>
      <c r="DM266" s="33" t="n"/>
      <c r="DN266" s="33" t="n"/>
      <c r="DO266" s="33" t="n"/>
      <c r="DP266" s="33" t="n"/>
      <c r="DQ266" s="33" t="n"/>
      <c r="DR266" s="33" t="n"/>
      <c r="DS266" s="33" t="n"/>
      <c r="DT266" s="33" t="n"/>
      <c r="DU266" s="33" t="n"/>
      <c r="DV266" s="33" t="n"/>
      <c r="DW266" s="33" t="n"/>
      <c r="DX266" s="33" t="n"/>
      <c r="DY266" s="33" t="n"/>
      <c r="DZ266" s="33" t="n"/>
      <c r="EA266" s="33" t="n"/>
      <c r="EB266" s="33" t="n"/>
      <c r="EC266" s="33" t="n"/>
      <c r="ED266" s="33" t="n"/>
      <c r="EE266" s="33" t="n"/>
      <c r="EF266" s="33" t="n"/>
      <c r="EG266" s="33" t="n"/>
      <c r="EH266" s="33" t="n"/>
      <c r="EI266" s="33" t="n"/>
      <c r="EJ266" s="33" t="n"/>
      <c r="EK266" s="33" t="n"/>
      <c r="EL266" s="33" t="n"/>
      <c r="EM266" s="33" t="n"/>
      <c r="EN266" s="33" t="n"/>
      <c r="EO266" s="33" t="n"/>
      <c r="EP266" s="33" t="n"/>
      <c r="EQ266" s="33" t="n"/>
      <c r="ER266" s="33" t="n"/>
      <c r="ES266" s="33" t="n"/>
      <c r="ET266" s="33" t="n"/>
      <c r="EU266" s="33" t="n"/>
      <c r="EV266" s="33" t="n"/>
      <c r="EW266" s="33" t="n"/>
      <c r="EX266" s="33" t="n"/>
      <c r="EY266" s="33" t="n"/>
      <c r="EZ266" s="33" t="n"/>
      <c r="FA266" s="33" t="n"/>
      <c r="FB266" s="33" t="n"/>
      <c r="FC266" s="33" t="n"/>
      <c r="FD266" s="33" t="n"/>
      <c r="FE266" s="33" t="n"/>
      <c r="FF266" s="33" t="n"/>
      <c r="FG266" s="33" t="n"/>
      <c r="FH266" s="33" t="n"/>
      <c r="FI266" s="33" t="n"/>
      <c r="FJ266" s="33" t="n"/>
      <c r="FK266" s="33" t="n"/>
      <c r="FL266" s="33" t="n"/>
      <c r="FM266" s="33" t="n"/>
      <c r="FN266" s="33" t="n"/>
      <c r="FO266" s="33" t="n"/>
      <c r="FP266" s="33" t="n"/>
      <c r="FQ266" s="33" t="n"/>
      <c r="FR266" s="33" t="n"/>
      <c r="FS266" s="33" t="n"/>
      <c r="FT266" s="33" t="n"/>
      <c r="FU266" s="33" t="n"/>
      <c r="FV266" s="33" t="n"/>
      <c r="FW266" s="33" t="n"/>
      <c r="FX266" s="33" t="n"/>
      <c r="FY266" s="33" t="n"/>
      <c r="FZ266" s="33" t="n"/>
      <c r="GA266" s="33" t="n"/>
      <c r="GB266" s="33" t="n"/>
      <c r="GC266" s="33" t="n"/>
      <c r="GD266" s="33" t="n"/>
      <c r="GE266" s="33" t="n"/>
      <c r="GF266" s="33" t="n"/>
      <c r="GG266" s="33" t="n"/>
      <c r="GH266" s="33" t="n"/>
      <c r="GI266" s="33" t="n"/>
      <c r="GJ266" s="33" t="n"/>
      <c r="GK266" s="33" t="n"/>
      <c r="GL266" s="33" t="n"/>
      <c r="GM266" s="33" t="n"/>
      <c r="GN266" s="33" t="n"/>
      <c r="GO266" s="33" t="n"/>
      <c r="GP266" s="33" t="n"/>
      <c r="GQ266" s="33" t="n"/>
      <c r="GR266" s="33" t="n"/>
      <c r="GS266" s="33" t="n"/>
      <c r="GT266" s="33" t="n"/>
      <c r="GU266" s="33" t="n"/>
      <c r="GV266" s="33" t="n"/>
      <c r="GW266" s="33" t="n"/>
      <c r="GX266" s="33" t="n"/>
      <c r="GY266" s="33" t="n"/>
      <c r="GZ266" s="33" t="n"/>
      <c r="HA266" s="33" t="n"/>
      <c r="HB266" s="33" t="n"/>
      <c r="HC266" s="33" t="n"/>
      <c r="HD266" s="33" t="n"/>
      <c r="HE266" s="33" t="n"/>
      <c r="HF266" s="33" t="n"/>
      <c r="HG266" s="33" t="n"/>
      <c r="HH266" s="33" t="n"/>
      <c r="HI266" s="33" t="n"/>
      <c r="HJ266" s="33" t="n"/>
      <c r="HK266" s="33" t="n"/>
      <c r="HL266" s="33" t="n"/>
      <c r="HM266" s="33" t="n"/>
      <c r="HN266" s="33" t="n"/>
      <c r="HO266" s="33" t="n"/>
      <c r="HP266" s="33" t="n"/>
      <c r="HQ266" s="33" t="n"/>
      <c r="HR266" s="33" t="n"/>
      <c r="HS266" s="33" t="n"/>
      <c r="HT266" s="33" t="n"/>
      <c r="HU266" s="33" t="n"/>
      <c r="HV266" s="33" t="n"/>
      <c r="HW266" s="33" t="n"/>
      <c r="HX266" s="33" t="n"/>
      <c r="HY266" s="33" t="n"/>
      <c r="HZ266" s="33" t="n"/>
      <c r="IA266" s="33" t="n"/>
      <c r="IB266" s="33" t="n"/>
      <c r="IC266" s="33" t="n"/>
      <c r="ID266" s="33" t="n"/>
      <c r="IE266" s="33" t="n"/>
      <c r="IF266" s="33" t="n"/>
      <c r="IG266" s="33" t="n"/>
      <c r="IH266" s="33" t="n"/>
      <c r="II266" s="33" t="n"/>
      <c r="IJ266" s="33" t="n"/>
      <c r="IK266" s="33" t="n"/>
      <c r="IL266" s="26" t="n"/>
      <c r="IM266" s="26" t="inlineStr">
        <is>
          <t>ez_manage.py:4330 top()</t>
        </is>
      </c>
      <c r="IN266" s="26" t="inlineStr">
        <is>
          <t>v12_quick_engine.py:199 x5</t>
        </is>
      </c>
      <c r="IO266" s="26" t="n"/>
    </row>
    <row r="267" ht="15.75" customHeight="1" s="67">
      <c r="A267" s="27" t="inlineStr">
        <is>
          <t>RZ_BREAKOUT_ENTRY_ENABLED</t>
        </is>
      </c>
      <c r="B267" s="27" t="inlineStr">
        <is>
          <t>False</t>
        </is>
      </c>
      <c r="C267" s="26" t="n"/>
      <c r="D267" s="26" t="n"/>
      <c r="E267" s="26" t="n"/>
      <c r="F267" s="26" t="n"/>
      <c r="G267" s="26">
        <f>IFERROR(VLOOKUP($A22&amp;"_"&amp;$B22,Results_Deltas!$A$2:$P$15000,5,FALSE),"")</f>
        <v/>
      </c>
      <c r="H267" s="26">
        <f>IFERROR(VLOOKUP($A22,Results_30d_Deltas!$A$2:$H$5000,7,FALSE)-E21,"")</f>
        <v/>
      </c>
      <c r="I267" s="26">
        <f>IFERROR(VLOOKUP($A22,Results_30d_Deltas!$A$2:$H$5000,6,FALSE),"")</f>
        <v/>
      </c>
      <c r="J267" s="26" t="n"/>
      <c r="K267" s="26" t="n"/>
      <c r="L267" s="26" t="inlineStr">
        <is>
          <t>YES</t>
        </is>
      </c>
      <c r="M267" s="74" t="n">
        <v>4.358972383635612</v>
      </c>
      <c r="N267" s="74" t="n">
        <v>8</v>
      </c>
      <c r="O267" s="33" t="n"/>
      <c r="P267" s="33" t="n"/>
      <c r="Q267" s="33" t="n"/>
      <c r="R267" s="33" t="n"/>
      <c r="S267" s="33" t="n"/>
      <c r="T267" s="33" t="n"/>
      <c r="U267" s="33" t="n"/>
      <c r="V267" s="33" t="n"/>
      <c r="W267" s="33" t="n"/>
      <c r="X267" s="33" t="n"/>
      <c r="Y267" s="33" t="n"/>
      <c r="Z267" s="33" t="n"/>
      <c r="AA267" s="33" t="n"/>
      <c r="AB267" s="33" t="n"/>
      <c r="AC267" s="33" t="n"/>
      <c r="AD267" s="33" t="n"/>
      <c r="AE267" s="33" t="n"/>
      <c r="AF267" s="33" t="n"/>
      <c r="AG267" s="33" t="n"/>
      <c r="AH267" s="33" t="n"/>
      <c r="AI267" s="33" t="n"/>
      <c r="AJ267" s="33" t="n"/>
      <c r="AK267" s="33" t="n"/>
      <c r="AL267" s="33" t="n"/>
      <c r="AM267" s="33" t="n"/>
      <c r="AN267" s="33" t="n"/>
      <c r="AO267" s="33" t="n"/>
      <c r="AP267" s="33" t="n"/>
      <c r="AQ267" s="33" t="n"/>
      <c r="AR267" s="33" t="n"/>
      <c r="AS267" s="34" t="n"/>
      <c r="AT267" s="34" t="n"/>
      <c r="AU267" s="34" t="n"/>
      <c r="AV267" s="34" t="n"/>
      <c r="AW267" s="34" t="n"/>
      <c r="AX267" s="33" t="n"/>
      <c r="AY267" s="33" t="n"/>
      <c r="AZ267" s="33" t="n"/>
      <c r="BA267" s="33" t="n"/>
      <c r="BB267" s="33" t="n"/>
      <c r="BC267" s="33" t="n"/>
      <c r="BD267" s="33" t="n"/>
      <c r="BE267" s="33" t="n"/>
      <c r="BF267" s="33" t="n"/>
      <c r="BG267" s="33" t="n"/>
      <c r="BH267" s="33" t="n"/>
      <c r="BI267" s="33" t="n"/>
      <c r="BJ267" s="33" t="n"/>
      <c r="BK267" s="33" t="n"/>
      <c r="BL267" s="33" t="n"/>
      <c r="BM267" s="33" t="n"/>
      <c r="BN267" s="33" t="n"/>
      <c r="BO267" s="33" t="n"/>
      <c r="BP267" s="33" t="n"/>
      <c r="BQ267" s="33" t="n"/>
      <c r="BR267" s="34" t="n"/>
      <c r="BS267" s="34" t="n"/>
      <c r="BT267" s="34" t="n"/>
      <c r="BU267" s="34" t="n"/>
      <c r="BV267" s="34" t="n"/>
      <c r="BW267" s="33" t="n"/>
      <c r="BX267" s="33" t="n"/>
      <c r="BY267" s="33" t="n"/>
      <c r="BZ267" s="33" t="n"/>
      <c r="CA267" s="33" t="n"/>
      <c r="CB267" s="33" t="n"/>
      <c r="CC267" s="33" t="n"/>
      <c r="CD267" s="33" t="n"/>
      <c r="CE267" s="33" t="n"/>
      <c r="CF267" s="33" t="n"/>
      <c r="CG267" s="33" t="n"/>
      <c r="CH267" s="33" t="n"/>
      <c r="CI267" s="33" t="n"/>
      <c r="CJ267" s="33" t="n"/>
      <c r="CK267" s="33" t="n"/>
      <c r="CL267" s="33" t="n"/>
      <c r="CM267" s="33" t="n"/>
      <c r="CN267" s="33" t="n"/>
      <c r="CO267" s="33" t="n"/>
      <c r="CP267" s="33" t="n"/>
      <c r="CQ267" s="33" t="n"/>
      <c r="CR267" s="33" t="n"/>
      <c r="CS267" s="33" t="n"/>
      <c r="CT267" s="33" t="n"/>
      <c r="CU267" s="33" t="n"/>
      <c r="CV267" s="33" t="n"/>
      <c r="CW267" s="33" t="n"/>
      <c r="CX267" s="33" t="n"/>
      <c r="CY267" s="33" t="n"/>
      <c r="CZ267" s="33" t="n"/>
      <c r="DA267" s="34" t="n"/>
      <c r="DB267" s="34" t="n"/>
      <c r="DC267" s="34" t="n"/>
      <c r="DD267" s="34" t="n"/>
      <c r="DE267" s="34" t="n"/>
      <c r="DF267" s="33" t="n"/>
      <c r="DG267" s="33" t="n"/>
      <c r="DH267" s="33" t="n"/>
      <c r="DI267" s="33" t="n"/>
      <c r="DJ267" s="33" t="n"/>
      <c r="DK267" s="33" t="n"/>
      <c r="DL267" s="33" t="n"/>
      <c r="DM267" s="33" t="n"/>
      <c r="DN267" s="33" t="n"/>
      <c r="DO267" s="33" t="n"/>
      <c r="DP267" s="33" t="n"/>
      <c r="DQ267" s="33" t="n"/>
      <c r="DR267" s="33" t="n"/>
      <c r="DS267" s="33" t="n"/>
      <c r="DT267" s="33" t="n"/>
      <c r="DU267" s="33" t="n"/>
      <c r="DV267" s="33" t="n"/>
      <c r="DW267" s="33" t="n"/>
      <c r="DX267" s="33" t="n"/>
      <c r="DY267" s="33" t="n"/>
      <c r="DZ267" s="33" t="n"/>
      <c r="EA267" s="33" t="n"/>
      <c r="EB267" s="33" t="n"/>
      <c r="EC267" s="33" t="n"/>
      <c r="ED267" s="33" t="n"/>
      <c r="EE267" s="33" t="n"/>
      <c r="EF267" s="33" t="n"/>
      <c r="EG267" s="33" t="n"/>
      <c r="EH267" s="33" t="n"/>
      <c r="EI267" s="33" t="n"/>
      <c r="EJ267" s="33" t="n"/>
      <c r="EK267" s="33" t="n"/>
      <c r="EL267" s="33" t="n"/>
      <c r="EM267" s="33" t="n"/>
      <c r="EN267" s="33" t="n"/>
      <c r="EO267" s="33" t="n"/>
      <c r="EP267" s="33" t="n"/>
      <c r="EQ267" s="33" t="n"/>
      <c r="ER267" s="33" t="n"/>
      <c r="ES267" s="33" t="n"/>
      <c r="ET267" s="33" t="n"/>
      <c r="EU267" s="33" t="n"/>
      <c r="EV267" s="33" t="n"/>
      <c r="EW267" s="33" t="n"/>
      <c r="EX267" s="33" t="n"/>
      <c r="EY267" s="33" t="n"/>
      <c r="EZ267" s="33" t="n"/>
      <c r="FA267" s="33" t="n"/>
      <c r="FB267" s="33" t="n"/>
      <c r="FC267" s="33" t="n"/>
      <c r="FD267" s="33" t="n"/>
      <c r="FE267" s="33" t="n"/>
      <c r="FF267" s="33" t="n"/>
      <c r="FG267" s="33" t="n"/>
      <c r="FH267" s="33" t="n"/>
      <c r="FI267" s="33" t="n"/>
      <c r="FJ267" s="33" t="n"/>
      <c r="FK267" s="34" t="n"/>
      <c r="FL267" s="34" t="n"/>
      <c r="FM267" s="34" t="n"/>
      <c r="FN267" s="34" t="n"/>
      <c r="FO267" s="34" t="n"/>
      <c r="FP267" s="33" t="n"/>
      <c r="FQ267" s="33" t="n"/>
      <c r="FR267" s="33" t="n"/>
      <c r="FS267" s="33" t="n"/>
      <c r="FT267" s="33" t="n"/>
      <c r="FU267" s="33" t="n"/>
      <c r="FV267" s="33" t="n"/>
      <c r="FW267" s="33" t="n"/>
      <c r="FX267" s="33" t="n"/>
      <c r="FY267" s="33" t="n"/>
      <c r="FZ267" s="33" t="n"/>
      <c r="GA267" s="33" t="n"/>
      <c r="GB267" s="34" t="n"/>
      <c r="GC267" s="34" t="n"/>
      <c r="GD267" s="34" t="n"/>
      <c r="GE267" s="34" t="n"/>
      <c r="GF267" s="34" t="n"/>
      <c r="GG267" s="33" t="n"/>
      <c r="GH267" s="33" t="n"/>
      <c r="GI267" s="33" t="n"/>
      <c r="GJ267" s="33" t="n"/>
      <c r="GK267" s="33" t="n"/>
      <c r="GL267" s="33" t="n"/>
      <c r="GM267" s="33" t="n"/>
      <c r="GN267" s="33" t="n"/>
      <c r="GO267" s="33" t="n"/>
      <c r="GP267" s="33" t="n"/>
      <c r="GQ267" s="33" t="n"/>
      <c r="GR267" s="33" t="n"/>
      <c r="GS267" s="33" t="n"/>
      <c r="GT267" s="33" t="n"/>
      <c r="GU267" s="33" t="n"/>
      <c r="GV267" s="33" t="n"/>
      <c r="GW267" s="33" t="n"/>
      <c r="GX267" s="33" t="n"/>
      <c r="GY267" s="33" t="n"/>
      <c r="GZ267" s="33" t="n"/>
      <c r="HA267" s="33" t="n"/>
      <c r="HB267" s="33" t="n"/>
      <c r="HC267" s="33" t="n"/>
      <c r="HD267" s="33" t="n"/>
      <c r="HE267" s="33" t="n"/>
      <c r="HF267" s="33" t="n"/>
      <c r="HG267" s="33" t="n"/>
      <c r="HH267" s="33" t="n"/>
      <c r="HI267" s="33" t="n"/>
      <c r="HJ267" s="33" t="n"/>
      <c r="HK267" s="33" t="n"/>
      <c r="HL267" s="33" t="n"/>
      <c r="HM267" s="33" t="n"/>
      <c r="HN267" s="33" t="n"/>
      <c r="HO267" s="33" t="n"/>
      <c r="HP267" s="33" t="n"/>
      <c r="HQ267" s="33" t="n"/>
      <c r="HR267" s="33" t="n"/>
      <c r="HS267" s="33" t="n"/>
      <c r="HT267" s="33" t="n"/>
      <c r="HU267" s="33" t="n"/>
      <c r="HV267" s="33" t="n"/>
      <c r="HW267" s="33" t="n"/>
      <c r="HX267" s="33" t="n"/>
      <c r="HY267" s="33" t="n"/>
      <c r="HZ267" s="34" t="n"/>
      <c r="IA267" s="34" t="n"/>
      <c r="IB267" s="34" t="n"/>
      <c r="IC267" s="34" t="n"/>
      <c r="ID267" s="34" t="n"/>
      <c r="IE267" s="34" t="n"/>
      <c r="IF267" s="34" t="n"/>
      <c r="IG267" s="34" t="n"/>
      <c r="IH267" s="34" t="n"/>
      <c r="II267" s="34" t="n"/>
      <c r="IJ267" s="34" t="n"/>
      <c r="IK267" s="34" t="n"/>
      <c r="IL267" s="26" t="n"/>
      <c r="IM267" s="26" t="inlineStr">
        <is>
          <t>ez_manage.py:5398 top()</t>
        </is>
      </c>
      <c r="IN267" s="26" t="inlineStr">
        <is>
          <t>v12_quick_engine.py:3021 x3</t>
        </is>
      </c>
      <c r="IO267" s="26" t="n"/>
    </row>
    <row r="268" ht="15.75" customHeight="1" s="67">
      <c r="A268" s="27" t="inlineStr">
        <is>
          <t>ATR_ADAPTIVE_STOP_MULT</t>
        </is>
      </c>
      <c r="B268" s="27" t="inlineStr">
        <is>
          <t>2.0</t>
        </is>
      </c>
      <c r="C268" s="26" t="n"/>
      <c r="D268" s="26" t="n"/>
      <c r="E268" s="26" t="n"/>
      <c r="F268" s="26" t="n"/>
      <c r="G268" s="26">
        <f>IFERROR(VLOOKUP($A31&amp;"_"&amp;$B31,Results_Deltas!$A$2:$P$15000,5,FALSE),"")</f>
        <v/>
      </c>
      <c r="H268" s="26">
        <f>IFERROR(VLOOKUP($A31,Results_30d_Deltas!$A$2:$H$5000,7,FALSE)-E30,"")</f>
        <v/>
      </c>
      <c r="I268" s="26">
        <f>IFERROR(VLOOKUP($A31,Results_30d_Deltas!$A$2:$H$5000,6,FALSE),"")</f>
        <v/>
      </c>
      <c r="J268" s="26" t="n"/>
      <c r="K268" s="26" t="n"/>
      <c r="L268" s="26" t="inlineStr">
        <is>
          <t>YES</t>
        </is>
      </c>
      <c r="M268" s="74" t="n">
        <v>4.470260967552509</v>
      </c>
      <c r="N268" s="74" t="n">
        <v>9</v>
      </c>
      <c r="O268" s="33" t="n"/>
      <c r="P268" s="33" t="n"/>
      <c r="Q268" s="33" t="n"/>
      <c r="R268" s="33" t="n"/>
      <c r="S268" s="33" t="n"/>
      <c r="T268" s="33" t="n"/>
      <c r="U268" s="33" t="n"/>
      <c r="V268" s="33" t="n"/>
      <c r="W268" s="33" t="n"/>
      <c r="X268" s="33" t="n"/>
      <c r="Y268" s="33" t="n"/>
      <c r="Z268" s="33" t="n"/>
      <c r="AA268" s="33" t="n"/>
      <c r="AB268" s="33" t="n"/>
      <c r="AC268" s="33" t="n"/>
      <c r="AD268" s="33" t="n"/>
      <c r="AE268" s="33" t="n"/>
      <c r="AF268" s="33" t="n"/>
      <c r="AG268" s="33" t="n"/>
      <c r="AH268" s="33" t="n"/>
      <c r="AI268" s="33" t="n"/>
      <c r="AJ268" s="33" t="n"/>
      <c r="AK268" s="33" t="n"/>
      <c r="AL268" s="33" t="n"/>
      <c r="AM268" s="33" t="n"/>
      <c r="AN268" s="33" t="n"/>
      <c r="AO268" s="33" t="n"/>
      <c r="AP268" s="33" t="n"/>
      <c r="AQ268" s="33" t="n"/>
      <c r="AR268" s="33" t="n"/>
      <c r="AS268" s="33" t="n"/>
      <c r="AT268" s="33" t="n"/>
      <c r="AU268" s="33" t="n"/>
      <c r="AV268" s="33" t="n"/>
      <c r="AW268" s="33" t="n"/>
      <c r="AX268" s="33" t="n"/>
      <c r="AY268" s="33" t="n"/>
      <c r="AZ268" s="33" t="n"/>
      <c r="BA268" s="33" t="n"/>
      <c r="BB268" s="33" t="n"/>
      <c r="BC268" s="33" t="n"/>
      <c r="BD268" s="33" t="n"/>
      <c r="BE268" s="33" t="n"/>
      <c r="BF268" s="33" t="n"/>
      <c r="BG268" s="33" t="n"/>
      <c r="BH268" s="33" t="n"/>
      <c r="BI268" s="33" t="n"/>
      <c r="BJ268" s="33" t="n"/>
      <c r="BK268" s="33" t="n"/>
      <c r="BL268" s="33" t="n"/>
      <c r="BM268" s="33" t="n"/>
      <c r="BN268" s="33" t="n"/>
      <c r="BO268" s="33" t="n"/>
      <c r="BP268" s="33" t="n"/>
      <c r="BQ268" s="33" t="n"/>
      <c r="BR268" s="33" t="n"/>
      <c r="BS268" s="33" t="n"/>
      <c r="BT268" s="33" t="n"/>
      <c r="BU268" s="33" t="n"/>
      <c r="BV268" s="33" t="n"/>
      <c r="BW268" s="33" t="n"/>
      <c r="BX268" s="33" t="n"/>
      <c r="BY268" s="33" t="n"/>
      <c r="BZ268" s="33" t="n"/>
      <c r="CA268" s="33" t="n"/>
      <c r="CB268" s="33" t="n"/>
      <c r="CC268" s="33" t="n"/>
      <c r="CD268" s="33" t="n"/>
      <c r="CE268" s="33" t="n"/>
      <c r="CF268" s="33" t="n"/>
      <c r="CG268" s="33" t="n"/>
      <c r="CH268" s="33" t="n"/>
      <c r="CI268" s="33" t="n"/>
      <c r="CJ268" s="33" t="n"/>
      <c r="CK268" s="33" t="n"/>
      <c r="CL268" s="33" t="n"/>
      <c r="CM268" s="33" t="n"/>
      <c r="CN268" s="33" t="n"/>
      <c r="CO268" s="33" t="n"/>
      <c r="CP268" s="33" t="n"/>
      <c r="CQ268" s="33" t="n"/>
      <c r="CR268" s="33" t="n"/>
      <c r="CS268" s="33" t="n"/>
      <c r="CT268" s="33" t="n"/>
      <c r="CU268" s="33" t="n"/>
      <c r="CV268" s="33" t="n"/>
      <c r="CW268" s="33" t="n"/>
      <c r="CX268" s="33" t="n"/>
      <c r="CY268" s="33" t="n"/>
      <c r="CZ268" s="33" t="n"/>
      <c r="DA268" s="33" t="n"/>
      <c r="DB268" s="33" t="n"/>
      <c r="DC268" s="33" t="n"/>
      <c r="DD268" s="33" t="n"/>
      <c r="DE268" s="33" t="n"/>
      <c r="DF268" s="33" t="n"/>
      <c r="DG268" s="33" t="n"/>
      <c r="DH268" s="33" t="n"/>
      <c r="DI268" s="33" t="n"/>
      <c r="DJ268" s="33" t="n"/>
      <c r="DK268" s="33" t="n"/>
      <c r="DL268" s="33" t="n"/>
      <c r="DM268" s="33" t="n"/>
      <c r="DN268" s="33" t="n"/>
      <c r="DO268" s="33" t="n"/>
      <c r="DP268" s="33" t="n"/>
      <c r="DQ268" s="33" t="n"/>
      <c r="DR268" s="33" t="n"/>
      <c r="DS268" s="33" t="n"/>
      <c r="DT268" s="33" t="n"/>
      <c r="DU268" s="33" t="n"/>
      <c r="DV268" s="33" t="n"/>
      <c r="DW268" s="33" t="n"/>
      <c r="DX268" s="33" t="n"/>
      <c r="DY268" s="33" t="n"/>
      <c r="DZ268" s="33" t="n"/>
      <c r="EA268" s="33" t="n"/>
      <c r="EB268" s="33" t="n"/>
      <c r="EC268" s="33" t="n"/>
      <c r="ED268" s="33" t="n"/>
      <c r="EE268" s="34" t="n"/>
      <c r="EF268" s="34" t="n"/>
      <c r="EG268" s="34" t="n"/>
      <c r="EH268" s="34" t="n"/>
      <c r="EI268" s="34" t="n"/>
      <c r="EJ268" s="33" t="n"/>
      <c r="EK268" s="33" t="n"/>
      <c r="EL268" s="33" t="n"/>
      <c r="EM268" s="33" t="n"/>
      <c r="EN268" s="33" t="n"/>
      <c r="EO268" s="33" t="n"/>
      <c r="EP268" s="33" t="n"/>
      <c r="EQ268" s="33" t="n"/>
      <c r="ER268" s="33" t="n"/>
      <c r="ES268" s="33" t="n"/>
      <c r="ET268" s="33" t="n"/>
      <c r="EU268" s="33" t="n"/>
      <c r="EV268" s="33" t="n"/>
      <c r="EW268" s="33" t="n"/>
      <c r="EX268" s="33" t="n"/>
      <c r="EY268" s="33" t="n"/>
      <c r="EZ268" s="33" t="n"/>
      <c r="FA268" s="33" t="n"/>
      <c r="FB268" s="33" t="n"/>
      <c r="FC268" s="33" t="n"/>
      <c r="FD268" s="33" t="n"/>
      <c r="FE268" s="33" t="n"/>
      <c r="FF268" s="33" t="n"/>
      <c r="FG268" s="33" t="n"/>
      <c r="FH268" s="33" t="n"/>
      <c r="FI268" s="33" t="n"/>
      <c r="FJ268" s="33" t="n"/>
      <c r="FK268" s="33" t="n"/>
      <c r="FL268" s="33" t="n"/>
      <c r="FM268" s="33" t="n"/>
      <c r="FN268" s="33" t="n"/>
      <c r="FO268" s="33" t="n"/>
      <c r="FP268" s="33" t="n"/>
      <c r="FQ268" s="33" t="n"/>
      <c r="FR268" s="33" t="n"/>
      <c r="FS268" s="33" t="n"/>
      <c r="FT268" s="33" t="n"/>
      <c r="FU268" s="33" t="n"/>
      <c r="FV268" s="33" t="n"/>
      <c r="FW268" s="33" t="n"/>
      <c r="FX268" s="33" t="n"/>
      <c r="FY268" s="33" t="n"/>
      <c r="FZ268" s="33" t="n"/>
      <c r="GA268" s="33" t="n"/>
      <c r="GB268" s="33" t="n"/>
      <c r="GC268" s="33" t="n"/>
      <c r="GD268" s="33" t="n"/>
      <c r="GE268" s="33" t="n"/>
      <c r="GF268" s="33" t="n"/>
      <c r="GG268" s="33" t="n"/>
      <c r="GH268" s="33" t="n"/>
      <c r="GI268" s="33" t="n"/>
      <c r="GJ268" s="33" t="n"/>
      <c r="GK268" s="33" t="n"/>
      <c r="GL268" s="33" t="n"/>
      <c r="GM268" s="33" t="n"/>
      <c r="GN268" s="33" t="n"/>
      <c r="GO268" s="33" t="n"/>
      <c r="GP268" s="33" t="n"/>
      <c r="GQ268" s="33" t="n"/>
      <c r="GR268" s="33" t="n"/>
      <c r="GS268" s="33" t="n"/>
      <c r="GT268" s="33" t="n"/>
      <c r="GU268" s="33" t="n"/>
      <c r="GV268" s="33" t="n"/>
      <c r="GW268" s="33" t="n"/>
      <c r="GX268" s="33" t="n"/>
      <c r="GY268" s="33" t="n"/>
      <c r="GZ268" s="33" t="n"/>
      <c r="HA268" s="33" t="n"/>
      <c r="HB268" s="33" t="n"/>
      <c r="HC268" s="33" t="n"/>
      <c r="HD268" s="33" t="n"/>
      <c r="HE268" s="33" t="n"/>
      <c r="HF268" s="33" t="n"/>
      <c r="HG268" s="33" t="n"/>
      <c r="HH268" s="33" t="n"/>
      <c r="HI268" s="33" t="n"/>
      <c r="HJ268" s="33" t="n"/>
      <c r="HK268" s="33" t="n"/>
      <c r="HL268" s="33" t="n"/>
      <c r="HM268" s="33" t="n"/>
      <c r="HN268" s="33" t="n"/>
      <c r="HO268" s="33" t="n"/>
      <c r="HP268" s="33" t="n"/>
      <c r="HQ268" s="33" t="n"/>
      <c r="HR268" s="33" t="n"/>
      <c r="HS268" s="33" t="n"/>
      <c r="HT268" s="33" t="n"/>
      <c r="HU268" s="33" t="n"/>
      <c r="HV268" s="33" t="n"/>
      <c r="HW268" s="33" t="n"/>
      <c r="HX268" s="33" t="n"/>
      <c r="HY268" s="33" t="n"/>
      <c r="HZ268" s="33" t="n"/>
      <c r="IA268" s="33" t="n"/>
      <c r="IB268" s="33" t="n"/>
      <c r="IC268" s="33" t="n"/>
      <c r="ID268" s="33" t="n"/>
      <c r="IE268" s="33" t="n"/>
      <c r="IF268" s="33" t="n"/>
      <c r="IG268" s="33" t="n"/>
      <c r="IH268" s="33" t="n"/>
      <c r="II268" s="33" t="n"/>
      <c r="IJ268" s="33" t="n"/>
      <c r="IK268" s="33" t="n"/>
      <c r="IL268" s="26" t="n"/>
      <c r="IM268" s="26" t="inlineStr">
        <is>
          <t>ez_manage.py:4329 top()</t>
        </is>
      </c>
      <c r="IN268" s="26" t="inlineStr">
        <is>
          <t>v12_quick_engine.py:1211 x6</t>
        </is>
      </c>
      <c r="IO268" s="26" t="n"/>
    </row>
    <row r="269" ht="15.75" customHeight="1" s="67">
      <c r="A269" s="26" t="inlineStr">
        <is>
          <t>BTC_TECH_EXIT_WT_MIN_TFS</t>
        </is>
      </c>
      <c r="B269" s="26" t="inlineStr">
        <is>
          <t>2.0</t>
        </is>
      </c>
      <c r="C269" s="26" t="n"/>
      <c r="D269" s="26" t="n"/>
      <c r="E269" s="26" t="n"/>
      <c r="F269" s="26" t="n"/>
      <c r="G269" s="26">
        <f>IFERROR(VLOOKUP($A46&amp;"_"&amp;$B46,Results_Deltas!$A$2:$P$15000,5,FALSE),"")</f>
        <v/>
      </c>
      <c r="H269" s="26">
        <f>IFERROR(VLOOKUP($A46,Results_30d_Deltas!$A$2:$H$5000,7,FALSE)-E45,"")</f>
        <v/>
      </c>
      <c r="I269" s="26">
        <f>IFERROR(VLOOKUP($A46,Results_30d_Deltas!$A$2:$H$5000,6,FALSE),"")</f>
        <v/>
      </c>
      <c r="J269" s="26" t="n"/>
      <c r="K269" s="26" t="n"/>
      <c r="L269" s="26" t="inlineStr">
        <is>
          <t>NO</t>
        </is>
      </c>
      <c r="M269" s="74" t="n">
        <v>4.552313339554161</v>
      </c>
      <c r="N269" s="74" t="n">
        <v>5</v>
      </c>
      <c r="O269" s="33" t="n"/>
      <c r="P269" s="33" t="n"/>
      <c r="Q269" s="33" t="n"/>
      <c r="R269" s="33" t="n"/>
      <c r="S269" s="33" t="n"/>
      <c r="T269" s="33" t="n"/>
      <c r="U269" s="33" t="n"/>
      <c r="V269" s="33" t="n"/>
      <c r="W269" s="33" t="n"/>
      <c r="X269" s="33" t="n"/>
      <c r="Y269" s="33" t="n"/>
      <c r="Z269" s="33" t="n"/>
      <c r="AA269" s="33" t="n"/>
      <c r="AB269" s="33" t="n"/>
      <c r="AC269" s="33" t="n"/>
      <c r="AD269" s="33" t="n"/>
      <c r="AE269" s="33" t="n"/>
      <c r="AF269" s="33" t="n"/>
      <c r="AG269" s="33" t="n"/>
      <c r="AH269" s="33" t="n"/>
      <c r="AI269" s="33" t="n"/>
      <c r="AJ269" s="33" t="n"/>
      <c r="AK269" s="33" t="n"/>
      <c r="AL269" s="33" t="n"/>
      <c r="AM269" s="33" t="n"/>
      <c r="AN269" s="33" t="n"/>
      <c r="AO269" s="33" t="n"/>
      <c r="AP269" s="33" t="n"/>
      <c r="AQ269" s="33" t="n"/>
      <c r="AR269" s="33" t="n"/>
      <c r="AS269" s="33" t="n"/>
      <c r="AT269" s="33" t="n"/>
      <c r="AU269" s="33" t="n"/>
      <c r="AV269" s="33" t="n"/>
      <c r="AW269" s="33" t="n"/>
      <c r="AX269" s="33" t="n"/>
      <c r="AY269" s="33" t="n"/>
      <c r="AZ269" s="33" t="n"/>
      <c r="BA269" s="33" t="n"/>
      <c r="BB269" s="33" t="n"/>
      <c r="BC269" s="33" t="n"/>
      <c r="BD269" s="33" t="n"/>
      <c r="BE269" s="33" t="n"/>
      <c r="BF269" s="33" t="n"/>
      <c r="BG269" s="33" t="n"/>
      <c r="BH269" s="33" t="n"/>
      <c r="BI269" s="33" t="n"/>
      <c r="BJ269" s="33" t="n"/>
      <c r="BK269" s="33" t="n"/>
      <c r="BL269" s="33" t="n"/>
      <c r="BM269" s="33" t="n"/>
      <c r="BN269" s="33" t="n"/>
      <c r="BO269" s="33" t="n"/>
      <c r="BP269" s="33" t="n"/>
      <c r="BQ269" s="33" t="n"/>
      <c r="BR269" s="33" t="n"/>
      <c r="BS269" s="33" t="n"/>
      <c r="BT269" s="33" t="n"/>
      <c r="BU269" s="33" t="n"/>
      <c r="BV269" s="33" t="n"/>
      <c r="BW269" s="33" t="n"/>
      <c r="BX269" s="33" t="n"/>
      <c r="BY269" s="33" t="n"/>
      <c r="BZ269" s="33" t="n"/>
      <c r="CA269" s="33" t="n"/>
      <c r="CB269" s="33" t="n"/>
      <c r="CC269" s="33" t="n"/>
      <c r="CD269" s="33" t="n"/>
      <c r="CE269" s="33" t="n"/>
      <c r="CF269" s="33" t="n"/>
      <c r="CG269" s="33" t="n"/>
      <c r="CH269" s="33" t="n"/>
      <c r="CI269" s="33" t="n"/>
      <c r="CJ269" s="33" t="n"/>
      <c r="CK269" s="33" t="n"/>
      <c r="CL269" s="33" t="n"/>
      <c r="CM269" s="33" t="n"/>
      <c r="CN269" s="33" t="n"/>
      <c r="CO269" s="33" t="n"/>
      <c r="CP269" s="33" t="n"/>
      <c r="CQ269" s="33" t="n"/>
      <c r="CR269" s="33" t="n"/>
      <c r="CS269" s="33" t="n"/>
      <c r="CT269" s="33" t="n"/>
      <c r="CU269" s="33" t="n"/>
      <c r="CV269" s="34" t="n"/>
      <c r="CW269" s="34" t="n"/>
      <c r="CX269" s="34" t="n"/>
      <c r="CY269" s="34" t="n"/>
      <c r="CZ269" s="34" t="n"/>
      <c r="DA269" s="34" t="n"/>
      <c r="DB269" s="34" t="n"/>
      <c r="DC269" s="34" t="n"/>
      <c r="DD269" s="34" t="n"/>
      <c r="DE269" s="34" t="n"/>
      <c r="DF269" s="34" t="n"/>
      <c r="DG269" s="34" t="n"/>
      <c r="DH269" s="34" t="n"/>
      <c r="DI269" s="34" t="n"/>
      <c r="DJ269" s="34" t="n"/>
      <c r="DK269" s="34" t="n"/>
      <c r="DL269" s="34" t="n"/>
      <c r="DM269" s="34" t="n"/>
      <c r="DN269" s="34" t="n"/>
      <c r="DO269" s="34" t="n"/>
      <c r="DP269" s="33" t="n"/>
      <c r="DQ269" s="33" t="n"/>
      <c r="DR269" s="33" t="n"/>
      <c r="DS269" s="33" t="n"/>
      <c r="DT269" s="33" t="n"/>
      <c r="DU269" s="33" t="n"/>
      <c r="DV269" s="33" t="n"/>
      <c r="DW269" s="33" t="n"/>
      <c r="DX269" s="33" t="n"/>
      <c r="DY269" s="33" t="n"/>
      <c r="DZ269" s="33" t="n"/>
      <c r="EA269" s="33" t="n"/>
      <c r="EB269" s="33" t="n"/>
      <c r="EC269" s="33" t="n"/>
      <c r="ED269" s="33" t="n"/>
      <c r="EE269" s="33" t="n"/>
      <c r="EF269" s="33" t="n"/>
      <c r="EG269" s="33" t="n"/>
      <c r="EH269" s="33" t="n"/>
      <c r="EI269" s="33" t="n"/>
      <c r="EJ269" s="33" t="n"/>
      <c r="EK269" s="33" t="n"/>
      <c r="EL269" s="33" t="n"/>
      <c r="EM269" s="33" t="n"/>
      <c r="EN269" s="33" t="n"/>
      <c r="EO269" s="33" t="n"/>
      <c r="EP269" s="33" t="n"/>
      <c r="EQ269" s="33" t="n"/>
      <c r="ER269" s="33" t="n"/>
      <c r="ES269" s="33" t="n"/>
      <c r="ET269" s="33" t="n"/>
      <c r="EU269" s="33" t="n"/>
      <c r="EV269" s="33" t="n"/>
      <c r="EW269" s="33" t="n"/>
      <c r="EX269" s="33" t="n"/>
      <c r="EY269" s="33" t="n"/>
      <c r="EZ269" s="33" t="n"/>
      <c r="FA269" s="33" t="n"/>
      <c r="FB269" s="33" t="n"/>
      <c r="FC269" s="33" t="n"/>
      <c r="FD269" s="33" t="n"/>
      <c r="FE269" s="33" t="n"/>
      <c r="FF269" s="33" t="n"/>
      <c r="FG269" s="33" t="n"/>
      <c r="FH269" s="33" t="n"/>
      <c r="FI269" s="33" t="n"/>
      <c r="FJ269" s="33" t="n"/>
      <c r="FK269" s="33" t="n"/>
      <c r="FL269" s="33" t="n"/>
      <c r="FM269" s="33" t="n"/>
      <c r="FN269" s="33" t="n"/>
      <c r="FO269" s="33" t="n"/>
      <c r="FP269" s="33" t="n"/>
      <c r="FQ269" s="33" t="n"/>
      <c r="FR269" s="33" t="n"/>
      <c r="FS269" s="33" t="n"/>
      <c r="FT269" s="33" t="n"/>
      <c r="FU269" s="33" t="n"/>
      <c r="FV269" s="33" t="n"/>
      <c r="FW269" s="33" t="n"/>
      <c r="FX269" s="33" t="n"/>
      <c r="FY269" s="33" t="n"/>
      <c r="FZ269" s="33" t="n"/>
      <c r="GA269" s="33" t="n"/>
      <c r="GB269" s="33" t="n"/>
      <c r="GC269" s="33" t="n"/>
      <c r="GD269" s="33" t="n"/>
      <c r="GE269" s="33" t="n"/>
      <c r="GF269" s="33" t="n"/>
      <c r="GG269" s="33" t="n"/>
      <c r="GH269" s="33" t="n"/>
      <c r="GI269" s="33" t="n"/>
      <c r="GJ269" s="33" t="n"/>
      <c r="GK269" s="33" t="n"/>
      <c r="GL269" s="33" t="n"/>
      <c r="GM269" s="33" t="n"/>
      <c r="GN269" s="33" t="n"/>
      <c r="GO269" s="33" t="n"/>
      <c r="GP269" s="33" t="n"/>
      <c r="GQ269" s="33" t="n"/>
      <c r="GR269" s="33" t="n"/>
      <c r="GS269" s="33" t="n"/>
      <c r="GT269" s="33" t="n"/>
      <c r="GU269" s="33" t="n"/>
      <c r="GV269" s="33" t="n"/>
      <c r="GW269" s="33" t="n"/>
      <c r="GX269" s="33" t="n"/>
      <c r="GY269" s="33" t="n"/>
      <c r="GZ269" s="33" t="n"/>
      <c r="HA269" s="33" t="n"/>
      <c r="HB269" s="33" t="n"/>
      <c r="HC269" s="33" t="n"/>
      <c r="HD269" s="33" t="n"/>
      <c r="HE269" s="33" t="n"/>
      <c r="HF269" s="33" t="n"/>
      <c r="HG269" s="33" t="n"/>
      <c r="HH269" s="33" t="n"/>
      <c r="HI269" s="33" t="n"/>
      <c r="HJ269" s="33" t="n"/>
      <c r="HK269" s="33" t="n"/>
      <c r="HL269" s="33" t="n"/>
      <c r="HM269" s="33" t="n"/>
      <c r="HN269" s="33" t="n"/>
      <c r="HO269" s="33" t="n"/>
      <c r="HP269" s="33" t="n"/>
      <c r="HQ269" s="33" t="n"/>
      <c r="HR269" s="33" t="n"/>
      <c r="HS269" s="33" t="n"/>
      <c r="HT269" s="33" t="n"/>
      <c r="HU269" s="33" t="n"/>
      <c r="HV269" s="33" t="n"/>
      <c r="HW269" s="33" t="n"/>
      <c r="HX269" s="33" t="n"/>
      <c r="HY269" s="33" t="n"/>
      <c r="HZ269" s="33" t="n"/>
      <c r="IA269" s="33" t="n"/>
      <c r="IB269" s="33" t="n"/>
      <c r="IC269" s="33" t="n"/>
      <c r="ID269" s="33" t="n"/>
      <c r="IE269" s="33" t="n"/>
      <c r="IF269" s="33" t="n"/>
      <c r="IG269" s="33" t="n"/>
      <c r="IH269" s="33" t="n"/>
      <c r="II269" s="33" t="n"/>
      <c r="IJ269" s="33" t="n"/>
      <c r="IK269" s="33" t="n"/>
      <c r="IL269" s="26" t="n"/>
      <c r="IM269" s="26" t="inlineStr">
        <is>
          <t>ez_manage.py:4517 top()</t>
        </is>
      </c>
      <c r="IN269" s="26" t="inlineStr">
        <is>
          <t>v12_quick_engine.py:457 x8</t>
        </is>
      </c>
      <c r="IO269" s="26" t="n"/>
    </row>
    <row r="270" ht="15.75" customHeight="1" s="67">
      <c r="A270" s="27" t="inlineStr">
        <is>
          <t>ENTRY_PRIMARY_TF</t>
        </is>
      </c>
      <c r="B270" s="27" t="inlineStr">
        <is>
          <t>4h</t>
        </is>
      </c>
      <c r="C270" s="26" t="n"/>
      <c r="D270" s="26" t="n"/>
      <c r="E270" s="26" t="n"/>
      <c r="F270" s="26" t="n"/>
      <c r="G270" s="26">
        <f>IFERROR(VLOOKUP($A49&amp;"_"&amp;$B49,Results_Deltas!$A$2:$P$15000,5,FALSE),"")</f>
        <v/>
      </c>
      <c r="H270" s="26">
        <f>IFERROR(VLOOKUP($A49,Results_30d_Deltas!$A$2:$H$5000,7,FALSE)-E48,"")</f>
        <v/>
      </c>
      <c r="I270" s="26">
        <f>IFERROR(VLOOKUP($A49,Results_30d_Deltas!$A$2:$H$5000,6,FALSE),"")</f>
        <v/>
      </c>
      <c r="J270" s="26" t="n"/>
      <c r="K270" s="26" t="n"/>
      <c r="L270" s="26" t="inlineStr">
        <is>
          <t>YES</t>
        </is>
      </c>
      <c r="M270" s="74" t="n">
        <v>4.767492114226311</v>
      </c>
      <c r="N270" s="74" t="n">
        <v>7</v>
      </c>
      <c r="O270" s="33" t="n"/>
      <c r="P270" s="33" t="n"/>
      <c r="Q270" s="33" t="n"/>
      <c r="R270" s="33" t="n"/>
      <c r="S270" s="33" t="n"/>
      <c r="T270" s="33" t="n"/>
      <c r="U270" s="33" t="n"/>
      <c r="V270" s="33" t="n"/>
      <c r="W270" s="33" t="n"/>
      <c r="X270" s="33" t="n"/>
      <c r="Y270" s="33" t="n"/>
      <c r="Z270" s="33" t="n"/>
      <c r="AA270" s="33" t="n"/>
      <c r="AB270" s="33" t="n"/>
      <c r="AC270" s="33" t="n"/>
      <c r="AD270" s="33" t="n"/>
      <c r="AE270" s="33" t="n"/>
      <c r="AF270" s="33" t="n"/>
      <c r="AG270" s="33" t="n"/>
      <c r="AH270" s="33" t="n"/>
      <c r="AI270" s="33" t="n"/>
      <c r="AJ270" s="33" t="n"/>
      <c r="AK270" s="33" t="n"/>
      <c r="AL270" s="33" t="n"/>
      <c r="AM270" s="33" t="n"/>
      <c r="AN270" s="33" t="n"/>
      <c r="AO270" s="33" t="n"/>
      <c r="AP270" s="33" t="n"/>
      <c r="AQ270" s="33" t="n"/>
      <c r="AR270" s="33" t="n"/>
      <c r="AS270" s="33" t="n"/>
      <c r="AT270" s="33" t="n"/>
      <c r="AU270" s="33" t="n"/>
      <c r="AV270" s="33" t="n"/>
      <c r="AW270" s="33" t="n"/>
      <c r="AX270" s="33" t="n"/>
      <c r="AY270" s="33" t="n"/>
      <c r="AZ270" s="33" t="n"/>
      <c r="BA270" s="33" t="n"/>
      <c r="BB270" s="33" t="n"/>
      <c r="BC270" s="33" t="n"/>
      <c r="BD270" s="33" t="n"/>
      <c r="BE270" s="33" t="n"/>
      <c r="BF270" s="33" t="n"/>
      <c r="BG270" s="33" t="n"/>
      <c r="BH270" s="33" t="n"/>
      <c r="BI270" s="33" t="n"/>
      <c r="BJ270" s="33" t="n"/>
      <c r="BK270" s="33" t="n"/>
      <c r="BL270" s="33" t="n"/>
      <c r="BM270" s="33" t="n"/>
      <c r="BN270" s="33" t="n"/>
      <c r="BO270" s="33" t="n"/>
      <c r="BP270" s="33" t="n"/>
      <c r="BQ270" s="33" t="n"/>
      <c r="BR270" s="33" t="n"/>
      <c r="BS270" s="33" t="n"/>
      <c r="BT270" s="33" t="n"/>
      <c r="BU270" s="33" t="n"/>
      <c r="BV270" s="33" t="n"/>
      <c r="BW270" s="33" t="n"/>
      <c r="BX270" s="33" t="n"/>
      <c r="BY270" s="33" t="n"/>
      <c r="BZ270" s="33" t="n"/>
      <c r="CA270" s="33" t="n"/>
      <c r="CB270" s="33" t="n"/>
      <c r="CC270" s="33" t="n"/>
      <c r="CD270" s="33" t="n"/>
      <c r="CE270" s="33" t="n"/>
      <c r="CF270" s="33" t="n"/>
      <c r="CG270" s="33" t="n"/>
      <c r="CH270" s="33" t="n"/>
      <c r="CI270" s="33" t="n"/>
      <c r="CJ270" s="33" t="n"/>
      <c r="CK270" s="33" t="n"/>
      <c r="CL270" s="33" t="n"/>
      <c r="CM270" s="33" t="n"/>
      <c r="CN270" s="33" t="n"/>
      <c r="CO270" s="33" t="n"/>
      <c r="CP270" s="33" t="n"/>
      <c r="CQ270" s="33" t="n"/>
      <c r="CR270" s="33" t="n"/>
      <c r="CS270" s="33" t="n"/>
      <c r="CT270" s="33" t="n"/>
      <c r="CU270" s="33" t="n"/>
      <c r="CV270" s="33" t="n"/>
      <c r="CW270" s="33" t="n"/>
      <c r="CX270" s="33" t="n"/>
      <c r="CY270" s="33" t="n"/>
      <c r="CZ270" s="33" t="n"/>
      <c r="DA270" s="33" t="n"/>
      <c r="DB270" s="33" t="n"/>
      <c r="DC270" s="33" t="n"/>
      <c r="DD270" s="33" t="n"/>
      <c r="DE270" s="33" t="n"/>
      <c r="DF270" s="33" t="n"/>
      <c r="DG270" s="33" t="n"/>
      <c r="DH270" s="33" t="n"/>
      <c r="DI270" s="33" t="n"/>
      <c r="DJ270" s="33" t="n"/>
      <c r="DK270" s="33" t="n"/>
      <c r="DL270" s="33" t="n"/>
      <c r="DM270" s="33" t="n"/>
      <c r="DN270" s="33" t="n"/>
      <c r="DO270" s="33" t="n"/>
      <c r="DP270" s="33" t="n"/>
      <c r="DQ270" s="33" t="n"/>
      <c r="DR270" s="33" t="n"/>
      <c r="DS270" s="33" t="n"/>
      <c r="DT270" s="33" t="n"/>
      <c r="DU270" s="33" t="n"/>
      <c r="DV270" s="33" t="n"/>
      <c r="DW270" s="33" t="n"/>
      <c r="DX270" s="33" t="n"/>
      <c r="DY270" s="33" t="n"/>
      <c r="DZ270" s="33" t="n"/>
      <c r="EA270" s="33" t="n"/>
      <c r="EB270" s="33" t="n"/>
      <c r="EC270" s="33" t="n"/>
      <c r="ED270" s="33" t="n"/>
      <c r="EE270" s="33" t="n"/>
      <c r="EF270" s="33" t="n"/>
      <c r="EG270" s="33" t="n"/>
      <c r="EH270" s="33" t="n"/>
      <c r="EI270" s="33" t="n"/>
      <c r="EJ270" s="33" t="n"/>
      <c r="EK270" s="33" t="n"/>
      <c r="EL270" s="33" t="n"/>
      <c r="EM270" s="33" t="n"/>
      <c r="EN270" s="33" t="n"/>
      <c r="EO270" s="33" t="n"/>
      <c r="EP270" s="33" t="n"/>
      <c r="EQ270" s="33" t="n"/>
      <c r="ER270" s="33" t="n"/>
      <c r="ES270" s="33" t="n"/>
      <c r="ET270" s="33" t="n"/>
      <c r="EU270" s="33" t="n"/>
      <c r="EV270" s="33" t="n"/>
      <c r="EW270" s="33" t="n"/>
      <c r="EX270" s="33" t="n"/>
      <c r="EY270" s="33" t="n"/>
      <c r="EZ270" s="33" t="n"/>
      <c r="FA270" s="33" t="n"/>
      <c r="FB270" s="33" t="n"/>
      <c r="FC270" s="33" t="n"/>
      <c r="FD270" s="33" t="n"/>
      <c r="FE270" s="33" t="n"/>
      <c r="FF270" s="33" t="n"/>
      <c r="FG270" s="33" t="n"/>
      <c r="FH270" s="33" t="n"/>
      <c r="FI270" s="33" t="n"/>
      <c r="FJ270" s="33" t="n"/>
      <c r="FK270" s="34" t="n"/>
      <c r="FL270" s="34" t="n"/>
      <c r="FM270" s="34" t="n"/>
      <c r="FN270" s="34" t="n"/>
      <c r="FO270" s="34" t="n"/>
      <c r="FP270" s="33" t="n"/>
      <c r="FQ270" s="33" t="n"/>
      <c r="FR270" s="33" t="n"/>
      <c r="FS270" s="33" t="n"/>
      <c r="FT270" s="33" t="n"/>
      <c r="FU270" s="33" t="n"/>
      <c r="FV270" s="33" t="n"/>
      <c r="FW270" s="33" t="n"/>
      <c r="FX270" s="33" t="n"/>
      <c r="FY270" s="33" t="n"/>
      <c r="FZ270" s="33" t="n"/>
      <c r="GA270" s="33" t="n"/>
      <c r="GB270" s="33" t="n"/>
      <c r="GC270" s="33" t="n"/>
      <c r="GD270" s="33" t="n"/>
      <c r="GE270" s="33" t="n"/>
      <c r="GF270" s="33" t="n"/>
      <c r="GG270" s="33" t="n"/>
      <c r="GH270" s="33" t="n"/>
      <c r="GI270" s="33" t="n"/>
      <c r="GJ270" s="33" t="n"/>
      <c r="GK270" s="33" t="n"/>
      <c r="GL270" s="33" t="n"/>
      <c r="GM270" s="33" t="n"/>
      <c r="GN270" s="33" t="n"/>
      <c r="GO270" s="33" t="n"/>
      <c r="GP270" s="33" t="n"/>
      <c r="GQ270" s="33" t="n"/>
      <c r="GR270" s="33" t="n"/>
      <c r="GS270" s="33" t="n"/>
      <c r="GT270" s="33" t="n"/>
      <c r="GU270" s="33" t="n"/>
      <c r="GV270" s="33" t="n"/>
      <c r="GW270" s="33" t="n"/>
      <c r="GX270" s="33" t="n"/>
      <c r="GY270" s="33" t="n"/>
      <c r="GZ270" s="33" t="n"/>
      <c r="HA270" s="33" t="n"/>
      <c r="HB270" s="33" t="n"/>
      <c r="HC270" s="33" t="n"/>
      <c r="HD270" s="33" t="n"/>
      <c r="HE270" s="33" t="n"/>
      <c r="HF270" s="33" t="n"/>
      <c r="HG270" s="33" t="n"/>
      <c r="HH270" s="33" t="n"/>
      <c r="HI270" s="33" t="n"/>
      <c r="HJ270" s="33" t="n"/>
      <c r="HK270" s="33" t="n"/>
      <c r="HL270" s="33" t="n"/>
      <c r="HM270" s="33" t="n"/>
      <c r="HN270" s="33" t="n"/>
      <c r="HO270" s="33" t="n"/>
      <c r="HP270" s="33" t="n"/>
      <c r="HQ270" s="33" t="n"/>
      <c r="HR270" s="33" t="n"/>
      <c r="HS270" s="33" t="n"/>
      <c r="HT270" s="33" t="n"/>
      <c r="HU270" s="33" t="n"/>
      <c r="HV270" s="33" t="n"/>
      <c r="HW270" s="33" t="n"/>
      <c r="HX270" s="33" t="n"/>
      <c r="HY270" s="33" t="n"/>
      <c r="HZ270" s="33" t="n"/>
      <c r="IA270" s="33" t="n"/>
      <c r="IB270" s="33" t="n"/>
      <c r="IC270" s="33" t="n"/>
      <c r="ID270" s="33" t="n"/>
      <c r="IE270" s="33" t="n"/>
      <c r="IF270" s="33" t="n"/>
      <c r="IG270" s="33" t="n"/>
      <c r="IH270" s="33" t="n"/>
      <c r="II270" s="33" t="n"/>
      <c r="IJ270" s="33" t="n"/>
      <c r="IK270" s="33" t="n"/>
      <c r="IL270" s="26" t="n"/>
      <c r="IM270" s="26" t="inlineStr">
        <is>
          <t>ez_manage.py:3216 top()</t>
        </is>
      </c>
      <c r="IN270" s="26" t="inlineStr">
        <is>
          <t>v12_quick_engine.py:1728 x4</t>
        </is>
      </c>
      <c r="IO270" s="26" t="n"/>
    </row>
    <row r="271" ht="15.75" customHeight="1" s="67">
      <c r="A271" s="26" t="inlineStr">
        <is>
          <t>BTC_RZ_WT_DC_MULTIFACTOR</t>
        </is>
      </c>
      <c r="B271" s="26" t="inlineStr">
        <is>
          <t>0</t>
        </is>
      </c>
      <c r="C271" s="26" t="n"/>
      <c r="D271" s="26" t="n"/>
      <c r="E271" s="26" t="n"/>
      <c r="F271" s="26" t="n"/>
      <c r="G271" s="26">
        <f>IFERROR(VLOOKUP($A39&amp;"_"&amp;$B39,Results_Deltas!$A$2:$P$15000,5,FALSE),"")</f>
        <v/>
      </c>
      <c r="H271" s="26">
        <f>IFERROR(VLOOKUP($A39,Results_30d_Deltas!$A$2:$H$5000,7,FALSE)-E38,"")</f>
        <v/>
      </c>
      <c r="I271" s="26">
        <f>IFERROR(VLOOKUP($A39,Results_30d_Deltas!$A$2:$H$5000,6,FALSE),"")</f>
        <v/>
      </c>
      <c r="J271" s="26" t="n"/>
      <c r="K271" s="26" t="n"/>
      <c r="L271" s="26" t="inlineStr">
        <is>
          <t>NO</t>
        </is>
      </c>
      <c r="M271" s="74" t="n">
        <v>5.128661891912427</v>
      </c>
      <c r="N271" s="74" t="n">
        <v>5</v>
      </c>
      <c r="O271" s="33" t="n"/>
      <c r="P271" s="33" t="n"/>
      <c r="Q271" s="33" t="n"/>
      <c r="R271" s="33" t="n"/>
      <c r="S271" s="33" t="n"/>
      <c r="T271" s="33" t="n"/>
      <c r="U271" s="33" t="n"/>
      <c r="V271" s="33" t="n"/>
      <c r="W271" s="33" t="n"/>
      <c r="X271" s="33" t="n"/>
      <c r="Y271" s="33" t="n"/>
      <c r="Z271" s="33" t="n"/>
      <c r="AA271" s="33" t="n"/>
      <c r="AB271" s="33" t="n"/>
      <c r="AC271" s="33" t="n"/>
      <c r="AD271" s="33" t="n"/>
      <c r="AE271" s="33" t="n"/>
      <c r="AF271" s="33" t="n"/>
      <c r="AG271" s="33" t="n"/>
      <c r="AH271" s="33" t="n"/>
      <c r="AI271" s="33" t="n"/>
      <c r="AJ271" s="33" t="n"/>
      <c r="AK271" s="33" t="n"/>
      <c r="AL271" s="33" t="n"/>
      <c r="AM271" s="33" t="n"/>
      <c r="AN271" s="33" t="n"/>
      <c r="AO271" s="33" t="n"/>
      <c r="AP271" s="33" t="n"/>
      <c r="AQ271" s="33" t="n"/>
      <c r="AR271" s="33" t="n"/>
      <c r="AS271" s="33" t="n"/>
      <c r="AT271" s="33" t="n"/>
      <c r="AU271" s="33" t="n"/>
      <c r="AV271" s="33" t="n"/>
      <c r="AW271" s="33" t="n"/>
      <c r="AX271" s="33" t="n"/>
      <c r="AY271" s="33" t="n"/>
      <c r="AZ271" s="33" t="n"/>
      <c r="BA271" s="33" t="n"/>
      <c r="BB271" s="33" t="n"/>
      <c r="BC271" s="33" t="n"/>
      <c r="BD271" s="33" t="n"/>
      <c r="BE271" s="33" t="n"/>
      <c r="BF271" s="33" t="n"/>
      <c r="BG271" s="33" t="n"/>
      <c r="BH271" s="33" t="n"/>
      <c r="BI271" s="33" t="n"/>
      <c r="BJ271" s="33" t="n"/>
      <c r="BK271" s="33" t="n"/>
      <c r="BL271" s="33" t="n"/>
      <c r="BM271" s="33" t="n"/>
      <c r="BN271" s="33" t="n"/>
      <c r="BO271" s="33" t="n"/>
      <c r="BP271" s="33" t="n"/>
      <c r="BQ271" s="33" t="n"/>
      <c r="BR271" s="33" t="n"/>
      <c r="BS271" s="33" t="n"/>
      <c r="BT271" s="33" t="n"/>
      <c r="BU271" s="33" t="n"/>
      <c r="BV271" s="33" t="n"/>
      <c r="BW271" s="33" t="n"/>
      <c r="BX271" s="33" t="n"/>
      <c r="BY271" s="33" t="n"/>
      <c r="BZ271" s="33" t="n"/>
      <c r="CA271" s="33" t="n"/>
      <c r="CB271" s="33" t="n"/>
      <c r="CC271" s="33" t="n"/>
      <c r="CD271" s="33" t="n"/>
      <c r="CE271" s="33" t="n"/>
      <c r="CF271" s="33" t="n"/>
      <c r="CG271" s="33" t="n"/>
      <c r="CH271" s="33" t="n"/>
      <c r="CI271" s="33" t="n"/>
      <c r="CJ271" s="33" t="n"/>
      <c r="CK271" s="33" t="n"/>
      <c r="CL271" s="33" t="n"/>
      <c r="CM271" s="33" t="n"/>
      <c r="CN271" s="33" t="n"/>
      <c r="CO271" s="33" t="n"/>
      <c r="CP271" s="33" t="n"/>
      <c r="CQ271" s="33" t="n"/>
      <c r="CR271" s="33" t="n"/>
      <c r="CS271" s="33" t="n"/>
      <c r="CT271" s="33" t="n"/>
      <c r="CU271" s="33" t="n"/>
      <c r="CV271" s="33" t="n"/>
      <c r="CW271" s="33" t="n"/>
      <c r="CX271" s="33" t="n"/>
      <c r="CY271" s="33" t="n"/>
      <c r="CZ271" s="33" t="n"/>
      <c r="DA271" s="33" t="n"/>
      <c r="DB271" s="33" t="n"/>
      <c r="DC271" s="33" t="n"/>
      <c r="DD271" s="33" t="n"/>
      <c r="DE271" s="33" t="n"/>
      <c r="DF271" s="33" t="n"/>
      <c r="DG271" s="33" t="n"/>
      <c r="DH271" s="33" t="n"/>
      <c r="DI271" s="33" t="n"/>
      <c r="DJ271" s="33" t="n"/>
      <c r="DK271" s="33" t="n"/>
      <c r="DL271" s="33" t="n"/>
      <c r="DM271" s="33" t="n"/>
      <c r="DN271" s="33" t="n"/>
      <c r="DO271" s="33" t="n"/>
      <c r="DP271" s="33" t="n"/>
      <c r="DQ271" s="33" t="n"/>
      <c r="DR271" s="33" t="n"/>
      <c r="DS271" s="33" t="n"/>
      <c r="DT271" s="33" t="n"/>
      <c r="DU271" s="33" t="n"/>
      <c r="DV271" s="33" t="n"/>
      <c r="DW271" s="33" t="n"/>
      <c r="DX271" s="33" t="n"/>
      <c r="DY271" s="33" t="n"/>
      <c r="DZ271" s="33" t="n"/>
      <c r="EA271" s="33" t="n"/>
      <c r="EB271" s="33" t="n"/>
      <c r="EC271" s="33" t="n"/>
      <c r="ED271" s="33" t="n"/>
      <c r="EE271" s="33" t="n"/>
      <c r="EF271" s="33" t="n"/>
      <c r="EG271" s="33" t="n"/>
      <c r="EH271" s="33" t="n"/>
      <c r="EI271" s="33" t="n"/>
      <c r="EJ271" s="33" t="n"/>
      <c r="EK271" s="33" t="n"/>
      <c r="EL271" s="33" t="n"/>
      <c r="EM271" s="33" t="n"/>
      <c r="EN271" s="33" t="n"/>
      <c r="EO271" s="33" t="n"/>
      <c r="EP271" s="33" t="n"/>
      <c r="EQ271" s="33" t="n"/>
      <c r="ER271" s="33" t="n"/>
      <c r="ES271" s="33" t="n"/>
      <c r="ET271" s="33" t="n"/>
      <c r="EU271" s="33" t="n"/>
      <c r="EV271" s="33" t="n"/>
      <c r="EW271" s="33" t="n"/>
      <c r="EX271" s="33" t="n"/>
      <c r="EY271" s="33" t="n"/>
      <c r="EZ271" s="33" t="n"/>
      <c r="FA271" s="33" t="n"/>
      <c r="FB271" s="33" t="n"/>
      <c r="FC271" s="33" t="n"/>
      <c r="FD271" s="33" t="n"/>
      <c r="FE271" s="33" t="n"/>
      <c r="FF271" s="33" t="n"/>
      <c r="FG271" s="33" t="n"/>
      <c r="FH271" s="33" t="n"/>
      <c r="FI271" s="33" t="n"/>
      <c r="FJ271" s="33" t="n"/>
      <c r="FK271" s="33" t="n"/>
      <c r="FL271" s="33" t="n"/>
      <c r="FM271" s="33" t="n"/>
      <c r="FN271" s="33" t="n"/>
      <c r="FO271" s="33" t="n"/>
      <c r="FP271" s="33" t="n"/>
      <c r="FQ271" s="33" t="n"/>
      <c r="FR271" s="33" t="n"/>
      <c r="FS271" s="33" t="n"/>
      <c r="FT271" s="33" t="n"/>
      <c r="FU271" s="33" t="n"/>
      <c r="FV271" s="33" t="n"/>
      <c r="FW271" s="33" t="n"/>
      <c r="FX271" s="33" t="n"/>
      <c r="FY271" s="33" t="n"/>
      <c r="FZ271" s="33" t="n"/>
      <c r="GA271" s="33" t="n"/>
      <c r="GB271" s="33" t="n"/>
      <c r="GC271" s="33" t="n"/>
      <c r="GD271" s="33" t="n"/>
      <c r="GE271" s="33" t="n"/>
      <c r="GF271" s="33" t="n"/>
      <c r="GG271" s="33" t="n"/>
      <c r="GH271" s="33" t="n"/>
      <c r="GI271" s="33" t="n"/>
      <c r="GJ271" s="33" t="n"/>
      <c r="GK271" s="33" t="n"/>
      <c r="GL271" s="33" t="n"/>
      <c r="GM271" s="33" t="n"/>
      <c r="GN271" s="33" t="n"/>
      <c r="GO271" s="33" t="n"/>
      <c r="GP271" s="33" t="n"/>
      <c r="GQ271" s="33" t="n"/>
      <c r="GR271" s="33" t="n"/>
      <c r="GS271" s="33" t="n"/>
      <c r="GT271" s="33" t="n"/>
      <c r="GU271" s="33" t="n"/>
      <c r="GV271" s="33" t="n"/>
      <c r="GW271" s="33" t="n"/>
      <c r="GX271" s="33" t="n"/>
      <c r="GY271" s="33" t="n"/>
      <c r="GZ271" s="33" t="n"/>
      <c r="HA271" s="33" t="n"/>
      <c r="HB271" s="33" t="n"/>
      <c r="HC271" s="33" t="n"/>
      <c r="HD271" s="33" t="n"/>
      <c r="HE271" s="33" t="n"/>
      <c r="HF271" s="33" t="n"/>
      <c r="HG271" s="33" t="n"/>
      <c r="HH271" s="33" t="n"/>
      <c r="HI271" s="33" t="n"/>
      <c r="HJ271" s="33" t="n"/>
      <c r="HK271" s="33" t="n"/>
      <c r="HL271" s="33" t="n"/>
      <c r="HM271" s="33" t="n"/>
      <c r="HN271" s="33" t="n"/>
      <c r="HO271" s="33" t="n"/>
      <c r="HP271" s="33" t="n"/>
      <c r="HQ271" s="33" t="n"/>
      <c r="HR271" s="33" t="n"/>
      <c r="HS271" s="33" t="n"/>
      <c r="HT271" s="33" t="n"/>
      <c r="HU271" s="33" t="n"/>
      <c r="HV271" s="33" t="n"/>
      <c r="HW271" s="33" t="n"/>
      <c r="HX271" s="33" t="n"/>
      <c r="HY271" s="33" t="n"/>
      <c r="HZ271" s="33" t="n"/>
      <c r="IA271" s="33" t="n"/>
      <c r="IB271" s="33" t="n"/>
      <c r="IC271" s="33" t="n"/>
      <c r="ID271" s="33" t="n"/>
      <c r="IE271" s="33" t="n"/>
      <c r="IF271" s="33" t="n"/>
      <c r="IG271" s="33" t="n"/>
      <c r="IH271" s="33" t="n"/>
      <c r="II271" s="33" t="n"/>
      <c r="IJ271" s="33" t="n"/>
      <c r="IK271" s="33" t="n"/>
      <c r="IL271" s="26" t="n"/>
      <c r="IM271" s="26" t="inlineStr">
        <is>
          <t>ez_manage.py:5965 top()</t>
        </is>
      </c>
      <c r="IN271" s="26" t="inlineStr">
        <is>
          <t>v12_quick_engine.py:450 x8</t>
        </is>
      </c>
      <c r="IO271" s="26" t="n"/>
    </row>
    <row r="272" ht="15.75" customHeight="1" s="67">
      <c r="A272" s="26" t="inlineStr">
        <is>
          <t>BTC_BREAKOUT_ENTRY_ENABLED</t>
        </is>
      </c>
      <c r="B272" s="26" t="inlineStr">
        <is>
          <t>False</t>
        </is>
      </c>
      <c r="C272" s="26" t="n"/>
      <c r="D272" s="26" t="n"/>
      <c r="E272" s="26" t="n"/>
      <c r="F272" s="26" t="n"/>
      <c r="G272" s="26">
        <f>IFERROR(VLOOKUP($A20&amp;"_"&amp;$B20,Results_Deltas!$A$2:$P$15000,5,FALSE),"")</f>
        <v/>
      </c>
      <c r="H272" s="26">
        <f>IFERROR(VLOOKUP($A20,Results_30d_Deltas!$A$2:$H$5000,7,FALSE)-E19,"")</f>
        <v/>
      </c>
      <c r="I272" s="26">
        <f>IFERROR(VLOOKUP($A20,Results_30d_Deltas!$A$2:$H$5000,6,FALSE),"")</f>
        <v/>
      </c>
      <c r="J272" s="26" t="n"/>
      <c r="K272" s="26" t="n"/>
      <c r="L272" s="26" t="inlineStr">
        <is>
          <t>NO</t>
        </is>
      </c>
      <c r="M272" s="74" t="n">
        <v>5.13245258389853</v>
      </c>
      <c r="N272" s="74" t="n">
        <v>4</v>
      </c>
      <c r="O272" s="33" t="n"/>
      <c r="P272" s="33" t="n"/>
      <c r="Q272" s="33" t="n"/>
      <c r="R272" s="33" t="n"/>
      <c r="S272" s="33" t="n"/>
      <c r="T272" s="33" t="n"/>
      <c r="U272" s="33" t="n"/>
      <c r="V272" s="33" t="n"/>
      <c r="W272" s="33" t="n"/>
      <c r="X272" s="33" t="n"/>
      <c r="Y272" s="33" t="n"/>
      <c r="Z272" s="33" t="n"/>
      <c r="AA272" s="33" t="n"/>
      <c r="AB272" s="33" t="n"/>
      <c r="AC272" s="33" t="n"/>
      <c r="AD272" s="33" t="n"/>
      <c r="AE272" s="33" t="n"/>
      <c r="AF272" s="33" t="n"/>
      <c r="AG272" s="33" t="n"/>
      <c r="AH272" s="33" t="n"/>
      <c r="AI272" s="33" t="n"/>
      <c r="AJ272" s="33" t="n"/>
      <c r="AK272" s="33" t="n"/>
      <c r="AL272" s="33" t="n"/>
      <c r="AM272" s="33" t="n"/>
      <c r="AN272" s="33" t="n"/>
      <c r="AO272" s="33" t="n"/>
      <c r="AP272" s="33" t="n"/>
      <c r="AQ272" s="33" t="n"/>
      <c r="AR272" s="33" t="n"/>
      <c r="AS272" s="34" t="n"/>
      <c r="AT272" s="34" t="n"/>
      <c r="AU272" s="34" t="n"/>
      <c r="AV272" s="34" t="n"/>
      <c r="AW272" s="34" t="n"/>
      <c r="AX272" s="33" t="n"/>
      <c r="AY272" s="33" t="n"/>
      <c r="AZ272" s="33" t="n"/>
      <c r="BA272" s="33" t="n"/>
      <c r="BB272" s="33" t="n"/>
      <c r="BC272" s="33" t="n"/>
      <c r="BD272" s="33" t="n"/>
      <c r="BE272" s="33" t="n"/>
      <c r="BF272" s="33" t="n"/>
      <c r="BG272" s="33" t="n"/>
      <c r="BH272" s="33" t="n"/>
      <c r="BI272" s="33" t="n"/>
      <c r="BJ272" s="33" t="n"/>
      <c r="BK272" s="33" t="n"/>
      <c r="BL272" s="33" t="n"/>
      <c r="BM272" s="33" t="n"/>
      <c r="BN272" s="33" t="n"/>
      <c r="BO272" s="33" t="n"/>
      <c r="BP272" s="33" t="n"/>
      <c r="BQ272" s="33" t="n"/>
      <c r="BR272" s="34" t="n"/>
      <c r="BS272" s="34" t="n"/>
      <c r="BT272" s="34" t="n"/>
      <c r="BU272" s="34" t="n"/>
      <c r="BV272" s="34" t="n"/>
      <c r="BW272" s="33" t="n"/>
      <c r="BX272" s="33" t="n"/>
      <c r="BY272" s="33" t="n"/>
      <c r="BZ272" s="33" t="n"/>
      <c r="CA272" s="33" t="n"/>
      <c r="CB272" s="33" t="n"/>
      <c r="CC272" s="33" t="n"/>
      <c r="CD272" s="33" t="n"/>
      <c r="CE272" s="33" t="n"/>
      <c r="CF272" s="33" t="n"/>
      <c r="CG272" s="33" t="n"/>
      <c r="CH272" s="33" t="n"/>
      <c r="CI272" s="33" t="n"/>
      <c r="CJ272" s="33" t="n"/>
      <c r="CK272" s="33" t="n"/>
      <c r="CL272" s="33" t="n"/>
      <c r="CM272" s="33" t="n"/>
      <c r="CN272" s="33" t="n"/>
      <c r="CO272" s="33" t="n"/>
      <c r="CP272" s="33" t="n"/>
      <c r="CQ272" s="33" t="n"/>
      <c r="CR272" s="33" t="n"/>
      <c r="CS272" s="33" t="n"/>
      <c r="CT272" s="33" t="n"/>
      <c r="CU272" s="33" t="n"/>
      <c r="CV272" s="33" t="n"/>
      <c r="CW272" s="33" t="n"/>
      <c r="CX272" s="33" t="n"/>
      <c r="CY272" s="33" t="n"/>
      <c r="CZ272" s="33" t="n"/>
      <c r="DA272" s="34" t="n"/>
      <c r="DB272" s="34" t="n"/>
      <c r="DC272" s="34" t="n"/>
      <c r="DD272" s="34" t="n"/>
      <c r="DE272" s="34" t="n"/>
      <c r="DF272" s="33" t="n"/>
      <c r="DG272" s="33" t="n"/>
      <c r="DH272" s="33" t="n"/>
      <c r="DI272" s="33" t="n"/>
      <c r="DJ272" s="33" t="n"/>
      <c r="DK272" s="33" t="n"/>
      <c r="DL272" s="33" t="n"/>
      <c r="DM272" s="33" t="n"/>
      <c r="DN272" s="33" t="n"/>
      <c r="DO272" s="33" t="n"/>
      <c r="DP272" s="33" t="n"/>
      <c r="DQ272" s="33" t="n"/>
      <c r="DR272" s="33" t="n"/>
      <c r="DS272" s="33" t="n"/>
      <c r="DT272" s="33" t="n"/>
      <c r="DU272" s="33" t="n"/>
      <c r="DV272" s="33" t="n"/>
      <c r="DW272" s="33" t="n"/>
      <c r="DX272" s="33" t="n"/>
      <c r="DY272" s="33" t="n"/>
      <c r="DZ272" s="33" t="n"/>
      <c r="EA272" s="33" t="n"/>
      <c r="EB272" s="33" t="n"/>
      <c r="EC272" s="33" t="n"/>
      <c r="ED272" s="33" t="n"/>
      <c r="EE272" s="33" t="n"/>
      <c r="EF272" s="33" t="n"/>
      <c r="EG272" s="33" t="n"/>
      <c r="EH272" s="33" t="n"/>
      <c r="EI272" s="33" t="n"/>
      <c r="EJ272" s="33" t="n"/>
      <c r="EK272" s="33" t="n"/>
      <c r="EL272" s="33" t="n"/>
      <c r="EM272" s="33" t="n"/>
      <c r="EN272" s="33" t="n"/>
      <c r="EO272" s="33" t="n"/>
      <c r="EP272" s="33" t="n"/>
      <c r="EQ272" s="33" t="n"/>
      <c r="ER272" s="33" t="n"/>
      <c r="ES272" s="33" t="n"/>
      <c r="ET272" s="33" t="n"/>
      <c r="EU272" s="33" t="n"/>
      <c r="EV272" s="33" t="n"/>
      <c r="EW272" s="33" t="n"/>
      <c r="EX272" s="33" t="n"/>
      <c r="EY272" s="33" t="n"/>
      <c r="EZ272" s="33" t="n"/>
      <c r="FA272" s="33" t="n"/>
      <c r="FB272" s="33" t="n"/>
      <c r="FC272" s="33" t="n"/>
      <c r="FD272" s="33" t="n"/>
      <c r="FE272" s="33" t="n"/>
      <c r="FF272" s="33" t="n"/>
      <c r="FG272" s="33" t="n"/>
      <c r="FH272" s="33" t="n"/>
      <c r="FI272" s="33" t="n"/>
      <c r="FJ272" s="33" t="n"/>
      <c r="FK272" s="34" t="n"/>
      <c r="FL272" s="34" t="n"/>
      <c r="FM272" s="34" t="n"/>
      <c r="FN272" s="34" t="n"/>
      <c r="FO272" s="34" t="n"/>
      <c r="FP272" s="33" t="n"/>
      <c r="FQ272" s="33" t="n"/>
      <c r="FR272" s="33" t="n"/>
      <c r="FS272" s="33" t="n"/>
      <c r="FT272" s="33" t="n"/>
      <c r="FU272" s="33" t="n"/>
      <c r="FV272" s="33" t="n"/>
      <c r="FW272" s="33" t="n"/>
      <c r="FX272" s="33" t="n"/>
      <c r="FY272" s="33" t="n"/>
      <c r="FZ272" s="33" t="n"/>
      <c r="GA272" s="33" t="n"/>
      <c r="GB272" s="34" t="n"/>
      <c r="GC272" s="34" t="n"/>
      <c r="GD272" s="34" t="n"/>
      <c r="GE272" s="34" t="n"/>
      <c r="GF272" s="34" t="n"/>
      <c r="GG272" s="33" t="n"/>
      <c r="GH272" s="33" t="n"/>
      <c r="GI272" s="33" t="n"/>
      <c r="GJ272" s="33" t="n"/>
      <c r="GK272" s="33" t="n"/>
      <c r="GL272" s="33" t="n"/>
      <c r="GM272" s="33" t="n"/>
      <c r="GN272" s="33" t="n"/>
      <c r="GO272" s="33" t="n"/>
      <c r="GP272" s="33" t="n"/>
      <c r="GQ272" s="33" t="n"/>
      <c r="GR272" s="33" t="n"/>
      <c r="GS272" s="33" t="n"/>
      <c r="GT272" s="33" t="n"/>
      <c r="GU272" s="33" t="n"/>
      <c r="GV272" s="33" t="n"/>
      <c r="GW272" s="33" t="n"/>
      <c r="GX272" s="33" t="n"/>
      <c r="GY272" s="33" t="n"/>
      <c r="GZ272" s="33" t="n"/>
      <c r="HA272" s="33" t="n"/>
      <c r="HB272" s="33" t="n"/>
      <c r="HC272" s="33" t="n"/>
      <c r="HD272" s="33" t="n"/>
      <c r="HE272" s="33" t="n"/>
      <c r="HF272" s="33" t="n"/>
      <c r="HG272" s="33" t="n"/>
      <c r="HH272" s="33" t="n"/>
      <c r="HI272" s="33" t="n"/>
      <c r="HJ272" s="33" t="n"/>
      <c r="HK272" s="33" t="n"/>
      <c r="HL272" s="33" t="n"/>
      <c r="HM272" s="33" t="n"/>
      <c r="HN272" s="33" t="n"/>
      <c r="HO272" s="33" t="n"/>
      <c r="HP272" s="33" t="n"/>
      <c r="HQ272" s="33" t="n"/>
      <c r="HR272" s="33" t="n"/>
      <c r="HS272" s="33" t="n"/>
      <c r="HT272" s="33" t="n"/>
      <c r="HU272" s="33" t="n"/>
      <c r="HV272" s="33" t="n"/>
      <c r="HW272" s="33" t="n"/>
      <c r="HX272" s="33" t="n"/>
      <c r="HY272" s="33" t="n"/>
      <c r="HZ272" s="34" t="n"/>
      <c r="IA272" s="34" t="n"/>
      <c r="IB272" s="34" t="n"/>
      <c r="IC272" s="34" t="n"/>
      <c r="ID272" s="34" t="n"/>
      <c r="IE272" s="34" t="n"/>
      <c r="IF272" s="34" t="n"/>
      <c r="IG272" s="34" t="n"/>
      <c r="IH272" s="34" t="n"/>
      <c r="II272" s="34" t="n"/>
      <c r="IJ272" s="34" t="n"/>
      <c r="IK272" s="34" t="n"/>
      <c r="IL272" s="26" t="n"/>
      <c r="IM272" s="26" t="inlineStr">
        <is>
          <t>ez_manage.py:4432 top()</t>
        </is>
      </c>
      <c r="IN272" s="26" t="inlineStr">
        <is>
          <t>v12_quick_engine.py:393 x8</t>
        </is>
      </c>
      <c r="IO272" s="26" t="n"/>
    </row>
    <row r="273" ht="15.75" customHeight="1" s="67">
      <c r="A273" s="27" t="inlineStr">
        <is>
          <t>BTC_BREAKOUT_ENTRY_ENABLED</t>
        </is>
      </c>
      <c r="B273" s="69" t="b">
        <v>0</v>
      </c>
      <c r="C273" s="26" t="n"/>
      <c r="D273" s="26" t="n"/>
      <c r="E273" s="26" t="n"/>
      <c r="F273" s="26" t="n"/>
      <c r="G273" s="26">
        <f>IFERROR(VLOOKUP($A21&amp;"_"&amp;$B21,Results_Deltas!$A$2:$P$15000,5,FALSE),"")</f>
        <v/>
      </c>
      <c r="H273" s="26">
        <f>IFERROR(VLOOKUP($A21,Results_30d_Deltas!$A$2:$H$5000,7,FALSE)-E20,"")</f>
        <v/>
      </c>
      <c r="I273" s="26">
        <f>IFERROR(VLOOKUP($A21,Results_30d_Deltas!$A$2:$H$5000,6,FALSE),"")</f>
        <v/>
      </c>
      <c r="J273" s="26" t="n"/>
      <c r="K273" s="26" t="n"/>
      <c r="L273" s="26" t="inlineStr">
        <is>
          <t>YES</t>
        </is>
      </c>
      <c r="M273" s="74" t="n">
        <v>5.13245258389853</v>
      </c>
      <c r="N273" s="74" t="n">
        <v>4</v>
      </c>
      <c r="O273" s="33" t="n"/>
      <c r="P273" s="33" t="n"/>
      <c r="Q273" s="33" t="n"/>
      <c r="R273" s="33" t="n"/>
      <c r="S273" s="33" t="n"/>
      <c r="T273" s="33" t="n"/>
      <c r="U273" s="33" t="n"/>
      <c r="V273" s="33" t="n"/>
      <c r="W273" s="33" t="n"/>
      <c r="X273" s="33" t="n"/>
      <c r="Y273" s="33" t="n"/>
      <c r="Z273" s="33" t="n"/>
      <c r="AA273" s="33" t="n"/>
      <c r="AB273" s="33" t="n"/>
      <c r="AC273" s="33" t="n"/>
      <c r="AD273" s="33" t="n"/>
      <c r="AE273" s="33" t="n"/>
      <c r="AF273" s="33" t="n"/>
      <c r="AG273" s="33" t="n"/>
      <c r="AH273" s="33" t="n"/>
      <c r="AI273" s="33" t="n"/>
      <c r="AJ273" s="33" t="n"/>
      <c r="AK273" s="33" t="n"/>
      <c r="AL273" s="33" t="n"/>
      <c r="AM273" s="33" t="n"/>
      <c r="AN273" s="33" t="n"/>
      <c r="AO273" s="33" t="n"/>
      <c r="AP273" s="33" t="n"/>
      <c r="AQ273" s="33" t="n"/>
      <c r="AR273" s="33" t="n"/>
      <c r="AS273" s="34" t="n"/>
      <c r="AT273" s="34" t="n"/>
      <c r="AU273" s="34" t="n"/>
      <c r="AV273" s="34" t="n"/>
      <c r="AW273" s="34" t="n"/>
      <c r="AX273" s="33" t="n"/>
      <c r="AY273" s="33" t="n"/>
      <c r="AZ273" s="33" t="n"/>
      <c r="BA273" s="33" t="n"/>
      <c r="BB273" s="33" t="n"/>
      <c r="BC273" s="33" t="n"/>
      <c r="BD273" s="33" t="n"/>
      <c r="BE273" s="33" t="n"/>
      <c r="BF273" s="33" t="n"/>
      <c r="BG273" s="33" t="n"/>
      <c r="BH273" s="33" t="n"/>
      <c r="BI273" s="33" t="n"/>
      <c r="BJ273" s="33" t="n"/>
      <c r="BK273" s="33" t="n"/>
      <c r="BL273" s="33" t="n"/>
      <c r="BM273" s="33" t="n"/>
      <c r="BN273" s="33" t="n"/>
      <c r="BO273" s="33" t="n"/>
      <c r="BP273" s="33" t="n"/>
      <c r="BQ273" s="33" t="n"/>
      <c r="BR273" s="34" t="n"/>
      <c r="BS273" s="34" t="n"/>
      <c r="BT273" s="34" t="n"/>
      <c r="BU273" s="34" t="n"/>
      <c r="BV273" s="34" t="n"/>
      <c r="BW273" s="33" t="n"/>
      <c r="BX273" s="33" t="n"/>
      <c r="BY273" s="33" t="n"/>
      <c r="BZ273" s="33" t="n"/>
      <c r="CA273" s="33" t="n"/>
      <c r="CB273" s="33" t="n"/>
      <c r="CC273" s="33" t="n"/>
      <c r="CD273" s="33" t="n"/>
      <c r="CE273" s="33" t="n"/>
      <c r="CF273" s="33" t="n"/>
      <c r="CG273" s="33" t="n"/>
      <c r="CH273" s="33" t="n"/>
      <c r="CI273" s="33" t="n"/>
      <c r="CJ273" s="33" t="n"/>
      <c r="CK273" s="33" t="n"/>
      <c r="CL273" s="33" t="n"/>
      <c r="CM273" s="33" t="n"/>
      <c r="CN273" s="33" t="n"/>
      <c r="CO273" s="33" t="n"/>
      <c r="CP273" s="33" t="n"/>
      <c r="CQ273" s="33" t="n"/>
      <c r="CR273" s="33" t="n"/>
      <c r="CS273" s="33" t="n"/>
      <c r="CT273" s="33" t="n"/>
      <c r="CU273" s="33" t="n"/>
      <c r="CV273" s="33" t="n"/>
      <c r="CW273" s="33" t="n"/>
      <c r="CX273" s="33" t="n"/>
      <c r="CY273" s="33" t="n"/>
      <c r="CZ273" s="33" t="n"/>
      <c r="DA273" s="34" t="n"/>
      <c r="DB273" s="34" t="n"/>
      <c r="DC273" s="34" t="n"/>
      <c r="DD273" s="34" t="n"/>
      <c r="DE273" s="34" t="n"/>
      <c r="DF273" s="33" t="n"/>
      <c r="DG273" s="33" t="n"/>
      <c r="DH273" s="33" t="n"/>
      <c r="DI273" s="33" t="n"/>
      <c r="DJ273" s="33" t="n"/>
      <c r="DK273" s="33" t="n"/>
      <c r="DL273" s="33" t="n"/>
      <c r="DM273" s="33" t="n"/>
      <c r="DN273" s="33" t="n"/>
      <c r="DO273" s="33" t="n"/>
      <c r="DP273" s="33" t="n"/>
      <c r="DQ273" s="33" t="n"/>
      <c r="DR273" s="33" t="n"/>
      <c r="DS273" s="33" t="n"/>
      <c r="DT273" s="33" t="n"/>
      <c r="DU273" s="33" t="n"/>
      <c r="DV273" s="33" t="n"/>
      <c r="DW273" s="33" t="n"/>
      <c r="DX273" s="33" t="n"/>
      <c r="DY273" s="33" t="n"/>
      <c r="DZ273" s="33" t="n"/>
      <c r="EA273" s="33" t="n"/>
      <c r="EB273" s="33" t="n"/>
      <c r="EC273" s="33" t="n"/>
      <c r="ED273" s="33" t="n"/>
      <c r="EE273" s="33" t="n"/>
      <c r="EF273" s="33" t="n"/>
      <c r="EG273" s="33" t="n"/>
      <c r="EH273" s="33" t="n"/>
      <c r="EI273" s="33" t="n"/>
      <c r="EJ273" s="33" t="n"/>
      <c r="EK273" s="33" t="n"/>
      <c r="EL273" s="33" t="n"/>
      <c r="EM273" s="33" t="n"/>
      <c r="EN273" s="33" t="n"/>
      <c r="EO273" s="33" t="n"/>
      <c r="EP273" s="33" t="n"/>
      <c r="EQ273" s="33" t="n"/>
      <c r="ER273" s="33" t="n"/>
      <c r="ES273" s="33" t="n"/>
      <c r="ET273" s="33" t="n"/>
      <c r="EU273" s="33" t="n"/>
      <c r="EV273" s="33" t="n"/>
      <c r="EW273" s="33" t="n"/>
      <c r="EX273" s="33" t="n"/>
      <c r="EY273" s="33" t="n"/>
      <c r="EZ273" s="33" t="n"/>
      <c r="FA273" s="33" t="n"/>
      <c r="FB273" s="33" t="n"/>
      <c r="FC273" s="33" t="n"/>
      <c r="FD273" s="33" t="n"/>
      <c r="FE273" s="33" t="n"/>
      <c r="FF273" s="33" t="n"/>
      <c r="FG273" s="33" t="n"/>
      <c r="FH273" s="33" t="n"/>
      <c r="FI273" s="33" t="n"/>
      <c r="FJ273" s="33" t="n"/>
      <c r="FK273" s="34" t="n"/>
      <c r="FL273" s="34" t="n"/>
      <c r="FM273" s="34" t="n"/>
      <c r="FN273" s="34" t="n"/>
      <c r="FO273" s="34" t="n"/>
      <c r="FP273" s="33" t="n"/>
      <c r="FQ273" s="33" t="n"/>
      <c r="FR273" s="33" t="n"/>
      <c r="FS273" s="33" t="n"/>
      <c r="FT273" s="33" t="n"/>
      <c r="FU273" s="33" t="n"/>
      <c r="FV273" s="33" t="n"/>
      <c r="FW273" s="33" t="n"/>
      <c r="FX273" s="33" t="n"/>
      <c r="FY273" s="33" t="n"/>
      <c r="FZ273" s="33" t="n"/>
      <c r="GA273" s="33" t="n"/>
      <c r="GB273" s="34" t="n"/>
      <c r="GC273" s="34" t="n"/>
      <c r="GD273" s="34" t="n"/>
      <c r="GE273" s="34" t="n"/>
      <c r="GF273" s="34" t="n"/>
      <c r="GG273" s="33" t="n"/>
      <c r="GH273" s="33" t="n"/>
      <c r="GI273" s="33" t="n"/>
      <c r="GJ273" s="33" t="n"/>
      <c r="GK273" s="33" t="n"/>
      <c r="GL273" s="33" t="n"/>
      <c r="GM273" s="33" t="n"/>
      <c r="GN273" s="33" t="n"/>
      <c r="GO273" s="33" t="n"/>
      <c r="GP273" s="33" t="n"/>
      <c r="GQ273" s="33" t="n"/>
      <c r="GR273" s="33" t="n"/>
      <c r="GS273" s="33" t="n"/>
      <c r="GT273" s="33" t="n"/>
      <c r="GU273" s="33" t="n"/>
      <c r="GV273" s="33" t="n"/>
      <c r="GW273" s="33" t="n"/>
      <c r="GX273" s="33" t="n"/>
      <c r="GY273" s="33" t="n"/>
      <c r="GZ273" s="33" t="n"/>
      <c r="HA273" s="33" t="n"/>
      <c r="HB273" s="33" t="n"/>
      <c r="HC273" s="33" t="n"/>
      <c r="HD273" s="33" t="n"/>
      <c r="HE273" s="33" t="n"/>
      <c r="HF273" s="33" t="n"/>
      <c r="HG273" s="33" t="n"/>
      <c r="HH273" s="33" t="n"/>
      <c r="HI273" s="33" t="n"/>
      <c r="HJ273" s="33" t="n"/>
      <c r="HK273" s="33" t="n"/>
      <c r="HL273" s="33" t="n"/>
      <c r="HM273" s="33" t="n"/>
      <c r="HN273" s="33" t="n"/>
      <c r="HO273" s="33" t="n"/>
      <c r="HP273" s="33" t="n"/>
      <c r="HQ273" s="33" t="n"/>
      <c r="HR273" s="33" t="n"/>
      <c r="HS273" s="33" t="n"/>
      <c r="HT273" s="33" t="n"/>
      <c r="HU273" s="33" t="n"/>
      <c r="HV273" s="33" t="n"/>
      <c r="HW273" s="33" t="n"/>
      <c r="HX273" s="33" t="n"/>
      <c r="HY273" s="33" t="n"/>
      <c r="HZ273" s="34" t="n"/>
      <c r="IA273" s="34" t="n"/>
      <c r="IB273" s="34" t="n"/>
      <c r="IC273" s="34" t="n"/>
      <c r="ID273" s="34" t="n"/>
      <c r="IE273" s="34" t="n"/>
      <c r="IF273" s="34" t="n"/>
      <c r="IG273" s="34" t="n"/>
      <c r="IH273" s="34" t="n"/>
      <c r="II273" s="34" t="n"/>
      <c r="IJ273" s="34" t="n"/>
      <c r="IK273" s="34" t="n"/>
      <c r="IL273" s="26" t="n"/>
      <c r="IM273" s="26" t="inlineStr">
        <is>
          <t>ez_manage.py:4432 top()</t>
        </is>
      </c>
      <c r="IN273" s="26" t="inlineStr">
        <is>
          <t>v12_quick_engine.py:393 x8</t>
        </is>
      </c>
      <c r="IO273" s="26" t="n"/>
    </row>
    <row r="274" ht="15.75" customHeight="1" s="67">
      <c r="A274" s="26" t="inlineStr">
        <is>
          <t>BTC_TECH_EXIT_WT_MIN_TFS</t>
        </is>
      </c>
      <c r="B274" s="26" t="inlineStr">
        <is>
          <t>0</t>
        </is>
      </c>
      <c r="C274" s="26" t="n"/>
      <c r="D274" s="26" t="n"/>
      <c r="E274" s="26" t="n"/>
      <c r="F274" s="26" t="n"/>
      <c r="G274" s="26">
        <f>IFERROR(VLOOKUP($A43&amp;"_"&amp;$B43,Results_Deltas!$A$2:$P$15000,5,FALSE),"")</f>
        <v/>
      </c>
      <c r="H274" s="26">
        <f>IFERROR(VLOOKUP($A43,Results_30d_Deltas!$A$2:$H$5000,7,FALSE)-E42,"")</f>
        <v/>
      </c>
      <c r="I274" s="26">
        <f>IFERROR(VLOOKUP($A43,Results_30d_Deltas!$A$2:$H$5000,6,FALSE),"")</f>
        <v/>
      </c>
      <c r="J274" s="26" t="n"/>
      <c r="K274" s="26" t="n"/>
      <c r="L274" s="26" t="inlineStr">
        <is>
          <t>NO</t>
        </is>
      </c>
      <c r="M274" s="74" t="n">
        <v>5.35462208893545</v>
      </c>
      <c r="N274" s="74" t="n">
        <v>5</v>
      </c>
      <c r="O274" s="33" t="n"/>
      <c r="P274" s="33" t="n"/>
      <c r="Q274" s="33" t="n"/>
      <c r="R274" s="33" t="n"/>
      <c r="S274" s="33" t="n"/>
      <c r="T274" s="33" t="n"/>
      <c r="U274" s="33" t="n"/>
      <c r="V274" s="33" t="n"/>
      <c r="W274" s="33" t="n"/>
      <c r="X274" s="33" t="n"/>
      <c r="Y274" s="33" t="n"/>
      <c r="Z274" s="33" t="n"/>
      <c r="AA274" s="33" t="n"/>
      <c r="AB274" s="33" t="n"/>
      <c r="AC274" s="33" t="n"/>
      <c r="AD274" s="33" t="n"/>
      <c r="AE274" s="33" t="n"/>
      <c r="AF274" s="33" t="n"/>
      <c r="AG274" s="33" t="n"/>
      <c r="AH274" s="33" t="n"/>
      <c r="AI274" s="33" t="n"/>
      <c r="AJ274" s="33" t="n"/>
      <c r="AK274" s="33" t="n"/>
      <c r="AL274" s="33" t="n"/>
      <c r="AM274" s="33" t="n"/>
      <c r="AN274" s="33" t="n"/>
      <c r="AO274" s="33" t="n"/>
      <c r="AP274" s="33" t="n"/>
      <c r="AQ274" s="33" t="n"/>
      <c r="AR274" s="33" t="n"/>
      <c r="AS274" s="33" t="n"/>
      <c r="AT274" s="33" t="n"/>
      <c r="AU274" s="33" t="n"/>
      <c r="AV274" s="33" t="n"/>
      <c r="AW274" s="33" t="n"/>
      <c r="AX274" s="33" t="n"/>
      <c r="AY274" s="33" t="n"/>
      <c r="AZ274" s="33" t="n"/>
      <c r="BA274" s="33" t="n"/>
      <c r="BB274" s="33" t="n"/>
      <c r="BC274" s="33" t="n"/>
      <c r="BD274" s="33" t="n"/>
      <c r="BE274" s="33" t="n"/>
      <c r="BF274" s="33" t="n"/>
      <c r="BG274" s="33" t="n"/>
      <c r="BH274" s="33" t="n"/>
      <c r="BI274" s="33" t="n"/>
      <c r="BJ274" s="33" t="n"/>
      <c r="BK274" s="33" t="n"/>
      <c r="BL274" s="33" t="n"/>
      <c r="BM274" s="33" t="n"/>
      <c r="BN274" s="33" t="n"/>
      <c r="BO274" s="33" t="n"/>
      <c r="BP274" s="33" t="n"/>
      <c r="BQ274" s="33" t="n"/>
      <c r="BR274" s="33" t="n"/>
      <c r="BS274" s="33" t="n"/>
      <c r="BT274" s="33" t="n"/>
      <c r="BU274" s="33" t="n"/>
      <c r="BV274" s="33" t="n"/>
      <c r="BW274" s="33" t="n"/>
      <c r="BX274" s="33" t="n"/>
      <c r="BY274" s="33" t="n"/>
      <c r="BZ274" s="33" t="n"/>
      <c r="CA274" s="33" t="n"/>
      <c r="CB274" s="33" t="n"/>
      <c r="CC274" s="33" t="n"/>
      <c r="CD274" s="33" t="n"/>
      <c r="CE274" s="33" t="n"/>
      <c r="CF274" s="33" t="n"/>
      <c r="CG274" s="33" t="n"/>
      <c r="CH274" s="33" t="n"/>
      <c r="CI274" s="33" t="n"/>
      <c r="CJ274" s="33" t="n"/>
      <c r="CK274" s="33" t="n"/>
      <c r="CL274" s="33" t="n"/>
      <c r="CM274" s="33" t="n"/>
      <c r="CN274" s="33" t="n"/>
      <c r="CO274" s="33" t="n"/>
      <c r="CP274" s="33" t="n"/>
      <c r="CQ274" s="33" t="n"/>
      <c r="CR274" s="33" t="n"/>
      <c r="CS274" s="33" t="n"/>
      <c r="CT274" s="33" t="n"/>
      <c r="CU274" s="33" t="n"/>
      <c r="CV274" s="34" t="n"/>
      <c r="CW274" s="34" t="n"/>
      <c r="CX274" s="34" t="n"/>
      <c r="CY274" s="34" t="n"/>
      <c r="CZ274" s="34" t="n"/>
      <c r="DA274" s="34" t="n"/>
      <c r="DB274" s="34" t="n"/>
      <c r="DC274" s="34" t="n"/>
      <c r="DD274" s="34" t="n"/>
      <c r="DE274" s="34" t="n"/>
      <c r="DF274" s="34" t="n"/>
      <c r="DG274" s="34" t="n"/>
      <c r="DH274" s="34" t="n"/>
      <c r="DI274" s="34" t="n"/>
      <c r="DJ274" s="34" t="n"/>
      <c r="DK274" s="34" t="n"/>
      <c r="DL274" s="34" t="n"/>
      <c r="DM274" s="34" t="n"/>
      <c r="DN274" s="34" t="n"/>
      <c r="DO274" s="34" t="n"/>
      <c r="DP274" s="33" t="n"/>
      <c r="DQ274" s="33" t="n"/>
      <c r="DR274" s="33" t="n"/>
      <c r="DS274" s="33" t="n"/>
      <c r="DT274" s="33" t="n"/>
      <c r="DU274" s="33" t="n"/>
      <c r="DV274" s="33" t="n"/>
      <c r="DW274" s="33" t="n"/>
      <c r="DX274" s="33" t="n"/>
      <c r="DY274" s="33" t="n"/>
      <c r="DZ274" s="33" t="n"/>
      <c r="EA274" s="33" t="n"/>
      <c r="EB274" s="33" t="n"/>
      <c r="EC274" s="33" t="n"/>
      <c r="ED274" s="33" t="n"/>
      <c r="EE274" s="33" t="n"/>
      <c r="EF274" s="33" t="n"/>
      <c r="EG274" s="33" t="n"/>
      <c r="EH274" s="33" t="n"/>
      <c r="EI274" s="33" t="n"/>
      <c r="EJ274" s="33" t="n"/>
      <c r="EK274" s="33" t="n"/>
      <c r="EL274" s="33" t="n"/>
      <c r="EM274" s="33" t="n"/>
      <c r="EN274" s="33" t="n"/>
      <c r="EO274" s="33" t="n"/>
      <c r="EP274" s="33" t="n"/>
      <c r="EQ274" s="33" t="n"/>
      <c r="ER274" s="33" t="n"/>
      <c r="ES274" s="33" t="n"/>
      <c r="ET274" s="33" t="n"/>
      <c r="EU274" s="33" t="n"/>
      <c r="EV274" s="33" t="n"/>
      <c r="EW274" s="33" t="n"/>
      <c r="EX274" s="33" t="n"/>
      <c r="EY274" s="33" t="n"/>
      <c r="EZ274" s="33" t="n"/>
      <c r="FA274" s="33" t="n"/>
      <c r="FB274" s="33" t="n"/>
      <c r="FC274" s="33" t="n"/>
      <c r="FD274" s="33" t="n"/>
      <c r="FE274" s="33" t="n"/>
      <c r="FF274" s="33" t="n"/>
      <c r="FG274" s="33" t="n"/>
      <c r="FH274" s="33" t="n"/>
      <c r="FI274" s="33" t="n"/>
      <c r="FJ274" s="33" t="n"/>
      <c r="FK274" s="33" t="n"/>
      <c r="FL274" s="33" t="n"/>
      <c r="FM274" s="33" t="n"/>
      <c r="FN274" s="33" t="n"/>
      <c r="FO274" s="33" t="n"/>
      <c r="FP274" s="33" t="n"/>
      <c r="FQ274" s="33" t="n"/>
      <c r="FR274" s="33" t="n"/>
      <c r="FS274" s="33" t="n"/>
      <c r="FT274" s="33" t="n"/>
      <c r="FU274" s="33" t="n"/>
      <c r="FV274" s="33" t="n"/>
      <c r="FW274" s="33" t="n"/>
      <c r="FX274" s="33" t="n"/>
      <c r="FY274" s="33" t="n"/>
      <c r="FZ274" s="33" t="n"/>
      <c r="GA274" s="33" t="n"/>
      <c r="GB274" s="33" t="n"/>
      <c r="GC274" s="33" t="n"/>
      <c r="GD274" s="33" t="n"/>
      <c r="GE274" s="33" t="n"/>
      <c r="GF274" s="33" t="n"/>
      <c r="GG274" s="33" t="n"/>
      <c r="GH274" s="33" t="n"/>
      <c r="GI274" s="33" t="n"/>
      <c r="GJ274" s="33" t="n"/>
      <c r="GK274" s="33" t="n"/>
      <c r="GL274" s="33" t="n"/>
      <c r="GM274" s="33" t="n"/>
      <c r="GN274" s="33" t="n"/>
      <c r="GO274" s="33" t="n"/>
      <c r="GP274" s="33" t="n"/>
      <c r="GQ274" s="33" t="n"/>
      <c r="GR274" s="33" t="n"/>
      <c r="GS274" s="33" t="n"/>
      <c r="GT274" s="33" t="n"/>
      <c r="GU274" s="33" t="n"/>
      <c r="GV274" s="33" t="n"/>
      <c r="GW274" s="33" t="n"/>
      <c r="GX274" s="33" t="n"/>
      <c r="GY274" s="33" t="n"/>
      <c r="GZ274" s="33" t="n"/>
      <c r="HA274" s="33" t="n"/>
      <c r="HB274" s="33" t="n"/>
      <c r="HC274" s="33" t="n"/>
      <c r="HD274" s="33" t="n"/>
      <c r="HE274" s="33" t="n"/>
      <c r="HF274" s="33" t="n"/>
      <c r="HG274" s="33" t="n"/>
      <c r="HH274" s="33" t="n"/>
      <c r="HI274" s="33" t="n"/>
      <c r="HJ274" s="33" t="n"/>
      <c r="HK274" s="33" t="n"/>
      <c r="HL274" s="33" t="n"/>
      <c r="HM274" s="33" t="n"/>
      <c r="HN274" s="33" t="n"/>
      <c r="HO274" s="33" t="n"/>
      <c r="HP274" s="33" t="n"/>
      <c r="HQ274" s="33" t="n"/>
      <c r="HR274" s="33" t="n"/>
      <c r="HS274" s="33" t="n"/>
      <c r="HT274" s="33" t="n"/>
      <c r="HU274" s="33" t="n"/>
      <c r="HV274" s="33" t="n"/>
      <c r="HW274" s="33" t="n"/>
      <c r="HX274" s="33" t="n"/>
      <c r="HY274" s="33" t="n"/>
      <c r="HZ274" s="33" t="n"/>
      <c r="IA274" s="33" t="n"/>
      <c r="IB274" s="33" t="n"/>
      <c r="IC274" s="33" t="n"/>
      <c r="ID274" s="33" t="n"/>
      <c r="IE274" s="33" t="n"/>
      <c r="IF274" s="33" t="n"/>
      <c r="IG274" s="33" t="n"/>
      <c r="IH274" s="33" t="n"/>
      <c r="II274" s="33" t="n"/>
      <c r="IJ274" s="33" t="n"/>
      <c r="IK274" s="33" t="n"/>
      <c r="IL274" s="26" t="n"/>
      <c r="IM274" s="26" t="inlineStr">
        <is>
          <t>ez_manage.py:4517 top()</t>
        </is>
      </c>
      <c r="IN274" s="26" t="inlineStr">
        <is>
          <t>v12_quick_engine.py:457 x8</t>
        </is>
      </c>
      <c r="IO274" s="26" t="n"/>
    </row>
    <row r="275" ht="15.75" customHeight="1" s="67">
      <c r="A275" s="39" t="inlineStr">
        <is>
          <t>CRYPTO_SPIKE_FADE_THRESHOLD_PCT</t>
        </is>
      </c>
      <c r="B275" s="70" t="n">
        <v>0</v>
      </c>
      <c r="C275" s="38" t="n"/>
      <c r="D275" s="38" t="inlineStr">
        <is>
          <t>GLOBAL_CHECK, STOCKS_EXIT</t>
        </is>
      </c>
      <c r="E275" s="38" t="n"/>
      <c r="F275" s="26" t="n"/>
      <c r="G275" s="38">
        <f>IFERROR(VLOOKUP($A234&amp;"_"&amp;$B234,Results_Deltas!$A$2:$P$15000,5,FALSE),"")</f>
        <v/>
      </c>
      <c r="H275" s="38" t="inlineStr">
        <is>
          <t>Blanket (page end)</t>
        </is>
      </c>
      <c r="I275" s="26" t="n"/>
      <c r="J275" s="26" t="n"/>
      <c r="K275" s="26" t="n"/>
      <c r="L275" s="26" t="inlineStr">
        <is>
          <t>NO</t>
        </is>
      </c>
      <c r="M275" s="74" t="n">
        <v>0</v>
      </c>
      <c r="N275" s="74" t="n">
        <v>0</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9" t="inlineStr">
        <is>
          <t>DC_MOMENT_STRONG_THRESHOLD</t>
        </is>
      </c>
      <c r="B276" s="70" t="n">
        <v>0</v>
      </c>
      <c r="C276" s="38" t="n"/>
      <c r="D276" s="38" t="inlineStr">
        <is>
          <t>ENTRY, GLOBAL_CHECK, STOCKS_EXIT</t>
        </is>
      </c>
      <c r="E276" s="38" t="n"/>
      <c r="F276" s="26" t="n"/>
      <c r="G276" s="38">
        <f>IFERROR(VLOOKUP($A238&amp;"_"&amp;$B238,Results_Deltas!$A$2:$P$15000,5,FALSE),"")</f>
        <v/>
      </c>
      <c r="H276" s="38" t="inlineStr">
        <is>
          <t>Blanket (page end)</t>
        </is>
      </c>
      <c r="I276" s="26" t="n"/>
      <c r="J276" s="26" t="n"/>
      <c r="K276" s="26" t="n"/>
      <c r="L276" s="26" t="inlineStr">
        <is>
          <t>NO</t>
        </is>
      </c>
      <c r="M276" s="74" t="n">
        <v>0</v>
      </c>
      <c r="N276" s="74" t="n">
        <v>0</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9" t="inlineStr">
        <is>
          <t>FG_FEAR_THRESHOLD</t>
        </is>
      </c>
      <c r="B277" s="70" t="n">
        <v>0</v>
      </c>
      <c r="C277" s="38" t="n"/>
      <c r="D277" s="38" t="inlineStr">
        <is>
          <t>GLOBAL_CHECK, STOCKS_EXIT</t>
        </is>
      </c>
      <c r="E277" s="38" t="n"/>
      <c r="F277" s="26" t="n"/>
      <c r="G277" s="38">
        <f>IFERROR(VLOOKUP($A263&amp;"_"&amp;$B263,Results_Deltas!$A$2:$P$15000,5,FALSE),"")</f>
        <v/>
      </c>
      <c r="H277" s="38" t="inlineStr">
        <is>
          <t>Blanket (page end)</t>
        </is>
      </c>
      <c r="I277" s="26" t="n"/>
      <c r="J277" s="26" t="n"/>
      <c r="K277" s="26" t="n"/>
      <c r="L277" s="26" t="inlineStr">
        <is>
          <t>NO</t>
        </is>
      </c>
      <c r="M277" s="74" t="n">
        <v>0</v>
      </c>
      <c r="N277" s="74" t="n">
        <v>0</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9" t="inlineStr">
        <is>
          <t>FG_GREED_THRESHOLD</t>
        </is>
      </c>
      <c r="B278" s="70" t="n">
        <v>0</v>
      </c>
      <c r="C278" s="38" t="n"/>
      <c r="D278" s="38" t="inlineStr">
        <is>
          <t>GLOBAL_CHECK, STOCKS_EXIT</t>
        </is>
      </c>
      <c r="E278" s="38" t="n"/>
      <c r="F278" s="26" t="n"/>
      <c r="G278" s="38">
        <f>IFERROR(VLOOKUP($A267&amp;"_"&amp;$B267,Results_Deltas!$A$2:$P$15000,5,FALSE),"")</f>
        <v/>
      </c>
      <c r="H278" s="38" t="inlineStr">
        <is>
          <t>Blanket (page end)</t>
        </is>
      </c>
      <c r="I278" s="26" t="n"/>
      <c r="J278" s="26" t="n"/>
      <c r="K278" s="26" t="n"/>
      <c r="L278" s="26" t="inlineStr">
        <is>
          <t>NO</t>
        </is>
      </c>
      <c r="M278" s="74" t="n">
        <v>0</v>
      </c>
      <c r="N278" s="74" t="n">
        <v>0</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9" t="inlineStr">
        <is>
          <t>HA_WICK_QUALITY_SCORE</t>
        </is>
      </c>
      <c r="B279" s="70" t="n">
        <v>0</v>
      </c>
      <c r="C279" s="38" t="n"/>
      <c r="D279" s="38" t="inlineStr">
        <is>
          <t>ENTRY, GLOBAL_CHECK, STOCKS_EXIT</t>
        </is>
      </c>
      <c r="E279" s="38" t="n"/>
      <c r="F279" s="26" t="n"/>
      <c r="G279" s="38">
        <f>IFERROR(VLOOKUP($A293&amp;"_"&amp;$B293,Results_Deltas!$A$2:$P$15000,5,FALSE),"")</f>
        <v/>
      </c>
      <c r="H279" s="38" t="inlineStr">
        <is>
          <t>Blanket (page end)</t>
        </is>
      </c>
      <c r="I279" s="26" t="n"/>
      <c r="J279" s="26" t="n"/>
      <c r="K279" s="26" t="n"/>
      <c r="L279" s="26" t="inlineStr">
        <is>
          <t>NO</t>
        </is>
      </c>
      <c r="M279" s="74" t="n">
        <v>0</v>
      </c>
      <c r="N279" s="74" t="n">
        <v>0</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9" t="inlineStr">
        <is>
          <t>MANDATORY_REENTRY_WT_FILTER_MIN_TFS</t>
        </is>
      </c>
      <c r="B280" s="70" t="n">
        <v>0</v>
      </c>
      <c r="C280" s="38" t="n"/>
      <c r="D280" s="38" t="inlineStr">
        <is>
          <t>GLOBAL_CHECK, STOCKS_EXIT</t>
        </is>
      </c>
      <c r="E280" s="38" t="n"/>
      <c r="F280" s="26" t="n"/>
      <c r="G280" s="38">
        <f>IFERROR(VLOOKUP($A337&amp;"_"&amp;$B337,Results_Deltas!$A$2:$P$15000,5,FALSE),"")</f>
        <v/>
      </c>
      <c r="H280" s="38" t="inlineStr">
        <is>
          <t>Blanket (page end)</t>
        </is>
      </c>
      <c r="I280" s="26" t="n"/>
      <c r="J280" s="26" t="n"/>
      <c r="K280" s="26" t="n"/>
      <c r="L280" s="26" t="inlineStr">
        <is>
          <t>NO</t>
        </is>
      </c>
      <c r="M280" s="74" t="n">
        <v>0</v>
      </c>
      <c r="N280" s="74" t="n">
        <v>0</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9" t="inlineStr">
        <is>
          <t>MANDATORY_REENTRY_WT_FILTER_REQUIRE_FLIP</t>
        </is>
      </c>
      <c r="B281" s="70" t="n">
        <v>0</v>
      </c>
      <c r="C281" s="38" t="n"/>
      <c r="D281" s="38" t="inlineStr">
        <is>
          <t>GLOBAL_CHECK, STOCKS_EXIT</t>
        </is>
      </c>
      <c r="E281" s="38" t="n"/>
      <c r="F281" s="26" t="n"/>
      <c r="G281" s="38">
        <f>IFERROR(VLOOKUP($A342&amp;"_"&amp;$B342,Results_Deltas!$A$2:$P$15000,5,FALSE),"")</f>
        <v/>
      </c>
      <c r="H281" s="38" t="inlineStr">
        <is>
          <t>Blanket (page end)</t>
        </is>
      </c>
      <c r="I281" s="26" t="n"/>
      <c r="J281" s="26" t="n"/>
      <c r="K281" s="26" t="n"/>
      <c r="L281" s="26" t="inlineStr">
        <is>
          <t>NO</t>
        </is>
      </c>
      <c r="M281" s="74" t="n">
        <v>0</v>
      </c>
      <c r="N281" s="74" t="n">
        <v>0</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9" t="inlineStr">
        <is>
          <t>MANDATORY_REENTRY_WT_FILTER_VELOCITY_RATIO</t>
        </is>
      </c>
      <c r="B282" s="70" t="n">
        <v>0</v>
      </c>
      <c r="C282" s="38" t="n"/>
      <c r="D282" s="38" t="inlineStr">
        <is>
          <t>GLOBAL_CHECK, STOCKS_EXIT</t>
        </is>
      </c>
      <c r="E282" s="38" t="n"/>
      <c r="F282" s="26" t="n"/>
      <c r="G282" s="38">
        <f>IFERROR(VLOOKUP($A344&amp;"_"&amp;$B344,Results_Deltas!$A$2:$P$15000,5,FALSE),"")</f>
        <v/>
      </c>
      <c r="H282" s="38" t="inlineStr">
        <is>
          <t>Blanket (page end)</t>
        </is>
      </c>
      <c r="I282" s="26" t="n"/>
      <c r="J282" s="26" t="n"/>
      <c r="K282" s="26" t="n"/>
      <c r="L282" s="26" t="inlineStr">
        <is>
          <t>NO</t>
        </is>
      </c>
      <c r="M282" s="74" t="n">
        <v>0</v>
      </c>
      <c r="N282" s="74" t="n">
        <v>0</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9" t="inlineStr">
        <is>
          <t>MOVER_THRESHOLD</t>
        </is>
      </c>
      <c r="B283" s="70" t="n">
        <v>0</v>
      </c>
      <c r="C283" s="38" t="n"/>
      <c r="D283" s="38" t="inlineStr">
        <is>
          <t>ENTRY, GLOBAL_CHECK, STOCKS_EXIT</t>
        </is>
      </c>
      <c r="E283" s="38" t="n"/>
      <c r="F283" s="26" t="n"/>
      <c r="G283" s="38">
        <f>IFERROR(VLOOKUP($A350&amp;"_"&amp;$B350,Results_Deltas!$A$2:$P$15000,5,FALSE),"")</f>
        <v/>
      </c>
      <c r="H283" s="38" t="inlineStr">
        <is>
          <t>Blanket (page end)</t>
        </is>
      </c>
      <c r="I283" s="26" t="n"/>
      <c r="J283" s="26" t="n"/>
      <c r="K283" s="26" t="n"/>
      <c r="L283" s="26" t="inlineStr">
        <is>
          <t>NO</t>
        </is>
      </c>
      <c r="M283" s="74" t="n">
        <v>0</v>
      </c>
      <c r="N283" s="74" t="n">
        <v>0</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9" t="inlineStr">
        <is>
          <t>MTS_BOTTOM_BONUS_THRESHOLD</t>
        </is>
      </c>
      <c r="B284" s="70" t="n">
        <v>0</v>
      </c>
      <c r="C284" s="38" t="n"/>
      <c r="D284" s="38" t="inlineStr">
        <is>
          <t>ENTRY, GLOBAL_CHECK, STOCKS_EXIT</t>
        </is>
      </c>
      <c r="E284" s="38" t="n"/>
      <c r="F284" s="26" t="n"/>
      <c r="G284" s="38">
        <f>IFERROR(VLOOKUP($A358&amp;"_"&amp;$B358,Results_Deltas!$A$2:$P$15000,5,FALSE),"")</f>
        <v/>
      </c>
      <c r="H284" s="38" t="inlineStr">
        <is>
          <t>Blanket (page end)</t>
        </is>
      </c>
      <c r="I284" s="26" t="n"/>
      <c r="J284" s="26" t="n"/>
      <c r="K284" s="26" t="n"/>
      <c r="L284" s="26" t="inlineStr">
        <is>
          <t>YES</t>
        </is>
      </c>
      <c r="M284" s="74" t="n">
        <v>0</v>
      </c>
      <c r="N284" s="74" t="n">
        <v>0</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9" t="inlineStr">
        <is>
          <t>MTS_BOTTOM_STRONG_THRESHOLD</t>
        </is>
      </c>
      <c r="B285" s="70" t="n">
        <v>0</v>
      </c>
      <c r="C285" s="38" t="n"/>
      <c r="D285" s="38" t="inlineStr">
        <is>
          <t>ENTRY, GLOBAL_CHECK, STOCKS_EXIT</t>
        </is>
      </c>
      <c r="E285" s="38" t="n"/>
      <c r="F285" s="26" t="n"/>
      <c r="G285" s="38">
        <f>IFERROR(VLOOKUP($A362&amp;"_"&amp;$B362,Results_Deltas!$A$2:$P$15000,5,FALSE),"")</f>
        <v/>
      </c>
      <c r="H285" s="38" t="inlineStr">
        <is>
          <t>Blanket (page end)</t>
        </is>
      </c>
      <c r="I285" s="26" t="n"/>
      <c r="J285" s="26" t="n"/>
      <c r="K285" s="26" t="n"/>
      <c r="L285" s="26" t="inlineStr">
        <is>
          <t>NO</t>
        </is>
      </c>
      <c r="M285" s="74" t="n">
        <v>0</v>
      </c>
      <c r="N285" s="74" t="n">
        <v>0</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7" t="inlineStr">
        <is>
          <t>OI_CONFIRM_MIN_PRICE_PCT</t>
        </is>
      </c>
      <c r="B286" s="38" t="inlineStr">
        <is>
          <t>0.5</t>
        </is>
      </c>
      <c r="C286" s="38" t="n"/>
      <c r="D286" s="38" t="inlineStr">
        <is>
          <t>ENTRY, GLOBAL_CHECK, STOCKS_EXIT</t>
        </is>
      </c>
      <c r="E286" s="38" t="n"/>
      <c r="F286" s="26" t="n"/>
      <c r="G286" s="38">
        <f>IFERROR(VLOOKUP($A387&amp;"_"&amp;$B387,Results_Deltas!$A$2:$P$15000,5,FALSE),"")</f>
        <v/>
      </c>
      <c r="H286" s="38" t="inlineStr">
        <is>
          <t>Blanket (page end)</t>
        </is>
      </c>
      <c r="I286" s="26" t="n"/>
      <c r="J286" s="26" t="n"/>
      <c r="K286" s="26" t="n"/>
      <c r="L286" s="26" t="inlineStr">
        <is>
          <t>NO</t>
        </is>
      </c>
      <c r="M286" s="74" t="n">
        <v>1.845950547782335</v>
      </c>
      <c r="N286" s="74" t="n">
        <v>26</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FG_GREED_THRESHOLD</t>
        </is>
      </c>
      <c r="B287" s="38" t="inlineStr">
        <is>
          <t>93.75</t>
        </is>
      </c>
      <c r="C287" s="38" t="n"/>
      <c r="D287" s="38" t="inlineStr">
        <is>
          <t>GLOBAL_CHECK, STOCKS_EXIT</t>
        </is>
      </c>
      <c r="E287" s="38" t="n"/>
      <c r="F287" s="26" t="n"/>
      <c r="G287" s="38">
        <f>IFERROR(VLOOKUP($A268&amp;"_"&amp;$B268,Results_Deltas!$A$2:$P$15000,5,FALSE),"")</f>
        <v/>
      </c>
      <c r="H287" s="38" t="inlineStr">
        <is>
          <t>Blanket (page end)</t>
        </is>
      </c>
      <c r="I287" s="26" t="n"/>
      <c r="J287" s="26" t="n"/>
      <c r="K287" s="26" t="n"/>
      <c r="L287" s="26" t="inlineStr">
        <is>
          <t>NO</t>
        </is>
      </c>
      <c r="M287" s="74" t="n">
        <v>1.907932068419768</v>
      </c>
      <c r="N287" s="74" t="n">
        <v>27</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MOVER_THRESHOLD</t>
        </is>
      </c>
      <c r="B288" s="38" t="inlineStr">
        <is>
          <t>2.5</t>
        </is>
      </c>
      <c r="C288" s="38" t="n"/>
      <c r="D288" s="38" t="inlineStr">
        <is>
          <t>ENTRY, GLOBAL_CHECK, STOCKS_EXIT</t>
        </is>
      </c>
      <c r="E288" s="38" t="n"/>
      <c r="F288" s="26" t="n"/>
      <c r="G288" s="38">
        <f>IFERROR(VLOOKUP($A353&amp;"_"&amp;$B353,Results_Deltas!$A$2:$P$15000,5,FALSE),"")</f>
        <v/>
      </c>
      <c r="H288" s="38" t="inlineStr">
        <is>
          <t>Blanket (page end)</t>
        </is>
      </c>
      <c r="I288" s="26" t="n"/>
      <c r="J288" s="26" t="n"/>
      <c r="K288" s="26" t="n"/>
      <c r="L288" s="26" t="inlineStr">
        <is>
          <t>NO</t>
        </is>
      </c>
      <c r="M288" s="74" t="n">
        <v>1.943827312383943</v>
      </c>
      <c r="N288" s="74" t="n">
        <v>30</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BANDAID_OFF_LOSER_RECOVER_PCT</t>
        </is>
      </c>
      <c r="B289" s="38" t="inlineStr">
        <is>
          <t>0.5</t>
        </is>
      </c>
      <c r="C289" s="38" t="n"/>
      <c r="D289" s="38" t="inlineStr">
        <is>
          <t>AUGMENT, ENTRY, EXIT, GLOBAL_CHECK, REDUCE, STOCKS_EXIT</t>
        </is>
      </c>
      <c r="E289" s="38" t="n"/>
      <c r="F289" s="26" t="n"/>
      <c r="G289" s="38">
        <f>IFERROR(VLOOKUP($A220&amp;"_"&amp;$B220,Results_Deltas!$A$2:$P$15000,5,FALSE),"")</f>
        <v/>
      </c>
      <c r="H289" s="38" t="inlineStr">
        <is>
          <t>Blanket (page end)</t>
        </is>
      </c>
      <c r="I289" s="26" t="n"/>
      <c r="J289" s="26" t="n"/>
      <c r="K289" s="26" t="n"/>
      <c r="L289" s="26" t="inlineStr">
        <is>
          <t>NO</t>
        </is>
      </c>
      <c r="M289" s="74" t="n">
        <v>1.946868168261781</v>
      </c>
      <c r="N289" s="74" t="n">
        <v>23</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7" t="inlineStr">
        <is>
          <t>MARKET_QUALITY_SCORE_ENABLED</t>
        </is>
      </c>
      <c r="B290" s="38" t="inlineStr">
        <is>
          <t>True</t>
        </is>
      </c>
      <c r="C290" s="38" t="n"/>
      <c r="D290" s="38" t="inlineStr">
        <is>
          <t>ENTRY, GLOBAL_CHECK, STOCKS_EXIT</t>
        </is>
      </c>
      <c r="E290" s="38" t="n"/>
      <c r="F290" s="26" t="n"/>
      <c r="G290" s="38">
        <f>IFERROR(VLOOKUP($A347&amp;"_"&amp;$B347,Results_Deltas!$A$2:$P$15000,5,FALSE),"")</f>
        <v/>
      </c>
      <c r="H290" s="38" t="inlineStr">
        <is>
          <t>Blanket (page end)</t>
        </is>
      </c>
      <c r="I290" s="26" t="n"/>
      <c r="J290" s="26" t="n"/>
      <c r="K290" s="26" t="n"/>
      <c r="L290" s="26" t="inlineStr">
        <is>
          <t>NO</t>
        </is>
      </c>
      <c r="M290" s="74" t="n">
        <v>1.9610421137581</v>
      </c>
      <c r="N290" s="74" t="n">
        <v>30</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MTS_BOTTOM_STRONG_THRESHOLD</t>
        </is>
      </c>
      <c r="B291" s="38" t="inlineStr">
        <is>
          <t>50</t>
        </is>
      </c>
      <c r="C291" s="38" t="n"/>
      <c r="D291" s="38" t="inlineStr">
        <is>
          <t>ENTRY, GLOBAL_CHECK, STOCKS_EXIT</t>
        </is>
      </c>
      <c r="E291" s="38" t="n"/>
      <c r="F291" s="26" t="n"/>
      <c r="G291" s="38">
        <f>IFERROR(VLOOKUP($A363&amp;"_"&amp;$B363,Results_Deltas!$A$2:$P$15000,5,FALSE),"")</f>
        <v/>
      </c>
      <c r="H291" s="38" t="inlineStr">
        <is>
          <t>Blanket (page end)</t>
        </is>
      </c>
      <c r="I291" s="26" t="n"/>
      <c r="J291" s="26" t="n"/>
      <c r="K291" s="26" t="n"/>
      <c r="L291" s="26" t="inlineStr">
        <is>
          <t>NO</t>
        </is>
      </c>
      <c r="M291" s="74" t="n">
        <v>1.974432441582997</v>
      </c>
      <c r="N291" s="74" t="n">
        <v>29</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IFERROR(VLOOKUP($A365&amp;"_"&amp;$B365,Results_Deltas!$A$2:$P$15000,5,FALSE),"")</f>
        <v/>
      </c>
      <c r="H292" s="38" t="inlineStr">
        <is>
          <t>Blanket (page end)</t>
        </is>
      </c>
      <c r="I292" s="26" t="n"/>
      <c r="J292" s="26" t="n"/>
      <c r="K292" s="26" t="n"/>
      <c r="L292" s="26" t="inlineStr">
        <is>
          <t>NO</t>
        </is>
      </c>
      <c r="M292" s="74" t="n">
        <v>1.997552784793997</v>
      </c>
      <c r="N292" s="74" t="n">
        <v>29</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HA_WICK_QUALITY_SCORE</t>
        </is>
      </c>
      <c r="B293" s="38" t="inlineStr">
        <is>
          <t>15_ALT</t>
        </is>
      </c>
      <c r="C293" s="38" t="n"/>
      <c r="D293" s="38" t="inlineStr">
        <is>
          <t>ENTRY, GLOBAL_CHECK, STOCKS_EXIT</t>
        </is>
      </c>
      <c r="E293" s="38" t="n"/>
      <c r="F293" s="26" t="n"/>
      <c r="G293" s="38">
        <f>IFERROR(VLOOKUP($A294&amp;"_"&amp;$B294,Results_Deltas!$A$2:$P$15000,5,FALSE),"")</f>
        <v/>
      </c>
      <c r="H293" s="38" t="inlineStr">
        <is>
          <t>Blanket (page end)</t>
        </is>
      </c>
      <c r="I293" s="26" t="n"/>
      <c r="J293" s="26" t="n"/>
      <c r="K293" s="26" t="n"/>
      <c r="L293" s="26" t="inlineStr">
        <is>
          <t>NO</t>
        </is>
      </c>
      <c r="M293" s="74" t="n">
        <v>2.017491409949874</v>
      </c>
      <c r="N293" s="74" t="n">
        <v>31</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MOVER_THRESHOLD</t>
        </is>
      </c>
      <c r="B294" s="38" t="inlineStr">
        <is>
          <t>6.25</t>
        </is>
      </c>
      <c r="C294" s="38" t="n"/>
      <c r="D294" s="38" t="inlineStr">
        <is>
          <t>ENTRY, GLOBAL_CHECK, STOCKS_EXIT</t>
        </is>
      </c>
      <c r="E294" s="38" t="n"/>
      <c r="F294" s="26" t="n"/>
      <c r="G294" s="38">
        <f>IFERROR(VLOOKUP($A351&amp;"_"&amp;$B351,Results_Deltas!$A$2:$P$15000,5,FALSE),"")</f>
        <v/>
      </c>
      <c r="H294" s="38" t="inlineStr">
        <is>
          <t>Blanket (page end)</t>
        </is>
      </c>
      <c r="I294" s="26" t="n"/>
      <c r="J294" s="26" t="n"/>
      <c r="K294" s="26" t="n"/>
      <c r="L294" s="26" t="inlineStr">
        <is>
          <t>NO</t>
        </is>
      </c>
      <c r="M294" s="74" t="n">
        <v>2.0320154977314</v>
      </c>
      <c r="N294" s="74" t="n">
        <v>30</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FG_FEAR_THRESHOLD</t>
        </is>
      </c>
      <c r="B295" s="38" t="inlineStr">
        <is>
          <t>31.25</t>
        </is>
      </c>
      <c r="C295" s="38" t="n"/>
      <c r="D295" s="38" t="inlineStr">
        <is>
          <t>GLOBAL_CHECK, STOCKS_EXIT</t>
        </is>
      </c>
      <c r="E295" s="38" t="n"/>
      <c r="F295" s="26" t="n"/>
      <c r="G295" s="38">
        <f>IFERROR(VLOOKUP($A264&amp;"_"&amp;$B264,Results_Deltas!$A$2:$P$15000,5,FALSE),"")</f>
        <v/>
      </c>
      <c r="H295" s="38" t="inlineStr">
        <is>
          <t>Blanket (page end)</t>
        </is>
      </c>
      <c r="I295" s="26" t="n"/>
      <c r="J295" s="26" t="n"/>
      <c r="K295" s="26" t="n"/>
      <c r="L295" s="26" t="inlineStr">
        <is>
          <t>YES</t>
        </is>
      </c>
      <c r="M295" s="74" t="n">
        <v>2.033446819400226</v>
      </c>
      <c r="N295" s="74" t="n">
        <v>25</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HA_WICK_QUALITY_TF</t>
        </is>
      </c>
      <c r="B296" s="38" t="inlineStr">
        <is>
          <t>4h</t>
        </is>
      </c>
      <c r="C296" s="38" t="n"/>
      <c r="D296" s="38" t="inlineStr">
        <is>
          <t>ENTRY, GLOBAL_CHECK, STOCKS_EXIT</t>
        </is>
      </c>
      <c r="E296" s="38" t="n"/>
      <c r="F296" s="26" t="n"/>
      <c r="G296" s="38">
        <f>IFERROR(VLOOKUP($A297&amp;"_"&amp;$B297,Results_Deltas!$A$2:$P$15000,5,FALSE),"")</f>
        <v/>
      </c>
      <c r="H296" s="38" t="inlineStr">
        <is>
          <t>Blanket (page end)</t>
        </is>
      </c>
      <c r="I296" s="26" t="n"/>
      <c r="J296" s="26" t="n"/>
      <c r="K296" s="26" t="n"/>
      <c r="L296" s="26" t="inlineStr">
        <is>
          <t>NO</t>
        </is>
      </c>
      <c r="M296" s="74" t="n">
        <v>2.038764038963953</v>
      </c>
      <c r="N296" s="74" t="n">
        <v>29</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7" t="inlineStr">
        <is>
          <t>OI_CONFIRM_MIN_PRICE_PCT</t>
        </is>
      </c>
      <c r="B297" s="38" t="inlineStr">
        <is>
          <t>1.0</t>
        </is>
      </c>
      <c r="C297" s="38" t="n"/>
      <c r="D297" s="38" t="inlineStr">
        <is>
          <t>ENTRY, GLOBAL_CHECK, STOCKS_EXIT</t>
        </is>
      </c>
      <c r="E297" s="38" t="n"/>
      <c r="F297" s="26" t="n"/>
      <c r="G297" s="38">
        <f>IFERROR(VLOOKUP($A386&amp;"_"&amp;$B386,Results_Deltas!$A$2:$P$15000,5,FALSE),"")</f>
        <v/>
      </c>
      <c r="H297" s="38" t="inlineStr">
        <is>
          <t>Blanket (page end)</t>
        </is>
      </c>
      <c r="I297" s="26" t="n"/>
      <c r="J297" s="26" t="n"/>
      <c r="K297" s="26" t="n"/>
      <c r="L297" s="26" t="inlineStr">
        <is>
          <t>NO</t>
        </is>
      </c>
      <c r="M297" s="74" t="n">
        <v>2.062758789716026</v>
      </c>
      <c r="N297" s="74" t="n">
        <v>27</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HLR_SMA_BAND_PCT</t>
        </is>
      </c>
      <c r="B298" s="38" t="inlineStr">
        <is>
          <t>0.5</t>
        </is>
      </c>
      <c r="C298" s="38" t="n"/>
      <c r="D298" s="38" t="inlineStr">
        <is>
          <t>ENTRY, GLOBAL_CHECK, STOCKS_EXIT</t>
        </is>
      </c>
      <c r="E298" s="38" t="n"/>
      <c r="F298" s="26" t="n"/>
      <c r="G298" s="38">
        <f>IFERROR(VLOOKUP($A303&amp;"_"&amp;$B303,Results_Deltas!$A$2:$P$15000,5,FALSE),"")</f>
        <v/>
      </c>
      <c r="H298" s="38" t="inlineStr">
        <is>
          <t>Blanket (page end)</t>
        </is>
      </c>
      <c r="I298" s="26" t="n"/>
      <c r="J298" s="26" t="n"/>
      <c r="K298" s="26" t="n"/>
      <c r="L298" s="26" t="inlineStr">
        <is>
          <t>NO</t>
        </is>
      </c>
      <c r="M298" s="74" t="n">
        <v>2.066225439945567</v>
      </c>
      <c r="N298" s="74" t="n">
        <v>26</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7" t="inlineStr">
        <is>
          <t>HA_WICK_QUALITY_TF</t>
        </is>
      </c>
      <c r="B299" s="38" t="inlineStr">
        <is>
          <t>D</t>
        </is>
      </c>
      <c r="C299" s="38" t="n"/>
      <c r="D299" s="38" t="inlineStr">
        <is>
          <t>ENTRY, GLOBAL_CHECK, STOCKS_EXIT</t>
        </is>
      </c>
      <c r="E299" s="38" t="n"/>
      <c r="F299" s="26" t="n"/>
      <c r="G299" s="38">
        <f>IFERROR(VLOOKUP($A296&amp;"_"&amp;$B296,Results_Deltas!$A$2:$P$15000,5,FALSE),"")</f>
        <v/>
      </c>
      <c r="H299" s="38" t="inlineStr">
        <is>
          <t>Blanket (page end)</t>
        </is>
      </c>
      <c r="I299" s="26" t="n"/>
      <c r="J299" s="26" t="n"/>
      <c r="K299" s="26" t="n"/>
      <c r="L299" s="26" t="inlineStr">
        <is>
          <t>NO</t>
        </is>
      </c>
      <c r="M299" s="74" t="n">
        <v>2.081484163018034</v>
      </c>
      <c r="N299" s="74" t="n">
        <v>29</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HLR_SMA_BAND_PCT</t>
        </is>
      </c>
      <c r="B300" s="38" t="inlineStr">
        <is>
          <t>1.0</t>
        </is>
      </c>
      <c r="C300" s="38" t="n"/>
      <c r="D300" s="38" t="inlineStr">
        <is>
          <t>ENTRY, GLOBAL_CHECK, STOCKS_EXIT</t>
        </is>
      </c>
      <c r="E300" s="38" t="n"/>
      <c r="F300" s="26" t="n"/>
      <c r="G300" s="38">
        <f>IFERROR(VLOOKUP($A302&amp;"_"&amp;$B302,Results_Deltas!$A$2:$P$15000,5,FALSE),"")</f>
        <v/>
      </c>
      <c r="H300" s="38" t="inlineStr">
        <is>
          <t>Blanket (page end)</t>
        </is>
      </c>
      <c r="I300" s="26" t="n"/>
      <c r="J300" s="26" t="n"/>
      <c r="K300" s="26" t="n"/>
      <c r="L300" s="26" t="inlineStr">
        <is>
          <t>NO</t>
        </is>
      </c>
      <c r="M300" s="74" t="n">
        <v>2.097777190961629</v>
      </c>
      <c r="N300" s="74" t="n">
        <v>26</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7" t="inlineStr">
        <is>
          <t>DC_MOMENT_STRONG_THRESHOLD</t>
        </is>
      </c>
      <c r="B301" s="38" t="inlineStr">
        <is>
          <t>30</t>
        </is>
      </c>
      <c r="C301" s="38" t="n"/>
      <c r="D301" s="38" t="inlineStr">
        <is>
          <t>ENTRY, GLOBAL_CHECK, STOCKS_EXIT</t>
        </is>
      </c>
      <c r="E301" s="38" t="n"/>
      <c r="F301" s="26" t="n"/>
      <c r="G301" s="38">
        <f>IFERROR(VLOOKUP($A240&amp;"_"&amp;$B240,Results_Deltas!$A$2:$P$15000,5,FALSE),"")</f>
        <v/>
      </c>
      <c r="H301" s="38" t="inlineStr">
        <is>
          <t>Blanket (page end)</t>
        </is>
      </c>
      <c r="I301" s="26" t="n"/>
      <c r="J301" s="26" t="n"/>
      <c r="K301" s="26" t="n"/>
      <c r="L301" s="26" t="inlineStr">
        <is>
          <t>NO</t>
        </is>
      </c>
      <c r="M301" s="74" t="n">
        <v>2.099651984344959</v>
      </c>
      <c r="N301" s="74" t="n">
        <v>25</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OI_CONFIRM_MIN_CHANGE_PCT</t>
        </is>
      </c>
      <c r="B302" s="38" t="inlineStr">
        <is>
          <t>2.0</t>
        </is>
      </c>
      <c r="C302" s="38" t="n"/>
      <c r="D302" s="38" t="inlineStr">
        <is>
          <t>ENTRY, GLOBAL_CHECK, STOCKS_EXIT</t>
        </is>
      </c>
      <c r="E302" s="38" t="n"/>
      <c r="F302" s="26" t="n"/>
      <c r="G302" s="38">
        <f>IFERROR(VLOOKUP($A381&amp;"_"&amp;$B381,Results_Deltas!$A$2:$P$15000,5,FALSE),"")</f>
        <v/>
      </c>
      <c r="H302" s="38" t="inlineStr">
        <is>
          <t>Blanket (page end)</t>
        </is>
      </c>
      <c r="I302" s="26" t="n"/>
      <c r="J302" s="26" t="n"/>
      <c r="K302" s="26" t="n"/>
      <c r="L302" s="26" t="inlineStr">
        <is>
          <t>NO</t>
        </is>
      </c>
      <c r="M302" s="74" t="n">
        <v>2.109990389702005</v>
      </c>
      <c r="N302" s="74" t="n">
        <v>27</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7" t="inlineStr">
        <is>
          <t>FG_GREED_THRESHOLD</t>
        </is>
      </c>
      <c r="B303" s="38" t="inlineStr">
        <is>
          <t>56.25</t>
        </is>
      </c>
      <c r="C303" s="38" t="n"/>
      <c r="D303" s="38" t="inlineStr">
        <is>
          <t>GLOBAL_CHECK, STOCKS_EXIT</t>
        </is>
      </c>
      <c r="E303" s="38" t="n"/>
      <c r="F303" s="26" t="n"/>
      <c r="G303" s="38">
        <f>IFERROR(VLOOKUP($A269&amp;"_"&amp;$B269,Results_Deltas!$A$2:$P$15000,5,FALSE),"")</f>
        <v/>
      </c>
      <c r="H303" s="38" t="inlineStr">
        <is>
          <t>Blanket (page end)</t>
        </is>
      </c>
      <c r="I303" s="26" t="n"/>
      <c r="J303" s="26" t="n"/>
      <c r="K303" s="26" t="n"/>
      <c r="L303" s="26" t="inlineStr">
        <is>
          <t>NO</t>
        </is>
      </c>
      <c r="M303" s="74" t="n">
        <v>2.114179027960502</v>
      </c>
      <c r="N303" s="74" t="n">
        <v>26</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MOVER_THRESHOLD</t>
        </is>
      </c>
      <c r="B304" s="38" t="inlineStr">
        <is>
          <t>3.75</t>
        </is>
      </c>
      <c r="C304" s="38" t="n"/>
      <c r="D304" s="38" t="inlineStr">
        <is>
          <t>ENTRY, GLOBAL_CHECK, STOCKS_EXIT</t>
        </is>
      </c>
      <c r="E304" s="38" t="n"/>
      <c r="F304" s="26" t="n"/>
      <c r="G304" s="38">
        <f>IFERROR(VLOOKUP($A352&amp;"_"&amp;$B352,Results_Deltas!$A$2:$P$15000,5,FALSE),"")</f>
        <v/>
      </c>
      <c r="H304" s="38" t="inlineStr">
        <is>
          <t>Blanket (page end)</t>
        </is>
      </c>
      <c r="I304" s="26" t="n"/>
      <c r="J304" s="26" t="n"/>
      <c r="K304" s="26" t="n"/>
      <c r="L304" s="26" t="inlineStr">
        <is>
          <t>YES</t>
        </is>
      </c>
      <c r="M304" s="74" t="n">
        <v>2.128261787020397</v>
      </c>
      <c r="N304" s="74" t="n">
        <v>31</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MTS_BOTTOM_BONUS_THRESHOLD</t>
        </is>
      </c>
      <c r="B305" s="38" t="inlineStr">
        <is>
          <t>18.75</t>
        </is>
      </c>
      <c r="C305" s="38" t="n"/>
      <c r="D305" s="38" t="inlineStr">
        <is>
          <t>ENTRY, GLOBAL_CHECK, STOCKS_EXIT</t>
        </is>
      </c>
      <c r="E305" s="38" t="n"/>
      <c r="F305" s="26" t="n"/>
      <c r="G305" s="38">
        <f>IFERROR(VLOOKUP($A360&amp;"_"&amp;$B360,Results_Deltas!$A$2:$P$15000,5,FALSE),"")</f>
        <v/>
      </c>
      <c r="H305" s="38" t="inlineStr">
        <is>
          <t>Blanket (page end)</t>
        </is>
      </c>
      <c r="I305" s="26" t="n"/>
      <c r="J305" s="26" t="n"/>
      <c r="K305" s="26" t="n"/>
      <c r="L305" s="26" t="inlineStr">
        <is>
          <t>NO</t>
        </is>
      </c>
      <c r="M305" s="74" t="n">
        <v>2.1422549561172</v>
      </c>
      <c r="N305" s="74" t="n">
        <v>30</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HA_WICK_QUALITY_TF</t>
        </is>
      </c>
      <c r="B306" s="38" t="inlineStr">
        <is>
          <t>OFF</t>
        </is>
      </c>
      <c r="C306" s="38" t="n"/>
      <c r="D306" s="38" t="inlineStr">
        <is>
          <t>ENTRY, GLOBAL_CHECK, STOCKS_EXIT</t>
        </is>
      </c>
      <c r="E306" s="38" t="n"/>
      <c r="F306" s="26" t="n"/>
      <c r="G306" s="38">
        <f>IFERROR(VLOOKUP($A295&amp;"_"&amp;$B295,Results_Deltas!$A$2:$P$15000,5,FALSE),"")</f>
        <v/>
      </c>
      <c r="H306" s="38" t="inlineStr">
        <is>
          <t>Blanket (page end)</t>
        </is>
      </c>
      <c r="I306" s="26" t="n"/>
      <c r="J306" s="26" t="n"/>
      <c r="K306" s="26" t="n"/>
      <c r="L306" s="26" t="inlineStr">
        <is>
          <t>YES</t>
        </is>
      </c>
      <c r="M306" s="74" t="n">
        <v>2.143465550317223</v>
      </c>
      <c r="N306" s="74" t="n">
        <v>30</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7" t="inlineStr">
        <is>
          <t>BANDAID_OFF_LOSER_RECOVER_PCT</t>
        </is>
      </c>
      <c r="B307" s="38" t="inlineStr">
        <is>
          <t>1.0</t>
        </is>
      </c>
      <c r="C307" s="38" t="n"/>
      <c r="D307" s="38" t="inlineStr">
        <is>
          <t>AUGMENT, ENTRY, EXIT, GLOBAL_CHECK, REDUCE, STOCKS_EXIT</t>
        </is>
      </c>
      <c r="E307" s="38" t="n"/>
      <c r="F307" s="26" t="n"/>
      <c r="G307" s="38">
        <f>IFERROR(VLOOKUP($A219&amp;"_"&amp;$B219,Results_Deltas!$A$2:$P$15000,5,FALSE),"")</f>
        <v/>
      </c>
      <c r="H307" s="38" t="inlineStr">
        <is>
          <t>Blanket (page end)</t>
        </is>
      </c>
      <c r="I307" s="26" t="n"/>
      <c r="J307" s="26" t="n"/>
      <c r="K307" s="26" t="n"/>
      <c r="L307" s="26" t="inlineStr">
        <is>
          <t>NO</t>
        </is>
      </c>
      <c r="M307" s="74" t="n">
        <v>2.148745647815933</v>
      </c>
      <c r="N307" s="74" t="n">
        <v>24</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7" t="inlineStr">
        <is>
          <t>BANDAID_OFF_LOSER_RECOVER_PCT</t>
        </is>
      </c>
      <c r="B308" s="38" t="inlineStr">
        <is>
          <t>2.0</t>
        </is>
      </c>
      <c r="C308" s="38" t="n"/>
      <c r="D308" s="38" t="inlineStr">
        <is>
          <t>AUGMENT, ENTRY, EXIT, GLOBAL_CHECK, REDUCE, STOCKS_EXIT</t>
        </is>
      </c>
      <c r="E308" s="38" t="n"/>
      <c r="F308" s="26" t="n"/>
      <c r="G308" s="38">
        <f>IFERROR(VLOOKUP($A218&amp;"_"&amp;$B218,Results_Deltas!$A$2:$P$15000,5,FALSE),"")</f>
        <v/>
      </c>
      <c r="H308" s="38" t="inlineStr">
        <is>
          <t>Blanket (page end)</t>
        </is>
      </c>
      <c r="I308" s="26" t="n"/>
      <c r="J308" s="26" t="n"/>
      <c r="K308" s="26" t="n"/>
      <c r="L308" s="26" t="inlineStr">
        <is>
          <t>NO</t>
        </is>
      </c>
      <c r="M308" s="74" t="n">
        <v>2.159445932811704</v>
      </c>
      <c r="N308" s="74" t="n">
        <v>29</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COOLDOWN_LOCKS_FILTER_TF</t>
        </is>
      </c>
      <c r="B309" s="38" t="inlineStr">
        <is>
          <t>4h</t>
        </is>
      </c>
      <c r="C309" s="38" t="n"/>
      <c r="D309" s="38" t="inlineStr">
        <is>
          <t>GLOBAL_CHECK</t>
        </is>
      </c>
      <c r="E309" s="38" t="n"/>
      <c r="F309" s="26" t="n"/>
      <c r="G309" s="38">
        <f>IFERROR(VLOOKUP($A231&amp;"_"&amp;$B231,Results_Deltas!$A$2:$P$15000,5,FALSE),"")</f>
        <v/>
      </c>
      <c r="H309" s="38" t="inlineStr">
        <is>
          <t>Blanket (page end)</t>
        </is>
      </c>
      <c r="I309" s="26" t="n"/>
      <c r="J309" s="26" t="n"/>
      <c r="K309" s="26" t="n"/>
      <c r="L309" s="26" t="inlineStr">
        <is>
          <t>YES</t>
        </is>
      </c>
      <c r="M309" s="74" t="n">
        <v>2.165425908681033</v>
      </c>
      <c r="N309" s="74" t="n">
        <v>28</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DC_MOMENT_STRONG_THRESHOLD</t>
        </is>
      </c>
      <c r="B310" s="38" t="inlineStr">
        <is>
          <t>50</t>
        </is>
      </c>
      <c r="C310" s="38" t="n"/>
      <c r="D310" s="38" t="inlineStr">
        <is>
          <t>ENTRY, GLOBAL_CHECK, STOCKS_EXIT</t>
        </is>
      </c>
      <c r="E310" s="38" t="n"/>
      <c r="F310" s="26" t="n"/>
      <c r="G310" s="38">
        <f>IFERROR(VLOOKUP($A239&amp;"_"&amp;$B239,Results_Deltas!$A$2:$P$15000,5,FALSE),"")</f>
        <v/>
      </c>
      <c r="H310" s="38" t="inlineStr">
        <is>
          <t>Blanket (page end)</t>
        </is>
      </c>
      <c r="I310" s="26" t="n"/>
      <c r="J310" s="26" t="n"/>
      <c r="K310" s="26" t="n"/>
      <c r="L310" s="26" t="inlineStr">
        <is>
          <t>NO</t>
        </is>
      </c>
      <c r="M310" s="74" t="n">
        <v>2.181917343275804</v>
      </c>
      <c r="N310" s="74" t="n">
        <v>24</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ADX_RANGING_THRESHOLD</t>
        </is>
      </c>
      <c r="B311" s="38" t="inlineStr">
        <is>
          <t>25</t>
        </is>
      </c>
      <c r="C311" s="38" t="n"/>
      <c r="D311" s="38" t="inlineStr">
        <is>
          <t>ENTRY, GLOBAL_CHECK, STOCKS_EXIT</t>
        </is>
      </c>
      <c r="E311" s="38" t="n"/>
      <c r="F311" s="26" t="n"/>
      <c r="G311" s="38">
        <f>IFERROR(VLOOKUP($A214&amp;"_"&amp;$B214,Results_Deltas!$A$2:$P$15000,5,FALSE),"")</f>
        <v/>
      </c>
      <c r="H311" s="38" t="inlineStr">
        <is>
          <t>Blanket (page end)</t>
        </is>
      </c>
      <c r="I311" s="26" t="n"/>
      <c r="J311" s="26" t="n"/>
      <c r="K311" s="26" t="n"/>
      <c r="L311" s="26" t="inlineStr">
        <is>
          <t>NO</t>
        </is>
      </c>
      <c r="M311" s="74" t="n">
        <v>2.182284904197806</v>
      </c>
      <c r="N311" s="74" t="n">
        <v>24</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7" t="inlineStr">
        <is>
          <t>MTF_GR_MIN_IND</t>
        </is>
      </c>
      <c r="B312" s="38" t="inlineStr">
        <is>
          <t>5</t>
        </is>
      </c>
      <c r="C312" s="38" t="n"/>
      <c r="D312" s="38" t="inlineStr">
        <is>
          <t>GLOBAL_CHECK, STOCKS_EXIT</t>
        </is>
      </c>
      <c r="E312" s="38" t="n"/>
      <c r="F312" s="26" t="n"/>
      <c r="G312" s="38">
        <f>IFERROR(VLOOKUP($A356&amp;"_"&amp;$B356,Results_Deltas!$A$2:$P$15000,5,FALSE),"")</f>
        <v/>
      </c>
      <c r="H312" s="38" t="inlineStr">
        <is>
          <t>Blanket (page end)</t>
        </is>
      </c>
      <c r="I312" s="26" t="n"/>
      <c r="J312" s="26" t="n"/>
      <c r="K312" s="26" t="n"/>
      <c r="L312" s="26" t="inlineStr">
        <is>
          <t>NO</t>
        </is>
      </c>
      <c r="M312" s="74" t="n">
        <v>2.1857588851969</v>
      </c>
      <c r="N312" s="74" t="n">
        <v>31</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MTF_GR_MIN_IND</t>
        </is>
      </c>
      <c r="B313" s="38" t="inlineStr">
        <is>
          <t>5_ALT</t>
        </is>
      </c>
      <c r="C313" s="38" t="n"/>
      <c r="D313" s="38" t="inlineStr">
        <is>
          <t>GLOBAL_CHECK, STOCKS_EXIT</t>
        </is>
      </c>
      <c r="E313" s="38" t="n"/>
      <c r="F313" s="26" t="n"/>
      <c r="G313" s="38">
        <f>IFERROR(VLOOKUP($A357&amp;"_"&amp;$B357,Results_Deltas!$A$2:$P$15000,5,FALSE),"")</f>
        <v/>
      </c>
      <c r="H313" s="38" t="inlineStr">
        <is>
          <t>Blanket (page end)</t>
        </is>
      </c>
      <c r="I313" s="26" t="n"/>
      <c r="J313" s="26" t="n"/>
      <c r="K313" s="26" t="n"/>
      <c r="L313" s="26" t="inlineStr">
        <is>
          <t>YES</t>
        </is>
      </c>
      <c r="M313" s="74" t="n">
        <v>2.1857588851969</v>
      </c>
      <c r="N313" s="74" t="n">
        <v>31</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LH_HL_FILTER_ENABLED</t>
        </is>
      </c>
      <c r="B314" s="38" t="inlineStr">
        <is>
          <t>True</t>
        </is>
      </c>
      <c r="C314" s="38" t="n"/>
      <c r="D314" s="38" t="inlineStr">
        <is>
          <t>ENTRY, GLOBAL_CHECK, STOCKS_EXIT</t>
        </is>
      </c>
      <c r="E314" s="38" t="n"/>
      <c r="F314" s="26" t="n"/>
      <c r="G314" s="38">
        <f>IFERROR(VLOOKUP($A324&amp;"_"&amp;$B324,Results_Deltas!$A$2:$P$15000,5,FALSE),"")</f>
        <v/>
      </c>
      <c r="H314" s="38" t="inlineStr">
        <is>
          <t>Blanket (page end)</t>
        </is>
      </c>
      <c r="I314" s="26" t="n"/>
      <c r="J314" s="26" t="n"/>
      <c r="K314" s="26" t="n"/>
      <c r="L314" s="26" t="inlineStr">
        <is>
          <t>NO</t>
        </is>
      </c>
      <c r="M314" s="74" t="n">
        <v>2.189052154695009</v>
      </c>
      <c r="N314" s="74" t="n">
        <v>32</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row r="315" ht="15.75" customHeight="1" s="67">
      <c r="A315" s="37" t="inlineStr">
        <is>
          <t>BAND_ARROW_ENABLED</t>
        </is>
      </c>
      <c r="B315" s="38" t="inlineStr">
        <is>
          <t>True</t>
        </is>
      </c>
      <c r="C315" s="38" t="n"/>
      <c r="D315" s="38" t="inlineStr">
        <is>
          <t>GLOBAL_CHECK, STOCKS_EXIT</t>
        </is>
      </c>
      <c r="E315" s="38" t="n"/>
      <c r="F315" s="26" t="n"/>
      <c r="G315" s="38">
        <f>IFERROR(VLOOKUP($A222&amp;"_"&amp;$B222,Results_Deltas!$A$2:$P$15000,5,FALSE),"")</f>
        <v/>
      </c>
      <c r="H315" s="38" t="inlineStr">
        <is>
          <t>Blanket (page end)</t>
        </is>
      </c>
      <c r="I315" s="26" t="n"/>
      <c r="J315" s="26" t="n"/>
      <c r="K315" s="26" t="n"/>
      <c r="L315" s="26" t="inlineStr">
        <is>
          <t>NO</t>
        </is>
      </c>
      <c r="M315" s="74" t="n">
        <v>2.190963148895062</v>
      </c>
      <c r="N315" s="74" t="n">
        <v>25</v>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c r="IO315" s="26" t="n"/>
    </row>
    <row r="316" ht="15.75" customHeight="1" s="67">
      <c r="A316" s="37" t="inlineStr">
        <is>
          <t>FG_GREED_THRESHOLD</t>
        </is>
      </c>
      <c r="B316" s="38" t="inlineStr">
        <is>
          <t>37.5</t>
        </is>
      </c>
      <c r="C316" s="38" t="n"/>
      <c r="D316" s="38" t="inlineStr">
        <is>
          <t>GLOBAL_CHECK, STOCKS_EXIT</t>
        </is>
      </c>
      <c r="E316" s="38" t="n"/>
      <c r="F316" s="26" t="n"/>
      <c r="G316" s="38">
        <f>IFERROR(VLOOKUP($A270&amp;"_"&amp;$B270,Results_Deltas!$A$2:$P$15000,5,FALSE),"")</f>
        <v/>
      </c>
      <c r="H316" s="38" t="inlineStr">
        <is>
          <t>Blanket (page end)</t>
        </is>
      </c>
      <c r="I316" s="26" t="n"/>
      <c r="J316" s="26" t="n"/>
      <c r="K316" s="26" t="n"/>
      <c r="L316" s="26" t="inlineStr">
        <is>
          <t>NO</t>
        </is>
      </c>
      <c r="M316" s="74" t="n">
        <v>2.19511045012035</v>
      </c>
      <c r="N316" s="74" t="n">
        <v>31</v>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c r="IO316" s="26" t="n"/>
    </row>
    <row r="317" ht="15.75" customHeight="1" s="67">
      <c r="A317" s="37" t="inlineStr">
        <is>
          <t>HTF_DIRECTION_GATE_ENABLED</t>
        </is>
      </c>
      <c r="B317" s="38" t="inlineStr">
        <is>
          <t>True</t>
        </is>
      </c>
      <c r="C317" s="38" t="n"/>
      <c r="D317" s="38" t="inlineStr">
        <is>
          <t>ENTRY, GLOBAL_CHECK, STOCKS_EXIT</t>
        </is>
      </c>
      <c r="E317" s="38" t="n"/>
      <c r="F317" s="26" t="n"/>
      <c r="G317" s="38">
        <f>IFERROR(VLOOKUP($A310&amp;"_"&amp;$B310,Results_Deltas!$A$2:$P$15000,5,FALSE),"")</f>
        <v/>
      </c>
      <c r="H317" s="38" t="inlineStr">
        <is>
          <t>Blanket (page end)</t>
        </is>
      </c>
      <c r="I317" s="26" t="n"/>
      <c r="J317" s="26" t="n"/>
      <c r="K317" s="26" t="n"/>
      <c r="L317" s="26" t="inlineStr">
        <is>
          <t>NO</t>
        </is>
      </c>
      <c r="M317" s="74" t="n">
        <v>2.204873347518936</v>
      </c>
      <c r="N317" s="74" t="n">
        <v>31</v>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c r="IO317" s="26" t="n"/>
    </row>
    <row r="318" ht="15.75" customHeight="1" s="67">
      <c r="A318" s="37" t="inlineStr">
        <is>
          <t>FG_FEAR_THRESHOLD</t>
        </is>
      </c>
      <c r="B318" s="38" t="inlineStr">
        <is>
          <t>18.75</t>
        </is>
      </c>
      <c r="C318" s="38" t="n"/>
      <c r="D318" s="38" t="inlineStr">
        <is>
          <t>GLOBAL_CHECK, STOCKS_EXIT</t>
        </is>
      </c>
      <c r="E318" s="38" t="n"/>
      <c r="F318" s="26" t="n"/>
      <c r="G318" s="38">
        <f>IFERROR(VLOOKUP($A265&amp;"_"&amp;$B265,Results_Deltas!$A$2:$P$15000,5,FALSE),"")</f>
        <v/>
      </c>
      <c r="H318" s="38" t="inlineStr">
        <is>
          <t>Blanket (page end)</t>
        </is>
      </c>
      <c r="I318" s="26" t="n"/>
      <c r="J318" s="26" t="n"/>
      <c r="K318" s="26" t="n"/>
      <c r="L318" s="26" t="inlineStr">
        <is>
          <t>NO</t>
        </is>
      </c>
      <c r="M318" s="74" t="n">
        <v>2.204980702193649</v>
      </c>
      <c r="N318" s="74" t="n">
        <v>27</v>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c r="IO318" s="26" t="n"/>
    </row>
    <row r="319" ht="15.75" customHeight="1" s="67">
      <c r="A319" s="37" t="inlineStr">
        <is>
          <t>MTS_BOTTOM_STRONG_THRESHOLD</t>
        </is>
      </c>
      <c r="B319" s="38" t="inlineStr">
        <is>
          <t>30</t>
        </is>
      </c>
      <c r="C319" s="38" t="n"/>
      <c r="D319" s="38" t="inlineStr">
        <is>
          <t>ENTRY, GLOBAL_CHECK, STOCKS_EXIT</t>
        </is>
      </c>
      <c r="E319" s="38" t="n"/>
      <c r="F319" s="26" t="n"/>
      <c r="G319" s="38">
        <f>IFERROR(VLOOKUP($A364&amp;"_"&amp;$B364,Results_Deltas!$A$2:$P$15000,5,FALSE),"")</f>
        <v/>
      </c>
      <c r="H319" s="38" t="inlineStr">
        <is>
          <t>Blanket (page end)</t>
        </is>
      </c>
      <c r="I319" s="26" t="n"/>
      <c r="J319" s="26" t="n"/>
      <c r="K319" s="26" t="n"/>
      <c r="L319" s="26" t="inlineStr">
        <is>
          <t>NO</t>
        </is>
      </c>
      <c r="M319" s="74" t="n">
        <v>2.205927787670094</v>
      </c>
      <c r="N319" s="74" t="n">
        <v>30</v>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c r="IO319" s="26" t="n"/>
    </row>
    <row r="320" ht="15.75" customHeight="1" s="67">
      <c r="A320" s="37" t="inlineStr">
        <is>
          <t>OI_CONFIRM_MIN_CHANGE_PCT</t>
        </is>
      </c>
      <c r="B320" s="38" t="inlineStr">
        <is>
          <t>1.0</t>
        </is>
      </c>
      <c r="C320" s="38" t="n"/>
      <c r="D320" s="38" t="inlineStr">
        <is>
          <t>ENTRY, GLOBAL_CHECK, STOCKS_EXIT</t>
        </is>
      </c>
      <c r="E320" s="38" t="n"/>
      <c r="F320" s="26" t="n"/>
      <c r="G320" s="38">
        <f>IFERROR(VLOOKUP($A382&amp;"_"&amp;$B382,Results_Deltas!$A$2:$P$15000,5,FALSE),"")</f>
        <v/>
      </c>
      <c r="H320" s="38" t="inlineStr">
        <is>
          <t>Blanket (page end)</t>
        </is>
      </c>
      <c r="I320" s="26" t="n"/>
      <c r="J320" s="26" t="n"/>
      <c r="K320" s="26" t="n"/>
      <c r="L320" s="26" t="inlineStr">
        <is>
          <t>NO</t>
        </is>
      </c>
      <c r="M320" s="74" t="n">
        <v>2.223594549336608</v>
      </c>
      <c r="N320" s="74" t="n">
        <v>29</v>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c r="IO320" s="26" t="n"/>
    </row>
    <row r="321" ht="15.75" customHeight="1" s="67">
      <c r="A321" s="37" t="inlineStr">
        <is>
          <t>FUNDING_GATE_FILTER_TF</t>
        </is>
      </c>
      <c r="B321" s="38" t="inlineStr">
        <is>
          <t>4h</t>
        </is>
      </c>
      <c r="C321" s="38" t="n"/>
      <c r="D321" s="38" t="inlineStr">
        <is>
          <t>GLOBAL_CHECK</t>
        </is>
      </c>
      <c r="E321" s="38" t="n"/>
      <c r="F321" s="26" t="n"/>
      <c r="G321" s="38">
        <f>IFERROR(VLOOKUP($A273&amp;"_"&amp;$B273,Results_Deltas!$A$2:$P$15000,5,FALSE),"")</f>
        <v/>
      </c>
      <c r="H321" s="38" t="inlineStr">
        <is>
          <t>Blanket (page end)</t>
        </is>
      </c>
      <c r="I321" s="26" t="n"/>
      <c r="J321" s="26" t="n"/>
      <c r="K321" s="26" t="n"/>
      <c r="L321" s="26" t="inlineStr">
        <is>
          <t>NO</t>
        </is>
      </c>
      <c r="M321" s="74" t="n">
        <v>2.244749202615165</v>
      </c>
      <c r="N321" s="74" t="n">
        <v>31</v>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c r="IO321" s="26" t="n"/>
    </row>
    <row r="322" ht="15.75" customHeight="1" s="67">
      <c r="A322" s="37" t="inlineStr">
        <is>
          <t>MTS_BOTTOM_BONUS_THRESHOLD</t>
        </is>
      </c>
      <c r="B322" s="38" t="inlineStr">
        <is>
          <t>12.5</t>
        </is>
      </c>
      <c r="C322" s="38" t="n"/>
      <c r="D322" s="38" t="inlineStr">
        <is>
          <t>ENTRY, GLOBAL_CHECK, STOCKS_EXIT</t>
        </is>
      </c>
      <c r="E322" s="38" t="n"/>
      <c r="F322" s="26" t="n"/>
      <c r="G322" s="38">
        <f>IFERROR(VLOOKUP($A361&amp;"_"&amp;$B361,Results_Deltas!$A$2:$P$15000,5,FALSE),"")</f>
        <v/>
      </c>
      <c r="H322" s="38" t="inlineStr">
        <is>
          <t>Blanket (page end)</t>
        </is>
      </c>
      <c r="I322" s="26" t="n"/>
      <c r="J322" s="26" t="n"/>
      <c r="K322" s="26" t="n"/>
      <c r="L322" s="26" t="inlineStr">
        <is>
          <t>NO</t>
        </is>
      </c>
      <c r="M322" s="74" t="n">
        <v>2.256470958999494</v>
      </c>
      <c r="N322" s="74" t="n">
        <v>30</v>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c r="IO322" s="26" t="n"/>
    </row>
    <row r="323" ht="15.75" customHeight="1" s="67">
      <c r="A323" s="37" t="inlineStr">
        <is>
          <t>MTS_BOTTOM_BONUS_THRESHOLD</t>
        </is>
      </c>
      <c r="B323" s="38" t="inlineStr">
        <is>
          <t>31.25</t>
        </is>
      </c>
      <c r="C323" s="38" t="n"/>
      <c r="D323" s="38" t="inlineStr">
        <is>
          <t>ENTRY, GLOBAL_CHECK, STOCKS_EXIT</t>
        </is>
      </c>
      <c r="E323" s="38" t="n"/>
      <c r="F323" s="26" t="n"/>
      <c r="G323" s="38">
        <f>IFERROR(VLOOKUP($A359&amp;"_"&amp;$B359,Results_Deltas!$A$2:$P$15000,5,FALSE),"")</f>
        <v/>
      </c>
      <c r="H323" s="38" t="inlineStr">
        <is>
          <t>Blanket (page end)</t>
        </is>
      </c>
      <c r="I323" s="26" t="n"/>
      <c r="J323" s="26" t="n"/>
      <c r="K323" s="26" t="n"/>
      <c r="L323" s="26" t="inlineStr">
        <is>
          <t>NO</t>
        </is>
      </c>
      <c r="M323" s="74" t="n">
        <v>2.259541910856732</v>
      </c>
      <c r="N323" s="74" t="n">
        <v>30</v>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c r="IO323" s="26" t="n"/>
    </row>
    <row r="324" ht="15.75" customHeight="1" s="67">
      <c r="A324" s="37" t="inlineStr">
        <is>
          <t>HLR_TOP_MIN_TFS</t>
        </is>
      </c>
      <c r="B324" s="38" t="inlineStr">
        <is>
          <t>1</t>
        </is>
      </c>
      <c r="C324" s="38" t="n"/>
      <c r="D324" s="38" t="inlineStr">
        <is>
          <t>GLOBAL_CHECK, REENTRY, STOCKS_EXIT</t>
        </is>
      </c>
      <c r="E324" s="38" t="n"/>
      <c r="F324" s="26" t="n"/>
      <c r="G324" s="38">
        <f>IFERROR(VLOOKUP($A306&amp;"_"&amp;$B306,Results_Deltas!$A$2:$P$15000,5,FALSE),"")</f>
        <v/>
      </c>
      <c r="H324" s="38" t="inlineStr">
        <is>
          <t>Blanket (page end)</t>
        </is>
      </c>
      <c r="I324" s="26" t="n"/>
      <c r="J324" s="26" t="n"/>
      <c r="K324" s="26" t="n"/>
      <c r="L324" s="26" t="inlineStr">
        <is>
          <t>NO</t>
        </is>
      </c>
      <c r="M324" s="74" t="n">
        <v>2.280037337092413</v>
      </c>
      <c r="N324" s="74" t="n">
        <v>29</v>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c r="IO324" s="26" t="n"/>
    </row>
    <row r="325" ht="15.75" customHeight="1" s="67">
      <c r="A325" s="37" t="inlineStr">
        <is>
          <t>FUNDING_GATE_FILTER_TF</t>
        </is>
      </c>
      <c r="B325" s="38" t="inlineStr">
        <is>
          <t>OFF</t>
        </is>
      </c>
      <c r="C325" s="38" t="n"/>
      <c r="D325" s="38" t="inlineStr">
        <is>
          <t>GLOBAL_CHECK</t>
        </is>
      </c>
      <c r="E325" s="38" t="n"/>
      <c r="F325" s="26" t="n"/>
      <c r="G325" s="38">
        <f>IFERROR(VLOOKUP($A271&amp;"_"&amp;$B271,Results_Deltas!$A$2:$P$15000,5,FALSE),"")</f>
        <v/>
      </c>
      <c r="H325" s="38" t="inlineStr">
        <is>
          <t>Blanket (page end)</t>
        </is>
      </c>
      <c r="I325" s="26" t="n"/>
      <c r="J325" s="26" t="n"/>
      <c r="K325" s="26" t="n"/>
      <c r="L325" s="26" t="inlineStr">
        <is>
          <t>NO</t>
        </is>
      </c>
      <c r="M325" s="74" t="n">
        <v>2.301245923757167</v>
      </c>
      <c r="N325" s="74" t="n">
        <v>30</v>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c r="IO325" s="26" t="n"/>
    </row>
    <row r="326" ht="15.75" customHeight="1" s="67">
      <c r="A326" s="37" t="inlineStr">
        <is>
          <t>DUP_GUARD_FILTER_TF</t>
        </is>
      </c>
      <c r="B326" s="38" t="inlineStr">
        <is>
          <t>1h</t>
        </is>
      </c>
      <c r="C326" s="38" t="n"/>
      <c r="D326" s="38" t="inlineStr">
        <is>
          <t>GLOBAL_CHECK</t>
        </is>
      </c>
      <c r="E326" s="38" t="n"/>
      <c r="F326" s="26" t="n"/>
      <c r="G326" s="38">
        <f>IFERROR(VLOOKUP($A249&amp;"_"&amp;$B249,Results_Deltas!$A$2:$P$15000,5,FALSE),"")</f>
        <v/>
      </c>
      <c r="H326" s="38" t="inlineStr">
        <is>
          <t>Blanket (page end)</t>
        </is>
      </c>
      <c r="I326" s="26" t="n"/>
      <c r="J326" s="26" t="n"/>
      <c r="K326" s="26" t="n"/>
      <c r="L326" s="26" t="inlineStr">
        <is>
          <t>NO</t>
        </is>
      </c>
      <c r="M326" s="74" t="n">
        <v>2.313626167212373</v>
      </c>
      <c r="N326" s="74" t="n">
        <v>32</v>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c r="IO326" s="26" t="n"/>
    </row>
    <row r="327" ht="15.75" customHeight="1" s="67">
      <c r="A327" s="37" t="inlineStr">
        <is>
          <t>COOLDOWN_LOCKS_FILTER_TF</t>
        </is>
      </c>
      <c r="B327" s="38" t="inlineStr">
        <is>
          <t>1h</t>
        </is>
      </c>
      <c r="C327" s="38" t="n"/>
      <c r="D327" s="38" t="inlineStr">
        <is>
          <t>GLOBAL_CHECK</t>
        </is>
      </c>
      <c r="E327" s="38" t="n"/>
      <c r="F327" s="26" t="n"/>
      <c r="G327" s="38">
        <f>IFERROR(VLOOKUP($A232&amp;"_"&amp;$B232,Results_Deltas!$A$2:$P$15000,5,FALSE),"")</f>
        <v/>
      </c>
      <c r="H327" s="38" t="inlineStr">
        <is>
          <t>Blanket (page end)</t>
        </is>
      </c>
      <c r="I327" s="26" t="n"/>
      <c r="J327" s="26" t="n"/>
      <c r="K327" s="26" t="n"/>
      <c r="L327" s="26" t="inlineStr">
        <is>
          <t>NO</t>
        </is>
      </c>
      <c r="M327" s="74" t="n">
        <v>2.338685593896561</v>
      </c>
      <c r="N327" s="74" t="n">
        <v>30</v>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c r="IO327" s="26" t="n"/>
    </row>
    <row r="328" ht="15.75" customHeight="1" s="67">
      <c r="A328" s="37" t="inlineStr">
        <is>
          <t>FG_FEAR_THRESHOLD</t>
        </is>
      </c>
      <c r="B328" s="38" t="inlineStr">
        <is>
          <t>12.5</t>
        </is>
      </c>
      <c r="C328" s="38" t="n"/>
      <c r="D328" s="38" t="inlineStr">
        <is>
          <t>GLOBAL_CHECK, STOCKS_EXIT</t>
        </is>
      </c>
      <c r="E328" s="38" t="n"/>
      <c r="F328" s="26" t="n"/>
      <c r="G328" s="38">
        <f>IFERROR(VLOOKUP($A266&amp;"_"&amp;$B266,Results_Deltas!$A$2:$P$15000,5,FALSE),"")</f>
        <v/>
      </c>
      <c r="H328" s="38" t="inlineStr">
        <is>
          <t>Blanket (page end)</t>
        </is>
      </c>
      <c r="I328" s="26" t="n"/>
      <c r="J328" s="26" t="n"/>
      <c r="K328" s="26" t="n"/>
      <c r="L328" s="26" t="inlineStr">
        <is>
          <t>NO</t>
        </is>
      </c>
      <c r="M328" s="74" t="n">
        <v>2.341448435263355</v>
      </c>
      <c r="N328" s="74" t="n">
        <v>29</v>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c r="IN328" s="26" t="n"/>
      <c r="IO328" s="26" t="n"/>
    </row>
    <row r="329" ht="15.75" customHeight="1" s="67">
      <c r="A329" s="37" t="inlineStr">
        <is>
          <t>FUNDING_GATE_FILTER_TF</t>
        </is>
      </c>
      <c r="B329" s="38" t="inlineStr">
        <is>
          <t>D</t>
        </is>
      </c>
      <c r="C329" s="38" t="n"/>
      <c r="D329" s="38" t="inlineStr">
        <is>
          <t>GLOBAL_CHECK</t>
        </is>
      </c>
      <c r="E329" s="38" t="n"/>
      <c r="F329" s="26" t="n"/>
      <c r="G329" s="38">
        <f>IFERROR(VLOOKUP($A272&amp;"_"&amp;$B272,Results_Deltas!$A$2:$P$15000,5,FALSE),"")</f>
        <v/>
      </c>
      <c r="H329" s="38" t="inlineStr">
        <is>
          <t>Blanket (page end)</t>
        </is>
      </c>
      <c r="I329" s="26" t="n"/>
      <c r="J329" s="26" t="n"/>
      <c r="K329" s="26" t="n"/>
      <c r="L329" s="26" t="inlineStr">
        <is>
          <t>NO</t>
        </is>
      </c>
      <c r="M329" s="74" t="n">
        <v>2.343046076782035</v>
      </c>
      <c r="N329" s="74" t="n">
        <v>29</v>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c r="IN329" s="26" t="n"/>
      <c r="IO329" s="26" t="n"/>
    </row>
    <row r="330" ht="15.75" customHeight="1" s="67">
      <c r="A330" s="37" t="inlineStr">
        <is>
          <t>MANDATORY_REENTRY_WT_FILTER_MIN_TFS</t>
        </is>
      </c>
      <c r="B330" s="38" t="inlineStr">
        <is>
          <t>3</t>
        </is>
      </c>
      <c r="C330" s="38" t="n"/>
      <c r="D330" s="38" t="inlineStr">
        <is>
          <t>GLOBAL_CHECK, STOCKS_EXIT</t>
        </is>
      </c>
      <c r="E330" s="38" t="n"/>
      <c r="F330" s="26" t="n"/>
      <c r="G330" s="38">
        <f>IFERROR(VLOOKUP($A338&amp;"_"&amp;$B338,Results_Deltas!$A$2:$P$15000,5,FALSE),"")</f>
        <v/>
      </c>
      <c r="H330" s="38" t="inlineStr">
        <is>
          <t>Blanket (page end)</t>
        </is>
      </c>
      <c r="I330" s="26" t="n"/>
      <c r="J330" s="26" t="n"/>
      <c r="K330" s="26" t="n"/>
      <c r="L330" s="26" t="inlineStr">
        <is>
          <t>NO</t>
        </is>
      </c>
      <c r="M330" s="74" t="n">
        <v>2.347106833595058</v>
      </c>
      <c r="N330" s="74" t="n">
        <v>36</v>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c r="IN330" s="26" t="n"/>
      <c r="IO330" s="26" t="n"/>
    </row>
    <row r="331" ht="15.75" customHeight="1" s="67">
      <c r="A331" s="37" t="inlineStr">
        <is>
          <t>FUNDING_GATE_FILTER_TF</t>
        </is>
      </c>
      <c r="B331" s="38" t="inlineStr">
        <is>
          <t>1h</t>
        </is>
      </c>
      <c r="C331" s="38" t="n"/>
      <c r="D331" s="38" t="inlineStr">
        <is>
          <t>GLOBAL_CHECK</t>
        </is>
      </c>
      <c r="E331" s="38" t="n"/>
      <c r="F331" s="26" t="n"/>
      <c r="G331" s="38">
        <f>IFERROR(VLOOKUP($A274&amp;"_"&amp;$B274,Results_Deltas!$A$2:$P$15000,5,FALSE),"")</f>
        <v/>
      </c>
      <c r="H331" s="38" t="inlineStr">
        <is>
          <t>Blanket (page end)</t>
        </is>
      </c>
      <c r="I331" s="26" t="n"/>
      <c r="J331" s="26" t="n"/>
      <c r="K331" s="26" t="n"/>
      <c r="L331" s="26" t="inlineStr">
        <is>
          <t>NO</t>
        </is>
      </c>
      <c r="M331" s="74" t="n">
        <v>2.356999839539514</v>
      </c>
      <c r="N331" s="74" t="n">
        <v>28</v>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c r="IN331" s="26" t="n"/>
      <c r="IO331" s="26" t="n"/>
    </row>
    <row r="332" ht="15.75" customHeight="1" s="67">
      <c r="A332" s="37" t="inlineStr">
        <is>
          <t>LH_HL_FILTER_MODE</t>
        </is>
      </c>
      <c r="B332" s="38" t="inlineStr">
        <is>
          <t>STRICT_2BAR_ALT</t>
        </is>
      </c>
      <c r="C332" s="38" t="n"/>
      <c r="D332" s="38" t="inlineStr">
        <is>
          <t>ENTRY, GLOBAL_CHECK, STOCKS_EXIT</t>
        </is>
      </c>
      <c r="E332" s="38" t="n"/>
      <c r="F332" s="26" t="n"/>
      <c r="G332" s="38">
        <f>IFERROR(VLOOKUP($A326&amp;"_"&amp;$B326,Results_Deltas!$A$2:$P$15000,5,FALSE),"")</f>
        <v/>
      </c>
      <c r="H332" s="38" t="inlineStr">
        <is>
          <t>Blanket (page end)</t>
        </is>
      </c>
      <c r="I332" s="26" t="n"/>
      <c r="J332" s="26" t="n"/>
      <c r="K332" s="26" t="n"/>
      <c r="L332" s="26" t="inlineStr">
        <is>
          <t>NO</t>
        </is>
      </c>
      <c r="M332" s="74" t="n">
        <v>2.367804217588384</v>
      </c>
      <c r="N332" s="74" t="n">
        <v>33</v>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c r="IN332" s="26" t="n"/>
      <c r="IO332" s="26" t="n"/>
    </row>
    <row r="333" ht="15.75" customHeight="1" s="67">
      <c r="A333" s="37" t="inlineStr">
        <is>
          <t>HLR_SMA_BAND_PCT</t>
        </is>
      </c>
      <c r="B333" s="38" t="inlineStr">
        <is>
          <t>2.0</t>
        </is>
      </c>
      <c r="C333" s="38" t="n"/>
      <c r="D333" s="38" t="inlineStr">
        <is>
          <t>ENTRY, GLOBAL_CHECK, STOCKS_EXIT</t>
        </is>
      </c>
      <c r="E333" s="38" t="n"/>
      <c r="F333" s="26" t="n"/>
      <c r="G333" s="38">
        <f>IFERROR(VLOOKUP($A301&amp;"_"&amp;$B301,Results_Deltas!$A$2:$P$15000,5,FALSE),"")</f>
        <v/>
      </c>
      <c r="H333" s="38" t="inlineStr">
        <is>
          <t>Blanket (page end)</t>
        </is>
      </c>
      <c r="I333" s="26" t="n"/>
      <c r="J333" s="26" t="n"/>
      <c r="K333" s="26" t="n"/>
      <c r="L333" s="26" t="inlineStr">
        <is>
          <t>NO</t>
        </is>
      </c>
      <c r="M333" s="74" t="n">
        <v>2.375679684648265</v>
      </c>
      <c r="N333" s="74" t="n">
        <v>32</v>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c r="IN333" s="26" t="n"/>
      <c r="IO333" s="26" t="n"/>
    </row>
    <row r="334" ht="15.75" customHeight="1" s="67">
      <c r="A334" s="37" t="inlineStr">
        <is>
          <t>HA_WICK_QUALITY_ENABLED</t>
        </is>
      </c>
      <c r="B334" s="38" t="inlineStr">
        <is>
          <t>True</t>
        </is>
      </c>
      <c r="C334" s="38" t="n"/>
      <c r="D334" s="38" t="inlineStr">
        <is>
          <t>ENTRY, GLOBAL_CHECK, STOCKS_EXIT</t>
        </is>
      </c>
      <c r="E334" s="38" t="n"/>
      <c r="F334" s="26" t="n"/>
      <c r="G334" s="38">
        <f>IFERROR(VLOOKUP($A292&amp;"_"&amp;$B292,Results_Deltas!$A$2:$P$15000,5,FALSE),"")</f>
        <v/>
      </c>
      <c r="H334" s="38" t="inlineStr">
        <is>
          <t>Blanket (page end)</t>
        </is>
      </c>
      <c r="I334" s="26" t="n"/>
      <c r="J334" s="26" t="n"/>
      <c r="K334" s="26" t="n"/>
      <c r="L334" s="26" t="inlineStr">
        <is>
          <t>NO</t>
        </is>
      </c>
      <c r="M334" s="74" t="n">
        <v>2.388263977925865</v>
      </c>
      <c r="N334" s="74" t="n">
        <v>30</v>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c r="IN334" s="26" t="n"/>
      <c r="IO334" s="26" t="n"/>
    </row>
    <row r="335" ht="15.75" customHeight="1" s="67">
      <c r="A335" s="37" t="inlineStr">
        <is>
          <t>OI_CONFIRM_MIN_PRICE_PCT</t>
        </is>
      </c>
      <c r="B335" s="38" t="inlineStr">
        <is>
          <t>2.0</t>
        </is>
      </c>
      <c r="C335" s="38" t="n"/>
      <c r="D335" s="38" t="inlineStr">
        <is>
          <t>ENTRY, GLOBAL_CHECK, STOCKS_EXIT</t>
        </is>
      </c>
      <c r="E335" s="38" t="n"/>
      <c r="F335" s="26" t="n"/>
      <c r="G335" s="38">
        <f>IFERROR(VLOOKUP($A385&amp;"_"&amp;$B385,Results_Deltas!$A$2:$P$15000,5,FALSE),"")</f>
        <v/>
      </c>
      <c r="H335" s="38" t="inlineStr">
        <is>
          <t>Blanket (page end)</t>
        </is>
      </c>
      <c r="I335" s="26" t="n"/>
      <c r="J335" s="26" t="n"/>
      <c r="K335" s="26" t="n"/>
      <c r="L335" s="26" t="inlineStr">
        <is>
          <t>NO</t>
        </is>
      </c>
      <c r="M335" s="74" t="n">
        <v>2.406011631268111</v>
      </c>
      <c r="N335" s="74" t="n">
        <v>29</v>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c r="IN335" s="26" t="n"/>
      <c r="IO335" s="26" t="n"/>
    </row>
    <row r="336" ht="15.75" customHeight="1" s="67">
      <c r="A336" s="37" t="inlineStr">
        <is>
          <t>DUP_GUARD_FILTER_TF</t>
        </is>
      </c>
      <c r="B336" s="38" t="inlineStr">
        <is>
          <t>4h</t>
        </is>
      </c>
      <c r="C336" s="38" t="n"/>
      <c r="D336" s="38" t="inlineStr">
        <is>
          <t>GLOBAL_CHECK</t>
        </is>
      </c>
      <c r="E336" s="38" t="n"/>
      <c r="F336" s="26" t="n"/>
      <c r="G336" s="38">
        <f>IFERROR(VLOOKUP($A248&amp;"_"&amp;$B248,Results_Deltas!$A$2:$P$15000,5,FALSE),"")</f>
        <v/>
      </c>
      <c r="H336" s="38" t="inlineStr">
        <is>
          <t>Blanket (page end)</t>
        </is>
      </c>
      <c r="I336" s="26" t="n"/>
      <c r="J336" s="26" t="n"/>
      <c r="K336" s="26" t="n"/>
      <c r="L336" s="26" t="inlineStr">
        <is>
          <t>NO</t>
        </is>
      </c>
      <c r="M336" s="74" t="n">
        <v>2.446236138582378</v>
      </c>
      <c r="N336" s="74" t="n">
        <v>31</v>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c r="IN336" s="26" t="n"/>
      <c r="IO336" s="26" t="n"/>
    </row>
    <row r="337" ht="15.75" customHeight="1" s="67">
      <c r="A337" s="37" t="inlineStr">
        <is>
          <t>DC_MOMENT_STRONG_THRESHOLD</t>
        </is>
      </c>
      <c r="B337" s="38" t="inlineStr">
        <is>
          <t>20</t>
        </is>
      </c>
      <c r="C337" s="38" t="n"/>
      <c r="D337" s="38" t="inlineStr">
        <is>
          <t>ENTRY, GLOBAL_CHECK, STOCKS_EXIT</t>
        </is>
      </c>
      <c r="E337" s="38" t="n"/>
      <c r="F337" s="26" t="n"/>
      <c r="G337" s="38">
        <f>IFERROR(VLOOKUP($A241&amp;"_"&amp;$B241,Results_Deltas!$A$2:$P$15000,5,FALSE),"")</f>
        <v/>
      </c>
      <c r="H337" s="38" t="inlineStr">
        <is>
          <t>Blanket (page end)</t>
        </is>
      </c>
      <c r="I337" s="26" t="n"/>
      <c r="J337" s="26" t="n"/>
      <c r="K337" s="26" t="n"/>
      <c r="L337" s="26" t="inlineStr">
        <is>
          <t>NO</t>
        </is>
      </c>
      <c r="M337" s="74" t="n">
        <v>2.455940926418143</v>
      </c>
      <c r="N337" s="74" t="n">
        <v>32</v>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c r="IN337" s="26" t="n"/>
      <c r="IO337" s="26" t="n"/>
    </row>
    <row r="338" ht="15.75" customHeight="1" s="67">
      <c r="A338" s="39" t="inlineStr">
        <is>
          <t>LH_HL_FILTER_MODE</t>
        </is>
      </c>
      <c r="B338" s="40" t="inlineStr">
        <is>
          <t>STRICT_2BAR</t>
        </is>
      </c>
      <c r="C338" s="38" t="n"/>
      <c r="D338" s="38" t="inlineStr">
        <is>
          <t>ENTRY, GLOBAL_CHECK, STOCKS_EXIT</t>
        </is>
      </c>
      <c r="E338" s="38" t="n"/>
      <c r="F338" s="26" t="n"/>
      <c r="G338" s="38">
        <f>IFERROR(VLOOKUP($A325&amp;"_"&amp;$B325,Results_Deltas!$A$2:$P$15000,5,FALSE),"")</f>
        <v/>
      </c>
      <c r="H338" s="38" t="inlineStr">
        <is>
          <t>Blanket (page end)</t>
        </is>
      </c>
      <c r="I338" s="26" t="n"/>
      <c r="J338" s="26" t="n"/>
      <c r="K338" s="26" t="n"/>
      <c r="L338" s="26" t="inlineStr">
        <is>
          <t>NO</t>
        </is>
      </c>
      <c r="M338" s="74" t="n">
        <v>2.466812701851701</v>
      </c>
      <c r="N338" s="74" t="n">
        <v>33</v>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c r="IN338" s="26" t="n"/>
      <c r="IO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74" t="n">
        <v>2.492500470107342</v>
      </c>
      <c r="N339" s="74" t="n">
        <v>32</v>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c r="IN339" s="26" t="n"/>
      <c r="IO339" s="26" t="n"/>
    </row>
    <row r="340" ht="15.75" customHeight="1" s="67">
      <c r="A340" s="37" t="inlineStr">
        <is>
          <t>DUP_GUARD_FILTER_TF</t>
        </is>
      </c>
      <c r="B340" s="38" t="inlineStr">
        <is>
          <t>D</t>
        </is>
      </c>
      <c r="C340" s="38" t="n"/>
      <c r="D340" s="38" t="inlineStr">
        <is>
          <t>GLOBAL_CHECK</t>
        </is>
      </c>
      <c r="E340" s="38" t="n"/>
      <c r="F340" s="26" t="n"/>
      <c r="G340" s="38">
        <f>IFERROR(VLOOKUP($A247&amp;"_"&amp;$B247,Results_Deltas!$A$2:$P$15000,5,FALSE),"")</f>
        <v/>
      </c>
      <c r="H340" s="38" t="inlineStr">
        <is>
          <t>Blanket (page end)</t>
        </is>
      </c>
      <c r="I340" s="26" t="n"/>
      <c r="J340" s="26" t="n"/>
      <c r="K340" s="26" t="n"/>
      <c r="L340" s="26" t="inlineStr">
        <is>
          <t>NO</t>
        </is>
      </c>
      <c r="M340" s="74" t="n">
        <v>2.504270182176964</v>
      </c>
      <c r="N340" s="74" t="n">
        <v>32</v>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c r="IN340" s="26" t="n"/>
      <c r="IO340" s="26" t="n"/>
    </row>
    <row r="341" ht="15.75" customHeight="1" s="67">
      <c r="A341" s="37" t="inlineStr">
        <is>
          <t>COOLDOWN_LOCKS_FILTER_TF</t>
        </is>
      </c>
      <c r="B341" s="38" t="inlineStr">
        <is>
          <t>OFF</t>
        </is>
      </c>
      <c r="C341" s="38" t="n"/>
      <c r="D341" s="38" t="inlineStr">
        <is>
          <t>GLOBAL_CHECK</t>
        </is>
      </c>
      <c r="E341" s="38" t="n"/>
      <c r="F341" s="26" t="n"/>
      <c r="G341" s="38">
        <f>IFERROR(VLOOKUP($A229&amp;"_"&amp;$B229,Results_Deltas!$A$2:$P$15000,5,FALSE),"")</f>
        <v/>
      </c>
      <c r="H341" s="38" t="inlineStr">
        <is>
          <t>Blanket (page end)</t>
        </is>
      </c>
      <c r="I341" s="26" t="n"/>
      <c r="J341" s="26" t="n"/>
      <c r="K341" s="26" t="n"/>
      <c r="L341" s="26" t="inlineStr">
        <is>
          <t>NO</t>
        </is>
      </c>
      <c r="M341" s="74" t="n">
        <v>2.519374468759811</v>
      </c>
      <c r="N341" s="74" t="n">
        <v>29</v>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c r="IN341" s="26" t="n"/>
      <c r="IO341" s="26" t="n"/>
    </row>
    <row r="342" ht="15.75" customHeight="1" s="67">
      <c r="A342" s="37" t="inlineStr">
        <is>
          <t>MANDATORY_REENTRY_WT_FILTER_VELOCITY_RATIO</t>
        </is>
      </c>
      <c r="B342" s="38" t="inlineStr">
        <is>
          <t>0.90_ALT</t>
        </is>
      </c>
      <c r="C342" s="38" t="n"/>
      <c r="D342" s="38" t="inlineStr">
        <is>
          <t>GLOBAL_CHECK, STOCKS_EXIT</t>
        </is>
      </c>
      <c r="E342" s="38" t="n"/>
      <c r="F342" s="26" t="n"/>
      <c r="G342" s="38">
        <f>IFERROR(VLOOKUP($A345&amp;"_"&amp;$B345,Results_Deltas!$A$2:$P$15000,5,FALSE),"")</f>
        <v/>
      </c>
      <c r="H342" s="38" t="inlineStr">
        <is>
          <t>Blanket (page end)</t>
        </is>
      </c>
      <c r="I342" s="26" t="n"/>
      <c r="J342" s="26" t="n"/>
      <c r="K342" s="26" t="n"/>
      <c r="L342" s="26" t="inlineStr">
        <is>
          <t>NO</t>
        </is>
      </c>
      <c r="M342" s="74" t="n">
        <v>2.55549268074076</v>
      </c>
      <c r="N342" s="74" t="n">
        <v>32</v>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c r="IN342" s="26" t="n"/>
      <c r="IO342" s="26" t="n"/>
    </row>
    <row r="343" ht="15.75" customHeight="1" s="67">
      <c r="A343" s="37" t="inlineStr">
        <is>
          <t>COOLDOWN_LOCKS_FILTER_TF</t>
        </is>
      </c>
      <c r="B343" s="38" t="inlineStr">
        <is>
          <t>D</t>
        </is>
      </c>
      <c r="C343" s="38" t="n"/>
      <c r="D343" s="38" t="inlineStr">
        <is>
          <t>GLOBAL_CHECK</t>
        </is>
      </c>
      <c r="E343" s="38" t="n"/>
      <c r="F343" s="26" t="n"/>
      <c r="G343" s="38">
        <f>IFERROR(VLOOKUP($A230&amp;"_"&amp;$B230,Results_Deltas!$A$2:$P$15000,5,FALSE),"")</f>
        <v/>
      </c>
      <c r="H343" s="38" t="inlineStr">
        <is>
          <t>Blanket (page end)</t>
        </is>
      </c>
      <c r="I343" s="26" t="n"/>
      <c r="J343" s="26" t="n"/>
      <c r="K343" s="26" t="n"/>
      <c r="L343" s="26" t="inlineStr">
        <is>
          <t>NO</t>
        </is>
      </c>
      <c r="M343" s="74" t="n">
        <v>2.559764844099569</v>
      </c>
      <c r="N343" s="74" t="n">
        <v>28</v>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c r="IN343" s="26" t="n"/>
      <c r="IO343" s="26" t="n"/>
    </row>
    <row r="344" ht="15.75" customHeight="1" s="67">
      <c r="A344" s="37" t="inlineStr">
        <is>
          <t>OI_CONFIRM_MIN_PRICE_PCT</t>
        </is>
      </c>
      <c r="B344" s="38" t="inlineStr">
        <is>
          <t>0</t>
        </is>
      </c>
      <c r="C344" s="38" t="n"/>
      <c r="D344" s="38" t="inlineStr">
        <is>
          <t>ENTRY, GLOBAL_CHECK, STOCKS_EXIT</t>
        </is>
      </c>
      <c r="E344" s="38" t="n"/>
      <c r="F344" s="26" t="n"/>
      <c r="G344" s="38">
        <f>IFERROR(VLOOKUP($A384&amp;"_"&amp;$B384,Results_Deltas!$A$2:$P$15000,5,FALSE),"")</f>
        <v/>
      </c>
      <c r="H344" s="38" t="inlineStr">
        <is>
          <t>Blanket (page end)</t>
        </is>
      </c>
      <c r="I344" s="26" t="n"/>
      <c r="J344" s="26" t="n"/>
      <c r="K344" s="26" t="n"/>
      <c r="L344" s="26" t="inlineStr">
        <is>
          <t>NO</t>
        </is>
      </c>
      <c r="M344" s="74" t="n">
        <v>2.565427577136531</v>
      </c>
      <c r="N344" s="74" t="n">
        <v>32</v>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c r="IN344" s="26" t="n"/>
      <c r="IO344" s="26" t="n"/>
    </row>
    <row r="345" ht="15.75" customHeight="1" s="67">
      <c r="A345" s="37" t="inlineStr">
        <is>
          <t>DUP_GUARD_FILTER_TF</t>
        </is>
      </c>
      <c r="B345" s="38" t="inlineStr">
        <is>
          <t>OFF</t>
        </is>
      </c>
      <c r="C345" s="38" t="n"/>
      <c r="D345" s="38" t="inlineStr">
        <is>
          <t>GLOBAL_CHECK</t>
        </is>
      </c>
      <c r="E345" s="38" t="n"/>
      <c r="F345" s="26" t="n"/>
      <c r="G345" s="38">
        <f>IFERROR(VLOOKUP($A246&amp;"_"&amp;$B246,Results_Deltas!$A$2:$P$15000,5,FALSE),"")</f>
        <v/>
      </c>
      <c r="H345" s="38" t="inlineStr">
        <is>
          <t>Blanket (page end)</t>
        </is>
      </c>
      <c r="I345" s="26" t="n"/>
      <c r="J345" s="26" t="n"/>
      <c r="K345" s="26" t="n"/>
      <c r="L345" s="26" t="inlineStr">
        <is>
          <t>NO</t>
        </is>
      </c>
      <c r="M345" s="74" t="n">
        <v>2.580751448656262</v>
      </c>
      <c r="N345" s="74" t="n">
        <v>33</v>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c r="IN345" s="26" t="n"/>
      <c r="IO345" s="26" t="n"/>
    </row>
    <row r="346" ht="15.75" customHeight="1" s="67">
      <c r="A346" s="37" t="inlineStr">
        <is>
          <t>ADX_RANGING_THRESHOLD</t>
        </is>
      </c>
      <c r="B346" s="38" t="inlineStr">
        <is>
          <t>15</t>
        </is>
      </c>
      <c r="C346" s="38" t="n"/>
      <c r="D346" s="38" t="inlineStr">
        <is>
          <t>ENTRY, GLOBAL_CHECK, STOCKS_EXIT</t>
        </is>
      </c>
      <c r="E346" s="38" t="n"/>
      <c r="F346" s="26" t="n"/>
      <c r="G346" s="38">
        <f>IFERROR(VLOOKUP($A215&amp;"_"&amp;$B215,Results_Deltas!$A$2:$P$15000,5,FALSE),"")</f>
        <v/>
      </c>
      <c r="H346" s="38" t="inlineStr">
        <is>
          <t>Blanket (page end)</t>
        </is>
      </c>
      <c r="I346" s="26" t="n"/>
      <c r="J346" s="26" t="n"/>
      <c r="K346" s="26" t="n"/>
      <c r="L346" s="26" t="inlineStr">
        <is>
          <t>NO</t>
        </is>
      </c>
      <c r="M346" s="74" t="n">
        <v>2.637519829937302</v>
      </c>
      <c r="N346" s="74" t="n">
        <v>30</v>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c r="IN346" s="26" t="n"/>
      <c r="IO346" s="26" t="n"/>
    </row>
    <row r="347" ht="15.75" customHeight="1" s="67">
      <c r="A347" s="37" t="inlineStr">
        <is>
          <t>LR_BAND_LADDER_STOCH_EXTREME</t>
        </is>
      </c>
      <c r="B347" s="38" t="inlineStr">
        <is>
          <t>30.0_ALT</t>
        </is>
      </c>
      <c r="C347" s="38" t="n"/>
      <c r="D347" s="38" t="inlineStr">
        <is>
          <t>GLOBAL_CHECK, STOCKS_EXIT</t>
        </is>
      </c>
      <c r="E347" s="38" t="n"/>
      <c r="F347" s="26" t="n"/>
      <c r="G347" s="38">
        <f>IFERROR(VLOOKUP($A332&amp;"_"&amp;$B332,Results_Deltas!$A$2:$P$15000,5,FALSE),"")</f>
        <v/>
      </c>
      <c r="H347" s="38" t="inlineStr">
        <is>
          <t>Blanket (page end)</t>
        </is>
      </c>
      <c r="I347" s="26" t="n"/>
      <c r="J347" s="26" t="n"/>
      <c r="K347" s="26" t="n"/>
      <c r="L347" s="26" t="inlineStr">
        <is>
          <t>YES</t>
        </is>
      </c>
      <c r="M347" s="74" t="n">
        <v>2.682759948515024</v>
      </c>
      <c r="N347" s="74" t="n">
        <v>33</v>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c r="IN347" s="26" t="n"/>
      <c r="IO347" s="26" t="n"/>
    </row>
    <row r="348" ht="15.75" customHeight="1" s="67">
      <c r="A348" s="39" t="inlineStr">
        <is>
          <t>LR_BAND_LADDER_STOCH_EXTREME</t>
        </is>
      </c>
      <c r="B348" s="40" t="inlineStr">
        <is>
          <t>30.0</t>
        </is>
      </c>
      <c r="C348" s="38" t="n"/>
      <c r="D348" s="38" t="inlineStr">
        <is>
          <t>GLOBAL_CHECK, STOCKS_EXIT</t>
        </is>
      </c>
      <c r="E348" s="38" t="n"/>
      <c r="F348" s="26" t="n"/>
      <c r="G348" s="38">
        <f>IFERROR(VLOOKUP($A331&amp;"_"&amp;$B331,Results_Deltas!$A$2:$P$15000,5,FALSE),"")</f>
        <v/>
      </c>
      <c r="H348" s="38" t="inlineStr">
        <is>
          <t>Blanket (page end)</t>
        </is>
      </c>
      <c r="I348" s="26" t="n"/>
      <c r="J348" s="26" t="n"/>
      <c r="K348" s="26" t="n"/>
      <c r="L348" s="26" t="inlineStr">
        <is>
          <t>NO</t>
        </is>
      </c>
      <c r="M348" s="74" t="n">
        <v>2.728094933446787</v>
      </c>
      <c r="N348" s="74" t="n">
        <v>33</v>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c r="IN348" s="26" t="n"/>
      <c r="IO348" s="26" t="n"/>
    </row>
    <row r="349" ht="15.75" customHeight="1" s="67">
      <c r="A349" s="37" t="inlineStr">
        <is>
          <t>OI_CONFIRM_MIN_CHANGE_PCT</t>
        </is>
      </c>
      <c r="B349" s="38" t="inlineStr">
        <is>
          <t>0</t>
        </is>
      </c>
      <c r="C349" s="38" t="n"/>
      <c r="D349" s="38" t="inlineStr">
        <is>
          <t>ENTRY, GLOBAL_CHECK, STOCKS_EXIT</t>
        </is>
      </c>
      <c r="E349" s="38" t="n"/>
      <c r="F349" s="26" t="n"/>
      <c r="G349" s="38">
        <f>IFERROR(VLOOKUP($A380&amp;"_"&amp;$B380,Results_Deltas!$A$2:$P$15000,5,FALSE),"")</f>
        <v/>
      </c>
      <c r="H349" s="38" t="inlineStr">
        <is>
          <t>Blanket (page end)</t>
        </is>
      </c>
      <c r="I349" s="26" t="n"/>
      <c r="J349" s="26" t="n"/>
      <c r="K349" s="26" t="n"/>
      <c r="L349" s="26" t="inlineStr">
        <is>
          <t>NO</t>
        </is>
      </c>
      <c r="M349" s="74" t="n">
        <v>2.803440179972916</v>
      </c>
      <c r="N349" s="74" t="n">
        <v>31</v>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c r="IN349" s="26" t="n"/>
      <c r="IO349" s="26" t="n"/>
    </row>
    <row r="350" ht="15.75" customHeight="1" s="67">
      <c r="A350" s="37" t="inlineStr">
        <is>
          <t>LR_BAND_LADDER_TF_TOP</t>
        </is>
      </c>
      <c r="B350" s="38" t="inlineStr">
        <is>
          <t>1</t>
        </is>
      </c>
      <c r="C350" s="38" t="n"/>
      <c r="D350" s="38" t="inlineStr">
        <is>
          <t>GLOBAL_CHECK, STOCKS_EXIT</t>
        </is>
      </c>
      <c r="E350" s="38" t="n"/>
      <c r="F350" s="26" t="n"/>
      <c r="G350" s="38">
        <f>IFERROR(VLOOKUP($A336&amp;"_"&amp;$B336,Results_Deltas!$A$2:$P$15000,5,FALSE),"")</f>
        <v/>
      </c>
      <c r="H350" s="38" t="inlineStr">
        <is>
          <t>Blanket (page end)</t>
        </is>
      </c>
      <c r="I350" s="26" t="n"/>
      <c r="J350" s="26" t="n"/>
      <c r="K350" s="26" t="n"/>
      <c r="L350" s="26" t="inlineStr">
        <is>
          <t>YES</t>
        </is>
      </c>
      <c r="M350" s="74" t="n">
        <v>2.830088933132662</v>
      </c>
      <c r="N350" s="74" t="n">
        <v>35</v>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c r="IN350" s="26" t="n"/>
      <c r="IO350" s="26" t="n"/>
    </row>
    <row r="351" ht="15.75" customHeight="1" s="67">
      <c r="A351" s="37" t="inlineStr">
        <is>
          <t>EMA_BLANKET_FILTER_MIN_TFS</t>
        </is>
      </c>
      <c r="B351" s="38" t="inlineStr">
        <is>
          <t>0</t>
        </is>
      </c>
      <c r="C351" s="38" t="n"/>
      <c r="D351" s="38" t="inlineStr">
        <is>
          <t>GLOBAL_CHECK</t>
        </is>
      </c>
      <c r="E351" s="38" t="n"/>
      <c r="F351" s="26" t="n"/>
      <c r="G351" s="38">
        <f>IFERROR(VLOOKUP($A256&amp;"_"&amp;$B256,Results_Deltas!$A$2:$P$15000,5,FALSE),"")</f>
        <v/>
      </c>
      <c r="H351" s="38" t="inlineStr">
        <is>
          <t>Blanket (page end)</t>
        </is>
      </c>
      <c r="I351" s="26" t="n"/>
      <c r="J351" s="26" t="n"/>
      <c r="K351" s="26" t="n"/>
      <c r="L351" s="26" t="inlineStr">
        <is>
          <t>YES</t>
        </is>
      </c>
      <c r="M351" s="74" t="n">
        <v>2.848528506280842</v>
      </c>
      <c r="N351" s="74" t="n">
        <v>36</v>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c r="IN351" s="26" t="n"/>
      <c r="IO351" s="26" t="n"/>
    </row>
    <row r="352" ht="15.75" customHeight="1" s="67">
      <c r="A352" s="37" t="inlineStr">
        <is>
          <t>LR_BAND_LADDER_TF_BOTTOM</t>
        </is>
      </c>
      <c r="B352" s="38" t="inlineStr">
        <is>
          <t>1</t>
        </is>
      </c>
      <c r="C352" s="38" t="n"/>
      <c r="D352" s="38" t="inlineStr">
        <is>
          <t>GLOBAL_CHECK, STOCKS_EXIT</t>
        </is>
      </c>
      <c r="E352" s="38" t="n"/>
      <c r="F352" s="26" t="n"/>
      <c r="G352" s="38">
        <f>IFERROR(VLOOKUP($A334&amp;"_"&amp;$B334,Results_Deltas!$A$2:$P$15000,5,FALSE),"")</f>
        <v/>
      </c>
      <c r="H352" s="38" t="inlineStr">
        <is>
          <t>Blanket (page end)</t>
        </is>
      </c>
      <c r="I352" s="26" t="n"/>
      <c r="J352" s="26" t="n"/>
      <c r="K352" s="26" t="n"/>
      <c r="L352" s="26" t="inlineStr">
        <is>
          <t>YES</t>
        </is>
      </c>
      <c r="M352" s="74" t="n">
        <v>2.877829851015396</v>
      </c>
      <c r="N352" s="74" t="n">
        <v>37</v>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c r="IN352" s="26" t="n"/>
      <c r="IO352" s="26" t="n"/>
    </row>
    <row r="353" ht="15.75" customHeight="1" s="67">
      <c r="A353" s="37" t="inlineStr">
        <is>
          <t>EMA_BLANKET_FILTER_ENABLED</t>
        </is>
      </c>
      <c r="B353" s="38" t="inlineStr">
        <is>
          <t>False</t>
        </is>
      </c>
      <c r="C353" s="38" t="n"/>
      <c r="D353" s="38" t="inlineStr">
        <is>
          <t>GLOBAL_CHECK</t>
        </is>
      </c>
      <c r="E353" s="38" t="n"/>
      <c r="F353" s="26" t="n"/>
      <c r="G353" s="38">
        <f>IFERROR(VLOOKUP($A254&amp;"_"&amp;$B254,Results_Deltas!$A$2:$P$15000,5,FALSE),"")</f>
        <v/>
      </c>
      <c r="H353" s="38" t="inlineStr">
        <is>
          <t>Blanket (page end)</t>
        </is>
      </c>
      <c r="I353" s="26" t="n"/>
      <c r="J353" s="26" t="n"/>
      <c r="K353" s="26" t="n"/>
      <c r="L353" s="26" t="inlineStr">
        <is>
          <t>NO</t>
        </is>
      </c>
      <c r="M353" s="74" t="n">
        <v>2.920914197246811</v>
      </c>
      <c r="N353" s="74" t="n">
        <v>36</v>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c r="IN353" s="26" t="n"/>
      <c r="IO353" s="26" t="n"/>
    </row>
    <row r="354" ht="15.75" customHeight="1" s="67">
      <c r="A354" s="39" t="inlineStr">
        <is>
          <t>OI_CONFIRM_MIN_CHANGE_PCT</t>
        </is>
      </c>
      <c r="B354" s="40" t="inlineStr">
        <is>
          <t>0.5</t>
        </is>
      </c>
      <c r="C354" s="38" t="n"/>
      <c r="D354" s="38" t="inlineStr">
        <is>
          <t>ENTRY, GLOBAL_CHECK, STOCKS_EXIT</t>
        </is>
      </c>
      <c r="E354" s="38" t="n"/>
      <c r="F354" s="26" t="n"/>
      <c r="G354" s="38">
        <f>IFERROR(VLOOKUP($A383&amp;"_"&amp;$B383,Results_Deltas!$A$2:$P$15000,5,FALSE),"")</f>
        <v/>
      </c>
      <c r="H354" s="38" t="inlineStr">
        <is>
          <t>Blanket (page end)</t>
        </is>
      </c>
      <c r="I354" s="26" t="n"/>
      <c r="J354" s="26" t="n"/>
      <c r="K354" s="26" t="n"/>
      <c r="L354" s="26" t="inlineStr">
        <is>
          <t>YES</t>
        </is>
      </c>
      <c r="M354" s="74" t="n">
        <v>2.92209695364513</v>
      </c>
      <c r="N354" s="74" t="n">
        <v>34</v>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c r="IN354" s="26" t="n"/>
      <c r="IO354" s="26" t="n"/>
    </row>
    <row r="355" ht="15.75" customHeight="1" s="67">
      <c r="A355" s="37" t="inlineStr">
        <is>
          <t>LR_BAND_LADDER_TF_BOTTOM</t>
        </is>
      </c>
      <c r="B355" s="38" t="inlineStr">
        <is>
          <t>0</t>
        </is>
      </c>
      <c r="C355" s="38" t="n"/>
      <c r="D355" s="38" t="inlineStr">
        <is>
          <t>GLOBAL_CHECK, STOCKS_EXIT</t>
        </is>
      </c>
      <c r="E355" s="38" t="n"/>
      <c r="F355" s="26" t="n"/>
      <c r="G355" s="38">
        <f>IFERROR(VLOOKUP($A333&amp;"_"&amp;$B333,Results_Deltas!$A$2:$P$15000,5,FALSE),"")</f>
        <v/>
      </c>
      <c r="H355" s="38" t="inlineStr">
        <is>
          <t>Blanket (page end)</t>
        </is>
      </c>
      <c r="I355" s="26" t="n"/>
      <c r="J355" s="26" t="n"/>
      <c r="K355" s="26" t="n"/>
      <c r="L355" s="26" t="inlineStr">
        <is>
          <t>NO</t>
        </is>
      </c>
      <c r="M355" s="74" t="n">
        <v>2.95595119229378</v>
      </c>
      <c r="N355" s="74" t="n">
        <v>39</v>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c r="IN355" s="26" t="n"/>
      <c r="IO355" s="26" t="n"/>
    </row>
    <row r="356" ht="15.75" customHeight="1" s="67">
      <c r="A356" s="37" t="inlineStr">
        <is>
          <t>EMA_BLANKET_FILTER_MIN_TFS</t>
        </is>
      </c>
      <c r="B356" s="38" t="inlineStr">
        <is>
          <t>2</t>
        </is>
      </c>
      <c r="C356" s="38" t="n"/>
      <c r="D356" s="38" t="inlineStr">
        <is>
          <t>GLOBAL_CHECK</t>
        </is>
      </c>
      <c r="E356" s="38" t="n"/>
      <c r="F356" s="26" t="n"/>
      <c r="G356" s="38">
        <f>IFERROR(VLOOKUP($A257&amp;"_"&amp;$B257,Results_Deltas!$A$2:$P$15000,5,FALSE),"")</f>
        <v/>
      </c>
      <c r="H356" s="38" t="inlineStr">
        <is>
          <t>Blanket (page end)</t>
        </is>
      </c>
      <c r="I356" s="26" t="n"/>
      <c r="J356" s="26" t="n"/>
      <c r="K356" s="26" t="n"/>
      <c r="L356" s="26" t="inlineStr">
        <is>
          <t>NO</t>
        </is>
      </c>
      <c r="M356" s="74" t="n">
        <v>2.964264275678549</v>
      </c>
      <c r="N356" s="74" t="n">
        <v>38</v>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c r="IN356" s="26" t="n"/>
      <c r="IO356" s="26" t="n"/>
    </row>
    <row r="357" ht="15.75" customHeight="1" s="67">
      <c r="A357" s="37" t="inlineStr">
        <is>
          <t>DELTA_HTF_GATE</t>
        </is>
      </c>
      <c r="B357" s="38" t="inlineStr">
        <is>
          <t>4h_ALT</t>
        </is>
      </c>
      <c r="C357" s="38" t="n"/>
      <c r="D357" s="38" t="inlineStr">
        <is>
          <t>ENTRY, GLOBAL_CHECK, STOCKS_EXIT</t>
        </is>
      </c>
      <c r="E357" s="38" t="n"/>
      <c r="F357" s="26" t="n"/>
      <c r="G357" s="38">
        <f>IFERROR(VLOOKUP($A243&amp;"_"&amp;$B243,Results_Deltas!$A$2:$P$15000,5,FALSE),"")</f>
        <v/>
      </c>
      <c r="H357" s="38" t="inlineStr">
        <is>
          <t>Blanket (page end)</t>
        </is>
      </c>
      <c r="I357" s="26" t="n"/>
      <c r="J357" s="26" t="n"/>
      <c r="K357" s="26" t="n"/>
      <c r="L357" s="26" t="inlineStr">
        <is>
          <t>NO</t>
        </is>
      </c>
      <c r="M357" s="74" t="n">
        <v>2.978669910387199</v>
      </c>
      <c r="N357" s="74" t="n">
        <v>35</v>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c r="IN357" s="26" t="n"/>
      <c r="IO357" s="26" t="n"/>
    </row>
    <row r="358" ht="15.75" customHeight="1" s="67">
      <c r="A358" s="37" t="inlineStr">
        <is>
          <t>LR_BAND_LADDER_TF_TOP</t>
        </is>
      </c>
      <c r="B358" s="38" t="inlineStr">
        <is>
          <t>0</t>
        </is>
      </c>
      <c r="C358" s="38" t="n"/>
      <c r="D358" s="38" t="inlineStr">
        <is>
          <t>GLOBAL_CHECK, STOCKS_EXIT</t>
        </is>
      </c>
      <c r="E358" s="38" t="n"/>
      <c r="F358" s="26" t="n"/>
      <c r="G358" s="38">
        <f>IFERROR(VLOOKUP($A335&amp;"_"&amp;$B335,Results_Deltas!$A$2:$P$15000,5,FALSE),"")</f>
        <v/>
      </c>
      <c r="H358" s="38" t="inlineStr">
        <is>
          <t>Blanket (page end)</t>
        </is>
      </c>
      <c r="I358" s="26" t="n"/>
      <c r="J358" s="26" t="n"/>
      <c r="K358" s="26" t="n"/>
      <c r="L358" s="26" t="inlineStr">
        <is>
          <t>NO</t>
        </is>
      </c>
      <c r="M358" s="74" t="n">
        <v>2.982148043755568</v>
      </c>
      <c r="N358" s="74" t="n">
        <v>36</v>
      </c>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c r="IN358" s="26" t="n"/>
      <c r="IO358" s="26" t="n"/>
    </row>
    <row r="359" ht="15.75" customHeight="1" s="67">
      <c r="A359" s="37" t="inlineStr">
        <is>
          <t>EMA_9_21_FILTER_MIN_TFS</t>
        </is>
      </c>
      <c r="B359" s="38" t="inlineStr">
        <is>
          <t>2</t>
        </is>
      </c>
      <c r="C359" s="38" t="n"/>
      <c r="D359" s="38" t="inlineStr">
        <is>
          <t>GLOBAL_CHECK</t>
        </is>
      </c>
      <c r="E359" s="38" t="n"/>
      <c r="F359" s="26" t="n"/>
      <c r="G359" s="38">
        <f>IFERROR(VLOOKUP($A252&amp;"_"&amp;$B252,Results_Deltas!$A$2:$P$15000,5,FALSE),"")</f>
        <v/>
      </c>
      <c r="H359" s="38" t="inlineStr">
        <is>
          <t>Blanket (page end)</t>
        </is>
      </c>
      <c r="I359" s="26" t="n"/>
      <c r="J359" s="26" t="n"/>
      <c r="K359" s="26" t="n"/>
      <c r="L359" s="26" t="inlineStr">
        <is>
          <t>YES</t>
        </is>
      </c>
      <c r="M359" s="74" t="n">
        <v>2.983020436589831</v>
      </c>
      <c r="N359" s="74" t="n">
        <v>37</v>
      </c>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c r="IN359" s="26" t="n"/>
      <c r="IO359" s="26" t="n"/>
    </row>
    <row r="360" ht="15.75" customHeight="1" s="67">
      <c r="A360" s="37" t="inlineStr">
        <is>
          <t>CRYPTO_SPIKE_FADE_THRESHOLD_PCT</t>
        </is>
      </c>
      <c r="B360" s="38" t="inlineStr">
        <is>
          <t>12.5</t>
        </is>
      </c>
      <c r="C360" s="38" t="n"/>
      <c r="D360" s="38" t="inlineStr">
        <is>
          <t>GLOBAL_CHECK, STOCKS_EXIT</t>
        </is>
      </c>
      <c r="E360" s="38" t="n"/>
      <c r="F360" s="26" t="n"/>
      <c r="G360" s="38">
        <f>IFERROR(VLOOKUP($A235&amp;"_"&amp;$B235,Results_Deltas!$A$2:$P$15000,5,FALSE),"")</f>
        <v/>
      </c>
      <c r="H360" s="38" t="inlineStr">
        <is>
          <t>Blanket (page end)</t>
        </is>
      </c>
      <c r="I360" s="26" t="n"/>
      <c r="J360" s="26" t="n"/>
      <c r="K360" s="26" t="n"/>
      <c r="L360" s="26" t="inlineStr">
        <is>
          <t>NO</t>
        </is>
      </c>
      <c r="M360" s="74" t="n">
        <v>2.988095549067202</v>
      </c>
      <c r="N360" s="74" t="n">
        <v>34</v>
      </c>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c r="IN360" s="26" t="n"/>
      <c r="IO360" s="26" t="n"/>
    </row>
    <row r="361" ht="15.75" customHeight="1" s="67">
      <c r="A361" s="37" t="inlineStr">
        <is>
          <t>EMA_BLANKET_FILTER_MIN_TFS</t>
        </is>
      </c>
      <c r="B361" s="38" t="inlineStr">
        <is>
          <t>1</t>
        </is>
      </c>
      <c r="C361" s="38" t="n"/>
      <c r="D361" s="38" t="inlineStr">
        <is>
          <t>GLOBAL_CHECK</t>
        </is>
      </c>
      <c r="E361" s="38" t="n"/>
      <c r="F361" s="26" t="n"/>
      <c r="G361" s="38">
        <f>IFERROR(VLOOKUP($A258&amp;"_"&amp;$B258,Results_Deltas!$A$2:$P$15000,5,FALSE),"")</f>
        <v/>
      </c>
      <c r="H361" s="38" t="inlineStr">
        <is>
          <t>Blanket (page end)</t>
        </is>
      </c>
      <c r="I361" s="26" t="n"/>
      <c r="J361" s="26" t="n"/>
      <c r="K361" s="26" t="n"/>
      <c r="L361" s="26" t="inlineStr">
        <is>
          <t>NO</t>
        </is>
      </c>
      <c r="M361" s="74" t="n">
        <v>3.013625039066868</v>
      </c>
      <c r="N361" s="74" t="n">
        <v>38</v>
      </c>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c r="IN361" s="26" t="n"/>
      <c r="IO361" s="26" t="n"/>
    </row>
    <row r="362" ht="15.75" customHeight="1" s="67">
      <c r="A362" s="37" t="inlineStr">
        <is>
          <t>CRYPTO_SPIKE_FADE_THRESHOLD_PCT</t>
        </is>
      </c>
      <c r="B362" s="38" t="inlineStr">
        <is>
          <t>7.5</t>
        </is>
      </c>
      <c r="C362" s="38" t="n"/>
      <c r="D362" s="38" t="inlineStr">
        <is>
          <t>GLOBAL_CHECK, STOCKS_EXIT</t>
        </is>
      </c>
      <c r="E362" s="38" t="n"/>
      <c r="F362" s="26" t="n"/>
      <c r="G362" s="38">
        <f>IFERROR(VLOOKUP($A236&amp;"_"&amp;$B236,Results_Deltas!$A$2:$P$15000,5,FALSE),"")</f>
        <v/>
      </c>
      <c r="H362" s="38" t="inlineStr">
        <is>
          <t>Blanket (page end)</t>
        </is>
      </c>
      <c r="I362" s="26" t="n"/>
      <c r="J362" s="26" t="n"/>
      <c r="K362" s="26" t="n"/>
      <c r="L362" s="26" t="inlineStr">
        <is>
          <t>NO</t>
        </is>
      </c>
      <c r="M362" s="74" t="n">
        <v>3.031900397931045</v>
      </c>
      <c r="N362" s="74" t="n">
        <v>35</v>
      </c>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c r="IN362" s="26" t="n"/>
      <c r="IO362" s="26" t="n"/>
    </row>
    <row r="363" ht="15.75" customHeight="1" s="67">
      <c r="A363" s="37" t="inlineStr">
        <is>
          <t>DELTA_REENTRY_FILTER_ENABLED</t>
        </is>
      </c>
      <c r="B363" s="38" t="inlineStr">
        <is>
          <t>True</t>
        </is>
      </c>
      <c r="C363" s="38" t="n"/>
      <c r="D363" s="38" t="inlineStr">
        <is>
          <t>ENTRY, GLOBAL_CHECK, STOCKS_EXIT</t>
        </is>
      </c>
      <c r="E363" s="38" t="n"/>
      <c r="F363" s="26" t="n"/>
      <c r="G363" s="38">
        <f>IFERROR(VLOOKUP($A245&amp;"_"&amp;$B245,Results_Deltas!$A$2:$P$15000,5,FALSE),"")</f>
        <v/>
      </c>
      <c r="H363" s="38" t="inlineStr">
        <is>
          <t>Blanket (page end)</t>
        </is>
      </c>
      <c r="I363" s="26" t="n"/>
      <c r="J363" s="26" t="n"/>
      <c r="K363" s="26" t="n"/>
      <c r="L363" s="26" t="inlineStr">
        <is>
          <t>NO</t>
        </is>
      </c>
      <c r="M363" s="74" t="n">
        <v>3.040475017765519</v>
      </c>
      <c r="N363" s="74" t="n">
        <v>38</v>
      </c>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c r="IN363" s="26" t="n"/>
      <c r="IO363" s="26" t="n"/>
    </row>
    <row r="364" ht="15.75" customHeight="1" s="67">
      <c r="A364" s="37" t="inlineStr">
        <is>
          <t>GR_FILTER_VEC_ENABLED</t>
        </is>
      </c>
      <c r="B364" s="38" t="inlineStr">
        <is>
          <t>True</t>
        </is>
      </c>
      <c r="C364" s="38" t="n"/>
      <c r="D364" s="38" t="inlineStr">
        <is>
          <t>GLOBAL_CHECK</t>
        </is>
      </c>
      <c r="E364" s="38" t="n"/>
      <c r="F364" s="26" t="n"/>
      <c r="G364" s="38">
        <f>IFERROR(VLOOKUP($A287&amp;"_"&amp;$B287,Results_Deltas!$A$2:$P$15000,5,FALSE),"")</f>
        <v/>
      </c>
      <c r="H364" s="38" t="inlineStr">
        <is>
          <t>Blanket (page end)</t>
        </is>
      </c>
      <c r="I364" s="26" t="n"/>
      <c r="J364" s="26" t="n"/>
      <c r="K364" s="26" t="n"/>
      <c r="L364" s="26" t="inlineStr">
        <is>
          <t>NO</t>
        </is>
      </c>
      <c r="M364" s="74" t="n">
        <v>3.063790455933576</v>
      </c>
      <c r="N364" s="74" t="n">
        <v>40</v>
      </c>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c r="IN364" s="26" t="n"/>
      <c r="IO364" s="26" t="n"/>
    </row>
    <row r="365" ht="15.75" customHeight="1" s="67">
      <c r="A365" s="37" t="inlineStr">
        <is>
          <t>NEWBORN_LOSS_KILL_GAIN_THRESHOLD_PCT</t>
        </is>
      </c>
      <c r="B365" s="38" t="inlineStr">
        <is>
          <t>2.0</t>
        </is>
      </c>
      <c r="C365" s="38" t="n"/>
      <c r="D365" s="38" t="inlineStr">
        <is>
          <t>AUGMENT, EXIT, GLOBAL_CHECK, REDUCE, STOCKS_EXIT</t>
        </is>
      </c>
      <c r="E365" s="38" t="n"/>
      <c r="F365" s="26" t="n"/>
      <c r="G365" s="38">
        <f>IFERROR(VLOOKUP($A369&amp;"_"&amp;$B369,Results_Deltas!$A$2:$P$15000,5,FALSE),"")</f>
        <v/>
      </c>
      <c r="H365" s="38" t="inlineStr">
        <is>
          <t>Blanket (page end)</t>
        </is>
      </c>
      <c r="I365" s="26" t="n"/>
      <c r="J365" s="26" t="n"/>
      <c r="K365" s="26" t="n"/>
      <c r="L365" s="26" t="inlineStr">
        <is>
          <t>YES</t>
        </is>
      </c>
      <c r="M365" s="74" t="n">
        <v>3.073521653061274</v>
      </c>
      <c r="N365" s="74" t="n">
        <v>39</v>
      </c>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c r="IN365" s="26" t="n"/>
      <c r="IO365" s="26" t="n"/>
    </row>
    <row r="366" ht="15.75" customHeight="1" s="67">
      <c r="A366" s="37" t="inlineStr">
        <is>
          <t>DELTA_HTF_GATE</t>
        </is>
      </c>
      <c r="B366" s="38" t="inlineStr">
        <is>
          <t>4h</t>
        </is>
      </c>
      <c r="C366" s="38" t="n"/>
      <c r="D366" s="38" t="inlineStr">
        <is>
          <t>ENTRY, GLOBAL_CHECK, STOCKS_EXIT</t>
        </is>
      </c>
      <c r="E366" s="38" t="n"/>
      <c r="F366" s="26" t="n"/>
      <c r="G366" s="38">
        <f>IFERROR(VLOOKUP($A242&amp;"_"&amp;$B242,Results_Deltas!$A$2:$P$15000,5,FALSE),"")</f>
        <v/>
      </c>
      <c r="H366" s="38" t="inlineStr">
        <is>
          <t>Blanket (page end)</t>
        </is>
      </c>
      <c r="I366" s="26" t="n"/>
      <c r="J366" s="26" t="n"/>
      <c r="K366" s="26" t="n"/>
      <c r="L366" s="26" t="inlineStr">
        <is>
          <t>YES</t>
        </is>
      </c>
      <c r="M366" s="74" t="n">
        <v>3.098622581846529</v>
      </c>
      <c r="N366" s="74" t="n">
        <v>35</v>
      </c>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c r="IN366" s="26" t="n"/>
      <c r="IO366" s="26" t="n"/>
    </row>
    <row r="367" ht="15.75" customHeight="1" s="67">
      <c r="A367" s="37" t="inlineStr">
        <is>
          <t>NEW_POSITION_MAX_LOSS_THRESHOLD</t>
        </is>
      </c>
      <c r="B367" s="38" t="inlineStr">
        <is>
          <t>2.0</t>
        </is>
      </c>
      <c r="C367" s="38" t="n"/>
      <c r="D367" s="38" t="inlineStr">
        <is>
          <t>AUGMENT, EXIT, GLOBAL_CHECK, REDUCE, STOCKS_EXIT</t>
        </is>
      </c>
      <c r="E367" s="38" t="n"/>
      <c r="F367" s="26" t="n"/>
      <c r="G367" s="38">
        <f>IFERROR(VLOOKUP($A375&amp;"_"&amp;$B375,Results_Deltas!$A$2:$P$15000,5,FALSE),"")</f>
        <v/>
      </c>
      <c r="H367" s="38" t="inlineStr">
        <is>
          <t>Blanket (page end)</t>
        </is>
      </c>
      <c r="I367" s="26" t="n"/>
      <c r="J367" s="26" t="n"/>
      <c r="K367" s="26" t="n"/>
      <c r="L367" s="26" t="inlineStr">
        <is>
          <t>NO</t>
        </is>
      </c>
      <c r="M367" s="74" t="n">
        <v>3.100333684590007</v>
      </c>
      <c r="N367" s="74" t="n">
        <v>36</v>
      </c>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c r="IN367" s="26" t="n"/>
      <c r="IO367" s="26" t="n"/>
    </row>
    <row r="368" ht="15.75" customHeight="1" s="67">
      <c r="A368" s="37" t="inlineStr">
        <is>
          <t>EMA_9_21_FILTER_MIN_TFS</t>
        </is>
      </c>
      <c r="B368" s="38" t="inlineStr">
        <is>
          <t>0</t>
        </is>
      </c>
      <c r="C368" s="38" t="n"/>
      <c r="D368" s="38" t="inlineStr">
        <is>
          <t>GLOBAL_CHECK</t>
        </is>
      </c>
      <c r="E368" s="38" t="n"/>
      <c r="F368" s="26" t="n"/>
      <c r="G368" s="38">
        <f>IFERROR(VLOOKUP($A251&amp;"_"&amp;$B251,Results_Deltas!$A$2:$P$15000,5,FALSE),"")</f>
        <v/>
      </c>
      <c r="H368" s="38" t="inlineStr">
        <is>
          <t>Blanket (page end)</t>
        </is>
      </c>
      <c r="I368" s="26" t="n"/>
      <c r="J368" s="26" t="n"/>
      <c r="K368" s="26" t="n"/>
      <c r="L368" s="26" t="inlineStr">
        <is>
          <t>NO</t>
        </is>
      </c>
      <c r="M368" s="74" t="n">
        <v>3.100354212502701</v>
      </c>
      <c r="N368" s="74" t="n">
        <v>38</v>
      </c>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c r="IN368" s="26" t="n"/>
      <c r="IO368" s="26" t="n"/>
    </row>
    <row r="369" ht="15.75" customHeight="1" s="67">
      <c r="A369" s="37" t="inlineStr">
        <is>
          <t>EMA_9_21_FILTER_MIN_TFS</t>
        </is>
      </c>
      <c r="B369" s="38" t="inlineStr">
        <is>
          <t>1</t>
        </is>
      </c>
      <c r="C369" s="38" t="n"/>
      <c r="D369" s="38" t="inlineStr">
        <is>
          <t>GLOBAL_CHECK</t>
        </is>
      </c>
      <c r="E369" s="38" t="n"/>
      <c r="F369" s="26" t="n"/>
      <c r="G369" s="38">
        <f>IFERROR(VLOOKUP($A253&amp;"_"&amp;$B253,Results_Deltas!$A$2:$P$15000,5,FALSE),"")</f>
        <v/>
      </c>
      <c r="H369" s="38" t="inlineStr">
        <is>
          <t>Blanket (page end)</t>
        </is>
      </c>
      <c r="I369" s="26" t="n"/>
      <c r="J369" s="26" t="n"/>
      <c r="K369" s="26" t="n"/>
      <c r="L369" s="26" t="inlineStr">
        <is>
          <t>NO</t>
        </is>
      </c>
      <c r="M369" s="74" t="n">
        <v>3.117384790881652</v>
      </c>
      <c r="N369" s="74" t="n">
        <v>39</v>
      </c>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c r="IN369" s="26" t="n"/>
      <c r="IO369" s="26" t="n"/>
    </row>
    <row r="370" ht="15.75" customHeight="1" s="67">
      <c r="A370" s="37" t="inlineStr">
        <is>
          <t>CRYPTO_SPIKE_FADE_THRESHOLD_PCT</t>
        </is>
      </c>
      <c r="B370" s="38" t="inlineStr">
        <is>
          <t>5</t>
        </is>
      </c>
      <c r="C370" s="38" t="n"/>
      <c r="D370" s="38" t="inlineStr">
        <is>
          <t>GLOBAL_CHECK, STOCKS_EXIT</t>
        </is>
      </c>
      <c r="E370" s="38" t="n"/>
      <c r="F370" s="26" t="n"/>
      <c r="G370" s="38">
        <f>IFERROR(VLOOKUP($A237&amp;"_"&amp;$B237,Results_Deltas!$A$2:$P$15000,5,FALSE),"")</f>
        <v/>
      </c>
      <c r="H370" s="38" t="inlineStr">
        <is>
          <t>Blanket (page end)</t>
        </is>
      </c>
      <c r="I370" s="26" t="n"/>
      <c r="J370" s="26" t="n"/>
      <c r="K370" s="26" t="n"/>
      <c r="L370" s="26" t="inlineStr">
        <is>
          <t>YES</t>
        </is>
      </c>
      <c r="M370" s="74" t="n">
        <v>3.13043381997871</v>
      </c>
      <c r="N370" s="74" t="n">
        <v>39</v>
      </c>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c r="IN370" s="26" t="n"/>
      <c r="IO370" s="26" t="n"/>
    </row>
    <row r="371" ht="15.75" customHeight="1" s="67">
      <c r="A371" s="37" t="inlineStr">
        <is>
          <t>GR_FILTER_VEC_MIN_TFS</t>
        </is>
      </c>
      <c r="B371" s="38" t="inlineStr">
        <is>
          <t>1</t>
        </is>
      </c>
      <c r="C371" s="38" t="n"/>
      <c r="D371" s="38" t="inlineStr">
        <is>
          <t>GLOBAL_CHECK</t>
        </is>
      </c>
      <c r="E371" s="38" t="n"/>
      <c r="F371" s="26" t="n"/>
      <c r="G371" s="38">
        <f>IFERROR(VLOOKUP($A290&amp;"_"&amp;$B290,Results_Deltas!$A$2:$P$15000,5,FALSE),"")</f>
        <v/>
      </c>
      <c r="H371" s="38" t="inlineStr">
        <is>
          <t>Blanket (page end)</t>
        </is>
      </c>
      <c r="I371" s="26" t="n"/>
      <c r="J371" s="26" t="n"/>
      <c r="K371" s="26" t="n"/>
      <c r="L371" s="26" t="inlineStr">
        <is>
          <t>NO</t>
        </is>
      </c>
      <c r="M371" s="74" t="n">
        <v>3.153394988045803</v>
      </c>
      <c r="N371" s="74" t="n">
        <v>36</v>
      </c>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c r="IN371" s="26" t="n"/>
      <c r="IO371" s="26" t="n"/>
    </row>
    <row r="372" ht="15.75" customHeight="1" s="67">
      <c r="A372" s="37" t="inlineStr">
        <is>
          <t>NEW_POSITION_MAX_LOSS_THRESHOLD</t>
        </is>
      </c>
      <c r="B372" s="38" t="inlineStr">
        <is>
          <t>1.0</t>
        </is>
      </c>
      <c r="C372" s="38" t="n"/>
      <c r="D372" s="38" t="inlineStr">
        <is>
          <t>AUGMENT, EXIT, GLOBAL_CHECK, REDUCE, STOCKS_EXIT</t>
        </is>
      </c>
      <c r="E372" s="38" t="n"/>
      <c r="F372" s="26" t="n"/>
      <c r="G372" s="38">
        <f>IFERROR(VLOOKUP($A376&amp;"_"&amp;$B376,Results_Deltas!$A$2:$P$15000,5,FALSE),"")</f>
        <v/>
      </c>
      <c r="H372" s="38" t="inlineStr">
        <is>
          <t>Blanket (page end)</t>
        </is>
      </c>
      <c r="I372" s="26" t="n"/>
      <c r="J372" s="26" t="n"/>
      <c r="K372" s="26" t="n"/>
      <c r="L372" s="26" t="inlineStr">
        <is>
          <t>NO</t>
        </is>
      </c>
      <c r="M372" s="74" t="n">
        <v>3.165235316001124</v>
      </c>
      <c r="N372" s="74" t="n">
        <v>35</v>
      </c>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c r="IN372" s="26" t="n"/>
      <c r="IO372" s="26" t="n"/>
    </row>
    <row r="373" ht="15.75" customHeight="1" s="67">
      <c r="A373" s="37" t="inlineStr">
        <is>
          <t>NEW_POSITION_MAX_LOSS_THRESHOLD</t>
        </is>
      </c>
      <c r="B373" s="38" t="inlineStr">
        <is>
          <t>0.5</t>
        </is>
      </c>
      <c r="C373" s="38" t="n"/>
      <c r="D373" s="38" t="inlineStr">
        <is>
          <t>AUGMENT, EXIT, GLOBAL_CHECK, REDUCE, STOCKS_EXIT</t>
        </is>
      </c>
      <c r="E373" s="38" t="n"/>
      <c r="F373" s="26" t="n"/>
      <c r="G373" s="38">
        <f>IFERROR(VLOOKUP($A377&amp;"_"&amp;$B377,Results_Deltas!$A$2:$P$15000,5,FALSE),"")</f>
        <v/>
      </c>
      <c r="H373" s="38" t="inlineStr">
        <is>
          <t>Blanket (page end)</t>
        </is>
      </c>
      <c r="I373" s="26" t="n"/>
      <c r="J373" s="26" t="n"/>
      <c r="K373" s="26" t="n"/>
      <c r="L373" s="26" t="inlineStr">
        <is>
          <t>NO</t>
        </is>
      </c>
      <c r="M373" s="74" t="n">
        <v>3.176445327908044</v>
      </c>
      <c r="N373" s="74" t="n">
        <v>39</v>
      </c>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c r="IN373" s="26" t="n"/>
      <c r="IO373" s="26" t="n"/>
    </row>
    <row r="374" ht="15.75" customHeight="1" s="67">
      <c r="A374" s="37" t="inlineStr">
        <is>
          <t>NEWBORN_LOSS_KILL_GAIN_THRESHOLD_PCT</t>
        </is>
      </c>
      <c r="B374" s="38" t="inlineStr">
        <is>
          <t>0.5</t>
        </is>
      </c>
      <c r="C374" s="38" t="n"/>
      <c r="D374" s="38" t="inlineStr">
        <is>
          <t>AUGMENT, EXIT, GLOBAL_CHECK, REDUCE, STOCKS_EXIT</t>
        </is>
      </c>
      <c r="E374" s="38" t="n"/>
      <c r="F374" s="26" t="n"/>
      <c r="G374" s="38">
        <f>IFERROR(VLOOKUP($A371&amp;"_"&amp;$B371,Results_Deltas!$A$2:$P$15000,5,FALSE),"")</f>
        <v/>
      </c>
      <c r="H374" s="38" t="inlineStr">
        <is>
          <t>Blanket (page end)</t>
        </is>
      </c>
      <c r="I374" s="26" t="n"/>
      <c r="J374" s="26" t="n"/>
      <c r="K374" s="26" t="n"/>
      <c r="L374" s="26" t="inlineStr">
        <is>
          <t>NO</t>
        </is>
      </c>
      <c r="M374" s="74" t="n">
        <v>3.20897402362306</v>
      </c>
      <c r="N374" s="74" t="n">
        <v>38</v>
      </c>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c r="IN374" s="26" t="n"/>
      <c r="IO374" s="26" t="n"/>
    </row>
    <row r="375" ht="15.75" customHeight="1" s="67">
      <c r="A375" s="37" t="inlineStr">
        <is>
          <t>LIVE_VEC_EMERGENCY_BRAKE_ENABLED</t>
        </is>
      </c>
      <c r="B375" s="38" t="inlineStr">
        <is>
          <t>True</t>
        </is>
      </c>
      <c r="C375" s="38" t="n"/>
      <c r="D375" s="38" t="inlineStr">
        <is>
          <t>GLOBAL_CHECK, STOCKS_EXIT</t>
        </is>
      </c>
      <c r="E375" s="38" t="n"/>
      <c r="F375" s="26" t="n"/>
      <c r="G375" s="38">
        <f>IFERROR(VLOOKUP($A330&amp;"_"&amp;$B330,Results_Deltas!$A$2:$P$15000,5,FALSE),"")</f>
        <v/>
      </c>
      <c r="H375" s="38" t="inlineStr">
        <is>
          <t>Blanket (page end)</t>
        </is>
      </c>
      <c r="I375" s="26" t="n"/>
      <c r="J375" s="26" t="n"/>
      <c r="K375" s="26" t="n"/>
      <c r="L375" s="26" t="inlineStr">
        <is>
          <t>YES</t>
        </is>
      </c>
      <c r="M375" s="74" t="n">
        <v>3.248070965864358</v>
      </c>
      <c r="N375" s="74" t="n">
        <v>39</v>
      </c>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c r="IN375" s="26" t="n"/>
      <c r="IO375" s="26" t="n"/>
    </row>
    <row r="376" ht="15.75" customHeight="1" s="67">
      <c r="A376" s="37" t="inlineStr">
        <is>
          <t>NEWBORN_LOSS_KILL_GAIN_THRESHOLD_PCT</t>
        </is>
      </c>
      <c r="B376" s="38" t="inlineStr">
        <is>
          <t>1.0</t>
        </is>
      </c>
      <c r="C376" s="38" t="n"/>
      <c r="D376" s="38" t="inlineStr">
        <is>
          <t>AUGMENT, EXIT, GLOBAL_CHECK, REDUCE, STOCKS_EXIT</t>
        </is>
      </c>
      <c r="E376" s="38" t="n"/>
      <c r="F376" s="26" t="n"/>
      <c r="G376" s="38">
        <f>IFERROR(VLOOKUP($A370&amp;"_"&amp;$B370,Results_Deltas!$A$2:$P$15000,5,FALSE),"")</f>
        <v/>
      </c>
      <c r="H376" s="38" t="inlineStr">
        <is>
          <t>Blanket (page end)</t>
        </is>
      </c>
      <c r="I376" s="26" t="n"/>
      <c r="J376" s="26" t="n"/>
      <c r="K376" s="26" t="n"/>
      <c r="L376" s="26" t="inlineStr">
        <is>
          <t>NO</t>
        </is>
      </c>
      <c r="M376" s="74" t="n">
        <v>3.354076606308503</v>
      </c>
      <c r="N376" s="74" t="n">
        <v>41</v>
      </c>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c r="IN376" s="26" t="n"/>
      <c r="IO376" s="26" t="n"/>
    </row>
    <row r="377" ht="15.75" customHeight="1" s="67">
      <c r="A377" s="37" t="inlineStr">
        <is>
          <t>HTF4_CONF</t>
        </is>
      </c>
      <c r="B377" s="38" t="inlineStr">
        <is>
          <t>False_ALT</t>
        </is>
      </c>
      <c r="C377" s="38" t="n"/>
      <c r="D377" s="38" t="inlineStr">
        <is>
          <t>GLOBAL_CHECK, STOCKS_EXIT</t>
        </is>
      </c>
      <c r="E377" s="38" t="n"/>
      <c r="F377" s="26" t="n"/>
      <c r="G377" s="38">
        <f>IFERROR(VLOOKUP($A308&amp;"_"&amp;$B308,Results_Deltas!$A$2:$P$15000,5,FALSE),"")</f>
        <v/>
      </c>
      <c r="H377" s="38" t="inlineStr">
        <is>
          <t>Blanket (page end)</t>
        </is>
      </c>
      <c r="I377" s="26" t="n"/>
      <c r="J377" s="26" t="n"/>
      <c r="K377" s="26" t="n"/>
      <c r="L377" s="26" t="inlineStr">
        <is>
          <t>YES</t>
        </is>
      </c>
      <c r="M377" s="74" t="n">
        <v>3.398870630598416</v>
      </c>
      <c r="N377" s="74" t="n">
        <v>35</v>
      </c>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c r="IN377" s="26" t="n"/>
      <c r="IO377" s="26" t="n"/>
    </row>
    <row r="378" ht="15.75" customHeight="1" s="67">
      <c r="A378" s="37" t="inlineStr">
        <is>
          <t>LH_HL_FILTER_REQUIRE_BOTH</t>
        </is>
      </c>
      <c r="B378" s="38" t="inlineStr">
        <is>
          <t>False_ALT</t>
        </is>
      </c>
      <c r="C378" s="38" t="n"/>
      <c r="D378" s="38" t="inlineStr">
        <is>
          <t>ENTRY, GLOBAL_CHECK, STOCKS_EXIT</t>
        </is>
      </c>
      <c r="E378" s="38" t="n"/>
      <c r="F378" s="26" t="n"/>
      <c r="G378" s="38">
        <f>IFERROR(VLOOKUP($A328&amp;"_"&amp;$B328,Results_Deltas!$A$2:$P$15000,5,FALSE),"")</f>
        <v/>
      </c>
      <c r="H378" s="38" t="inlineStr">
        <is>
          <t>Blanket (page end)</t>
        </is>
      </c>
      <c r="I378" s="26" t="n"/>
      <c r="J378" s="26" t="n"/>
      <c r="K378" s="26" t="n"/>
      <c r="L378" s="26" t="inlineStr">
        <is>
          <t>NO</t>
        </is>
      </c>
      <c r="M378" s="74" t="n">
        <v>3.432472921008651</v>
      </c>
      <c r="N378" s="74" t="n">
        <v>35</v>
      </c>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c r="IN378" s="26" t="n"/>
      <c r="IO378" s="26" t="n"/>
    </row>
    <row r="379" ht="15.75" customHeight="1" s="67">
      <c r="A379" s="39" t="inlineStr">
        <is>
          <t>COOLDOWN_LOCKS_FILTER_TF</t>
        </is>
      </c>
      <c r="B379" s="40" t="inlineStr">
        <is>
          <t>15m</t>
        </is>
      </c>
      <c r="C379" s="38" t="n"/>
      <c r="D379" s="38" t="inlineStr">
        <is>
          <t>GLOBAL_CHECK</t>
        </is>
      </c>
      <c r="E379" s="38" t="n"/>
      <c r="F379" s="26" t="n"/>
      <c r="G379" s="38">
        <f>IFERROR(VLOOKUP($A233&amp;"_"&amp;$B233,Results_Deltas!$A$2:$P$15000,5,FALSE),"")</f>
        <v/>
      </c>
      <c r="H379" s="38" t="inlineStr">
        <is>
          <t>Blanket (page end)</t>
        </is>
      </c>
      <c r="I379" s="26" t="n"/>
      <c r="J379" s="26" t="n"/>
      <c r="K379" s="26" t="n"/>
      <c r="L379" s="26" t="inlineStr">
        <is>
          <t>NO</t>
        </is>
      </c>
      <c r="M379" s="74" t="n">
        <v>3.458220805965648</v>
      </c>
      <c r="N379" s="74" t="n">
        <v>35</v>
      </c>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c r="IN379" s="26" t="n"/>
      <c r="IO379" s="26" t="n"/>
    </row>
    <row r="380" ht="15.75" customHeight="1" s="67">
      <c r="A380" s="37" t="inlineStr">
        <is>
          <t>BANDAID_OFF_LOSER_RECOVER_PCT</t>
        </is>
      </c>
      <c r="B380" s="38" t="inlineStr">
        <is>
          <t>0</t>
        </is>
      </c>
      <c r="C380" s="38" t="n"/>
      <c r="D380" s="38" t="inlineStr">
        <is>
          <t>AUGMENT, ENTRY, EXIT, GLOBAL_CHECK, REDUCE, STOCKS_EXIT</t>
        </is>
      </c>
      <c r="E380" s="38" t="n"/>
      <c r="F380" s="26" t="n"/>
      <c r="G380" s="38">
        <f>IFERROR(VLOOKUP($A217&amp;"_"&amp;$B217,Results_Deltas!$A$2:$P$15000,5,FALSE),"")</f>
        <v/>
      </c>
      <c r="H380" s="38" t="inlineStr">
        <is>
          <t>Blanket (page end)</t>
        </is>
      </c>
      <c r="I380" s="26" t="n"/>
      <c r="J380" s="26" t="n"/>
      <c r="K380" s="26" t="n"/>
      <c r="L380" s="26" t="inlineStr">
        <is>
          <t>NO</t>
        </is>
      </c>
      <c r="M380" s="74" t="n">
        <v>3.490129977684576</v>
      </c>
      <c r="N380" s="74" t="n">
        <v>34</v>
      </c>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c r="IN380" s="26" t="n"/>
      <c r="IO380" s="26" t="n"/>
    </row>
    <row r="381" ht="15.75" customHeight="1" s="67">
      <c r="A381" s="37" t="inlineStr">
        <is>
          <t>ADX_RANGING_THRESHOLD</t>
        </is>
      </c>
      <c r="B381" s="38" t="inlineStr">
        <is>
          <t>20</t>
        </is>
      </c>
      <c r="C381" s="38" t="n"/>
      <c r="D381" s="38" t="inlineStr">
        <is>
          <t>ENTRY, GLOBAL_CHECK, STOCKS_EXIT</t>
        </is>
      </c>
      <c r="E381" s="38" t="n"/>
      <c r="F381" s="26" t="n"/>
      <c r="G381" s="38">
        <f>IFERROR(VLOOKUP($A213&amp;"_"&amp;$B213,Results_Deltas!$A$2:$P$15000,5,FALSE),"")</f>
        <v/>
      </c>
      <c r="H381" s="38" t="inlineStr">
        <is>
          <t>Blanket (page end)</t>
        </is>
      </c>
      <c r="I381" s="26" t="n"/>
      <c r="J381" s="26" t="n"/>
      <c r="K381" s="26" t="n"/>
      <c r="L381" s="26" t="inlineStr">
        <is>
          <t>YES</t>
        </is>
      </c>
      <c r="M381" s="74" t="n">
        <v>3.543443305616893</v>
      </c>
      <c r="N381" s="74" t="n">
        <v>33</v>
      </c>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c r="IN381" s="26" t="n"/>
      <c r="IO381" s="26" t="n"/>
    </row>
    <row r="382" ht="15.75" customHeight="1" s="67">
      <c r="A382" s="39" t="inlineStr">
        <is>
          <t>ADX_RANGING_THRESHOLD</t>
        </is>
      </c>
      <c r="B382" s="70" t="n">
        <v>20</v>
      </c>
      <c r="C382" s="38" t="n"/>
      <c r="D382" s="38" t="inlineStr">
        <is>
          <t>ENTRY, GLOBAL_CHECK, STOCKS_EXIT</t>
        </is>
      </c>
      <c r="E382" s="38" t="n"/>
      <c r="F382" s="26" t="n"/>
      <c r="G382" s="38">
        <f>IFERROR(VLOOKUP($A216&amp;"_"&amp;$B216,Results_Deltas!$A$2:$P$15000,5,FALSE),"")</f>
        <v/>
      </c>
      <c r="H382" s="38" t="inlineStr">
        <is>
          <t>Blanket (page end)</t>
        </is>
      </c>
      <c r="I382" s="26" t="n"/>
      <c r="J382" s="26" t="n"/>
      <c r="K382" s="26" t="n"/>
      <c r="L382" s="26" t="inlineStr">
        <is>
          <t>NO</t>
        </is>
      </c>
      <c r="M382" s="74" t="n">
        <v>3.543443305616893</v>
      </c>
      <c r="N382" s="74" t="n">
        <v>33</v>
      </c>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c r="IN382" s="26" t="n"/>
      <c r="IO382" s="26" t="n"/>
    </row>
    <row r="383" ht="15.75" customHeight="1" s="67">
      <c r="A383" s="39" t="inlineStr">
        <is>
          <t>LH_HL_FILTER_REQUIRE_BOTH</t>
        </is>
      </c>
      <c r="B383" s="40" t="inlineStr">
        <is>
          <t>False</t>
        </is>
      </c>
      <c r="C383" s="38" t="n"/>
      <c r="D383" s="38" t="inlineStr">
        <is>
          <t>ENTRY, GLOBAL_CHECK, STOCKS_EXIT</t>
        </is>
      </c>
      <c r="E383" s="38" t="n"/>
      <c r="F383" s="26" t="n"/>
      <c r="G383" s="38">
        <f>IFERROR(VLOOKUP($A327&amp;"_"&amp;$B327,Results_Deltas!$A$2:$P$15000,5,FALSE),"")</f>
        <v/>
      </c>
      <c r="H383" s="38" t="inlineStr">
        <is>
          <t>Blanket (page end)</t>
        </is>
      </c>
      <c r="I383" s="26" t="n"/>
      <c r="J383" s="26" t="n"/>
      <c r="K383" s="26" t="n"/>
      <c r="L383" s="26" t="inlineStr">
        <is>
          <t>YES</t>
        </is>
      </c>
      <c r="M383" s="74" t="n">
        <v>3.545768470443244</v>
      </c>
      <c r="N383" s="74" t="n">
        <v>35</v>
      </c>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c r="IN383" s="26" t="n"/>
      <c r="IO383" s="26" t="n"/>
    </row>
    <row r="384" ht="15.75" customHeight="1" s="67">
      <c r="A384" s="37" t="inlineStr">
        <is>
          <t>LEADERBOARD_FILTER</t>
        </is>
      </c>
      <c r="B384" s="38" t="inlineStr">
        <is>
          <t>False_ALT</t>
        </is>
      </c>
      <c r="C384" s="38" t="n"/>
      <c r="D384" s="38" t="inlineStr">
        <is>
          <t>AUGMENT, ENTRY, EXIT, GLOBAL_CHECK, REDUCE, STOCKS_EXIT</t>
        </is>
      </c>
      <c r="E384" s="38" t="n"/>
      <c r="F384" s="26" t="n"/>
      <c r="G384" s="38">
        <f>IFERROR(VLOOKUP($A322&amp;"_"&amp;$B322,Results_Deltas!$A$2:$P$15000,5,FALSE),"")</f>
        <v/>
      </c>
      <c r="H384" s="38" t="inlineStr">
        <is>
          <t>Blanket (page end)</t>
        </is>
      </c>
      <c r="I384" s="26" t="n"/>
      <c r="J384" s="26" t="n"/>
      <c r="K384" s="26" t="n"/>
      <c r="L384" s="26" t="inlineStr">
        <is>
          <t>NO</t>
        </is>
      </c>
      <c r="M384" s="74" t="n">
        <v>3.553207151887731</v>
      </c>
      <c r="N384" s="74" t="n">
        <v>35</v>
      </c>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c r="IN384" s="26" t="n"/>
      <c r="IO384" s="26" t="n"/>
    </row>
    <row r="385" ht="15.75" customHeight="1" s="67">
      <c r="A385" s="39" t="inlineStr">
        <is>
          <t>DUP_GUARD_FILTER_TF</t>
        </is>
      </c>
      <c r="B385" s="40" t="inlineStr">
        <is>
          <t>15m</t>
        </is>
      </c>
      <c r="C385" s="38" t="n"/>
      <c r="D385" s="38" t="inlineStr">
        <is>
          <t>GLOBAL_CHECK</t>
        </is>
      </c>
      <c r="E385" s="38" t="n"/>
      <c r="F385" s="26" t="n"/>
      <c r="G385" s="38">
        <f>IFERROR(VLOOKUP($A250&amp;"_"&amp;$B250,Results_Deltas!$A$2:$P$15000,5,FALSE),"")</f>
        <v/>
      </c>
      <c r="H385" s="38" t="inlineStr">
        <is>
          <t>Blanket (page end)</t>
        </is>
      </c>
      <c r="I385" s="26" t="n"/>
      <c r="J385" s="26" t="n"/>
      <c r="K385" s="26" t="n"/>
      <c r="L385" s="26" t="inlineStr">
        <is>
          <t>NO</t>
        </is>
      </c>
      <c r="M385" s="74" t="n">
        <v>3.557676625978591</v>
      </c>
      <c r="N385" s="74" t="n">
        <v>35</v>
      </c>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c r="IN385" s="26" t="n"/>
      <c r="IO385" s="26" t="n"/>
    </row>
    <row r="386" ht="15.75" customHeight="1" s="67">
      <c r="A386" s="37" t="inlineStr">
        <is>
          <t>HTF_TREND_VETO_BYPASS_REASONS</t>
        </is>
      </c>
      <c r="B386" s="38" t="inlineStr">
        <is>
          <t>0.0_ALT</t>
        </is>
      </c>
      <c r="C386" s="38" t="n"/>
      <c r="D386" s="38" t="inlineStr">
        <is>
          <t>GLOBAL_CHECK, STOCKS_EXIT</t>
        </is>
      </c>
      <c r="E386" s="38" t="n"/>
      <c r="F386" s="26" t="n"/>
      <c r="G386" s="38">
        <f>IFERROR(VLOOKUP($A320&amp;"_"&amp;$B320,Results_Deltas!$A$2:$P$15000,5,FALSE),"")</f>
        <v/>
      </c>
      <c r="H386" s="38" t="inlineStr">
        <is>
          <t>Blanket (page end)</t>
        </is>
      </c>
      <c r="I386" s="26" t="n"/>
      <c r="J386" s="26" t="n"/>
      <c r="K386" s="26" t="n"/>
      <c r="L386" s="26" t="inlineStr">
        <is>
          <t>NO</t>
        </is>
      </c>
      <c r="M386" s="74" t="n">
        <v>3.56475270075913</v>
      </c>
      <c r="N386" s="74" t="n">
        <v>38</v>
      </c>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c r="IN386" s="26" t="n"/>
      <c r="IO386" s="26" t="n"/>
    </row>
    <row r="387" ht="15.75" customHeight="1" s="67">
      <c r="A387" s="37" t="inlineStr">
        <is>
          <t>MANDATORY_REENTRY_WT_FILTER_MIN_VELOCITY</t>
        </is>
      </c>
      <c r="B387" s="38" t="inlineStr">
        <is>
          <t>0.0_ALT</t>
        </is>
      </c>
      <c r="C387" s="38" t="n"/>
      <c r="D387" s="38" t="inlineStr">
        <is>
          <t>GLOBAL_CHECK, STOCKS_EXIT</t>
        </is>
      </c>
      <c r="E387" s="38" t="n"/>
      <c r="F387" s="26" t="n"/>
      <c r="G387" s="38">
        <f>IFERROR(VLOOKUP($A341&amp;"_"&amp;$B341,Results_Deltas!$A$2:$P$15000,5,FALSE),"")</f>
        <v/>
      </c>
      <c r="H387" s="38" t="inlineStr">
        <is>
          <t>Blanket (page end)</t>
        </is>
      </c>
      <c r="I387" s="26" t="n"/>
      <c r="J387" s="26" t="n"/>
      <c r="K387" s="26" t="n"/>
      <c r="L387" s="26" t="inlineStr">
        <is>
          <t>NO</t>
        </is>
      </c>
      <c r="M387" s="74" t="n">
        <v>3.570092847393617</v>
      </c>
      <c r="N387" s="74" t="n">
        <v>36</v>
      </c>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c r="IN387" s="26" t="n"/>
      <c r="IO387" s="26" t="n"/>
    </row>
    <row r="388">
      <c r="A388" s="37" t="inlineStr">
        <is>
          <t>MTF_FILTER_STRONG_BUY_QUICK_BYPASS</t>
        </is>
      </c>
      <c r="B388" s="38" t="inlineStr">
        <is>
          <t>0.0_ALT</t>
        </is>
      </c>
      <c r="C388" s="38" t="n"/>
      <c r="D388" s="38" t="inlineStr">
        <is>
          <t>GLOBAL_CHECK, STOCKS_EXIT</t>
        </is>
      </c>
      <c r="E388" s="38" t="n"/>
      <c r="F388" s="26" t="n"/>
      <c r="G388" s="38">
        <f>IFERROR(VLOOKUP($A355&amp;"_"&amp;$B355,Results_Deltas!$A$2:$P$15000,5,FALSE),"")</f>
        <v/>
      </c>
      <c r="H388" s="38" t="inlineStr">
        <is>
          <t>Blanket (page end)</t>
        </is>
      </c>
      <c r="I388" s="26" t="n"/>
      <c r="J388" s="26" t="n"/>
      <c r="K388" s="26" t="n"/>
      <c r="L388" s="26" t="inlineStr">
        <is>
          <t>NO</t>
        </is>
      </c>
      <c r="M388" s="74" t="n">
        <v>3.574937681723217</v>
      </c>
      <c r="N388" s="74" t="n">
        <v>38</v>
      </c>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c r="IN388" s="26" t="n"/>
      <c r="IO388" s="26" t="n"/>
    </row>
    <row r="389">
      <c r="A389" s="37" t="inlineStr">
        <is>
          <t>HLR_TOP_MIN_TFS</t>
        </is>
      </c>
      <c r="B389" s="38" t="inlineStr">
        <is>
          <t>0</t>
        </is>
      </c>
      <c r="C389" s="38" t="n"/>
      <c r="D389" s="38" t="inlineStr">
        <is>
          <t>GLOBAL_CHECK, REENTRY, STOCKS_EXIT</t>
        </is>
      </c>
      <c r="E389" s="38" t="n"/>
      <c r="F389" s="26" t="n"/>
      <c r="G389" s="38">
        <f>IFERROR(VLOOKUP($A304&amp;"_"&amp;$B304,Results_Deltas!$A$2:$P$15000,5,FALSE),"")</f>
        <v/>
      </c>
      <c r="H389" s="38" t="inlineStr">
        <is>
          <t>Blanket (page end)</t>
        </is>
      </c>
      <c r="I389" s="26" t="n"/>
      <c r="J389" s="26" t="n"/>
      <c r="K389" s="26" t="n"/>
      <c r="L389" s="26" t="inlineStr">
        <is>
          <t>NO</t>
        </is>
      </c>
      <c r="M389" s="74" t="n">
        <v>3.575471145901054</v>
      </c>
      <c r="N389" s="74" t="n">
        <v>35</v>
      </c>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c r="IN389" s="26" t="n"/>
      <c r="IO389" s="26" t="n"/>
    </row>
    <row r="390">
      <c r="A390" s="39" t="inlineStr">
        <is>
          <t>HLR_TOP_MIN_TFS</t>
        </is>
      </c>
      <c r="B390" s="70" t="n">
        <v>0</v>
      </c>
      <c r="C390" s="38" t="n"/>
      <c r="D390" s="38" t="inlineStr">
        <is>
          <t>GLOBAL_CHECK, REENTRY, STOCKS_EXIT</t>
        </is>
      </c>
      <c r="E390" s="38" t="n"/>
      <c r="F390" s="26" t="n"/>
      <c r="G390" s="38">
        <f>IFERROR(VLOOKUP($A305&amp;"_"&amp;$B305,Results_Deltas!$A$2:$P$15000,5,FALSE),"")</f>
        <v/>
      </c>
      <c r="H390" s="38" t="inlineStr">
        <is>
          <t>Blanket (page end)</t>
        </is>
      </c>
      <c r="I390" s="26" t="n"/>
      <c r="J390" s="26" t="n"/>
      <c r="K390" s="26" t="n"/>
      <c r="L390" s="26" t="inlineStr">
        <is>
          <t>NO</t>
        </is>
      </c>
      <c r="M390" s="74" t="n">
        <v>3.575471145901054</v>
      </c>
      <c r="N390" s="74" t="n">
        <v>35</v>
      </c>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c r="IN390" s="26" t="n"/>
      <c r="IO390" s="26" t="n"/>
    </row>
    <row r="391">
      <c r="A391" s="37" t="inlineStr">
        <is>
          <t>MI_TF_AGREE_MIN</t>
        </is>
      </c>
      <c r="B391" s="38" t="inlineStr">
        <is>
          <t>0.0_ALT</t>
        </is>
      </c>
      <c r="C391" s="38" t="n"/>
      <c r="D391" s="38" t="inlineStr">
        <is>
          <t>ENTRY, GLOBAL_CHECK, STOCKS_EXIT</t>
        </is>
      </c>
      <c r="E391" s="38" t="n"/>
      <c r="F391" s="26" t="n"/>
      <c r="G391" s="38">
        <f>IFERROR(VLOOKUP($A349&amp;"_"&amp;$B349,Results_Deltas!$A$2:$P$15000,5,FALSE),"")</f>
        <v/>
      </c>
      <c r="H391" s="38" t="inlineStr">
        <is>
          <t>Blanket (page end)</t>
        </is>
      </c>
      <c r="I391" s="26" t="n"/>
      <c r="J391" s="26" t="n"/>
      <c r="K391" s="26" t="n"/>
      <c r="L391" s="26" t="inlineStr">
        <is>
          <t>NO</t>
        </is>
      </c>
      <c r="M391" s="74" t="n">
        <v>3.580911119962421</v>
      </c>
      <c r="N391" s="74" t="n">
        <v>35</v>
      </c>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c r="IN391" s="26" t="n"/>
      <c r="IO391" s="26" t="n"/>
    </row>
    <row r="392">
      <c r="A392" s="39" t="inlineStr">
        <is>
          <t>BAND_ARROW_ENABLED</t>
        </is>
      </c>
      <c r="B392" s="40" t="inlineStr">
        <is>
          <t>False</t>
        </is>
      </c>
      <c r="C392" s="38" t="n"/>
      <c r="D392" s="38" t="inlineStr">
        <is>
          <t>GLOBAL_CHECK, STOCKS_EXIT</t>
        </is>
      </c>
      <c r="E392" s="38" t="n"/>
      <c r="F392" s="26" t="n"/>
      <c r="G392" s="38">
        <f>IFERROR(VLOOKUP($A221&amp;"_"&amp;$B221,Results_Deltas!$A$2:$P$15000,5,FALSE),"")</f>
        <v/>
      </c>
      <c r="H392" s="38" t="inlineStr">
        <is>
          <t>Blanket (page end)</t>
        </is>
      </c>
      <c r="I392" s="26" t="n"/>
      <c r="J392" s="26" t="n"/>
      <c r="K392" s="26" t="n"/>
      <c r="L392" s="26" t="inlineStr">
        <is>
          <t>NO</t>
        </is>
      </c>
      <c r="M392" s="74" t="n">
        <v>3.58193807249788</v>
      </c>
      <c r="N392" s="74" t="n">
        <v>35</v>
      </c>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c r="IN392" s="26" t="n"/>
      <c r="IO392" s="26" t="n"/>
    </row>
    <row r="393">
      <c r="A393" s="39" t="inlineStr">
        <is>
          <t>FUNDING_GATE_FILTER_TF</t>
        </is>
      </c>
      <c r="B393" s="40" t="inlineStr">
        <is>
          <t>15m</t>
        </is>
      </c>
      <c r="C393" s="38" t="n"/>
      <c r="D393" s="38" t="inlineStr">
        <is>
          <t>GLOBAL_CHECK</t>
        </is>
      </c>
      <c r="E393" s="38" t="n"/>
      <c r="F393" s="26" t="n"/>
      <c r="G393" s="38">
        <f>IFERROR(VLOOKUP($A275&amp;"_"&amp;$B275,Results_Deltas!$A$2:$P$15000,5,FALSE),"")</f>
        <v/>
      </c>
      <c r="H393" s="38" t="inlineStr">
        <is>
          <t>Blanket (page end)</t>
        </is>
      </c>
      <c r="I393" s="26" t="n"/>
      <c r="J393" s="26" t="n"/>
      <c r="K393" s="26" t="n"/>
      <c r="L393" s="26" t="inlineStr">
        <is>
          <t>NO</t>
        </is>
      </c>
      <c r="M393" s="74" t="n">
        <v>3.596637173584359</v>
      </c>
      <c r="N393" s="74" t="n">
        <v>32</v>
      </c>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c r="IN393" s="26" t="n"/>
      <c r="IO393" s="26" t="n"/>
    </row>
    <row r="394">
      <c r="A394" s="37" t="inlineStr">
        <is>
          <t>EZ_MANAGE_THROTTLER_RATE</t>
        </is>
      </c>
      <c r="B394" s="38" t="inlineStr">
        <is>
          <t>0.0_ALT</t>
        </is>
      </c>
      <c r="C394" s="38" t="n"/>
      <c r="D394" s="38" t="inlineStr">
        <is>
          <t>GLOBAL_CHECK, STOCKS_EXIT</t>
        </is>
      </c>
      <c r="E394" s="38" t="n"/>
      <c r="F394" s="26" t="n"/>
      <c r="G394" s="38">
        <f>IFERROR(VLOOKUP($A262&amp;"_"&amp;$B262,Results_Deltas!$A$2:$P$15000,5,FALSE),"")</f>
        <v/>
      </c>
      <c r="H394" s="38" t="inlineStr">
        <is>
          <t>Blanket (page end)</t>
        </is>
      </c>
      <c r="I394" s="26" t="n"/>
      <c r="J394" s="26" t="n"/>
      <c r="K394" s="26" t="n"/>
      <c r="L394" s="26" t="inlineStr">
        <is>
          <t>NO</t>
        </is>
      </c>
      <c r="M394" s="74" t="n">
        <v>3.597188576514033</v>
      </c>
      <c r="N394" s="74" t="n">
        <v>35</v>
      </c>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c r="IN394" s="26" t="n"/>
      <c r="IO394" s="26" t="n"/>
    </row>
    <row r="395">
      <c r="A395" s="37" t="inlineStr">
        <is>
          <t>HLR_SMA_BAND_PCT</t>
        </is>
      </c>
      <c r="B395" s="38" t="inlineStr">
        <is>
          <t>0</t>
        </is>
      </c>
      <c r="C395" s="38" t="n"/>
      <c r="D395" s="38" t="inlineStr">
        <is>
          <t>ENTRY, GLOBAL_CHECK, STOCKS_EXIT</t>
        </is>
      </c>
      <c r="E395" s="38" t="n"/>
      <c r="F395" s="26" t="n"/>
      <c r="G395" s="38">
        <f>IFERROR(VLOOKUP($A300&amp;"_"&amp;$B300,Results_Deltas!$A$2:$P$15000,5,FALSE),"")</f>
        <v/>
      </c>
      <c r="H395" s="38" t="inlineStr">
        <is>
          <t>Blanket (page end)</t>
        </is>
      </c>
      <c r="I395" s="26" t="n"/>
      <c r="J395" s="26" t="n"/>
      <c r="K395" s="26" t="n"/>
      <c r="L395" s="26" t="inlineStr">
        <is>
          <t>NO</t>
        </is>
      </c>
      <c r="M395" s="74" t="n">
        <v>3.597188576514033</v>
      </c>
      <c r="N395" s="74" t="n">
        <v>35</v>
      </c>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c r="IN395" s="26" t="n"/>
      <c r="IO395" s="26" t="n"/>
    </row>
    <row r="396">
      <c r="A396" s="37" t="inlineStr">
        <is>
          <t>HTF_GATE_MIN_CONFIRMATIONS</t>
        </is>
      </c>
      <c r="B396" s="38" t="inlineStr">
        <is>
          <t>0.0</t>
        </is>
      </c>
      <c r="C396" s="38" t="n"/>
      <c r="D396" s="38" t="inlineStr">
        <is>
          <t>ENTRY, GLOBAL_CHECK, STOCKS_EXIT</t>
        </is>
      </c>
      <c r="E396" s="38" t="n"/>
      <c r="F396" s="26" t="n"/>
      <c r="G396" s="38">
        <f>IFERROR(VLOOKUP($A315&amp;"_"&amp;$B315,Results_Deltas!$A$2:$P$15000,5,FALSE),"")</f>
        <v/>
      </c>
      <c r="H396" s="38" t="inlineStr">
        <is>
          <t>Blanket (page end)</t>
        </is>
      </c>
      <c r="I396" s="26" t="n"/>
      <c r="J396" s="26" t="n"/>
      <c r="K396" s="26" t="n"/>
      <c r="L396" s="26" t="inlineStr">
        <is>
          <t>YES</t>
        </is>
      </c>
      <c r="M396" s="74" t="n">
        <v>3.597188576514033</v>
      </c>
      <c r="N396" s="74" t="n">
        <v>35</v>
      </c>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c r="IN396" s="26" t="n"/>
      <c r="IO396" s="26" t="n"/>
    </row>
    <row r="397">
      <c r="A397" s="37" t="inlineStr">
        <is>
          <t>HTF_GATE_MIN_CONFIRMATIONS</t>
        </is>
      </c>
      <c r="B397" s="38" t="inlineStr">
        <is>
          <t>0.0_ALT</t>
        </is>
      </c>
      <c r="C397" s="38" t="n"/>
      <c r="D397" s="38" t="inlineStr">
        <is>
          <t>ENTRY, GLOBAL_CHECK, STOCKS_EXIT</t>
        </is>
      </c>
      <c r="E397" s="38" t="n"/>
      <c r="F397" s="26" t="n"/>
      <c r="G397" s="38">
        <f>IFERROR(VLOOKUP($A316&amp;"_"&amp;$B316,Results_Deltas!$A$2:$P$15000,5,FALSE),"")</f>
        <v/>
      </c>
      <c r="H397" s="38" t="inlineStr">
        <is>
          <t>Blanket (page end)</t>
        </is>
      </c>
      <c r="I397" s="26" t="n"/>
      <c r="J397" s="26" t="n"/>
      <c r="K397" s="26" t="n"/>
      <c r="L397" s="26" t="inlineStr">
        <is>
          <t>NO</t>
        </is>
      </c>
      <c r="M397" s="74" t="n">
        <v>3.597188576514033</v>
      </c>
      <c r="N397" s="74" t="n">
        <v>35</v>
      </c>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c r="IN397" s="26" t="n"/>
      <c r="IO397" s="26" t="n"/>
    </row>
    <row r="398">
      <c r="A398" s="37" t="inlineStr">
        <is>
          <t>MANDATORY_REENTRY_WT_FILTER_REQUIRE_FLIP</t>
        </is>
      </c>
      <c r="B398" s="38" t="inlineStr">
        <is>
          <t>False_ALT</t>
        </is>
      </c>
      <c r="C398" s="38" t="n"/>
      <c r="D398" s="38" t="inlineStr">
        <is>
          <t>GLOBAL_CHECK, STOCKS_EXIT</t>
        </is>
      </c>
      <c r="E398" s="38" t="n"/>
      <c r="F398" s="26" t="n"/>
      <c r="G398" s="38">
        <f>IFERROR(VLOOKUP($A343&amp;"_"&amp;$B343,Results_Deltas!$A$2:$P$15000,5,FALSE),"")</f>
        <v/>
      </c>
      <c r="H398" s="38" t="inlineStr">
        <is>
          <t>Blanket (page end)</t>
        </is>
      </c>
      <c r="I398" s="26" t="n"/>
      <c r="J398" s="26" t="n"/>
      <c r="K398" s="26" t="n"/>
      <c r="L398" s="26" t="inlineStr">
        <is>
          <t>NO</t>
        </is>
      </c>
      <c r="M398" s="74" t="n">
        <v>3.598877567725546</v>
      </c>
      <c r="N398" s="74" t="n">
        <v>36</v>
      </c>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c r="IN398" s="26" t="n"/>
      <c r="IO398" s="26" t="n"/>
    </row>
    <row r="399">
      <c r="A399" s="37" t="inlineStr">
        <is>
          <t>EXECUTE_NOW_SINGLE_GATE_ENFORCE</t>
        </is>
      </c>
      <c r="B399" s="38" t="inlineStr">
        <is>
          <t>0.0</t>
        </is>
      </c>
      <c r="C399" s="38" t="n"/>
      <c r="D399" s="38" t="inlineStr">
        <is>
          <t>ENTRY, GLOBAL_CHECK, STOCKS_EXIT</t>
        </is>
      </c>
      <c r="E399" s="38" t="n"/>
      <c r="F399" s="26" t="n"/>
      <c r="G399" s="38">
        <f>IFERROR(VLOOKUP($A259&amp;"_"&amp;$B259,Results_Deltas!$A$2:$P$15000,5,FALSE),"")</f>
        <v/>
      </c>
      <c r="H399" s="38" t="inlineStr">
        <is>
          <t>Blanket (page end)</t>
        </is>
      </c>
      <c r="I399" s="26" t="n"/>
      <c r="J399" s="26" t="n"/>
      <c r="K399" s="26" t="n"/>
      <c r="L399" s="26" t="inlineStr">
        <is>
          <t>NO</t>
        </is>
      </c>
      <c r="M399" s="74" t="n">
        <v>3.602829130046768</v>
      </c>
      <c r="N399" s="74" t="n">
        <v>38</v>
      </c>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c r="IN399" s="26" t="n"/>
      <c r="IO399" s="26" t="n"/>
    </row>
    <row r="400">
      <c r="A400" s="37" t="inlineStr">
        <is>
          <t>EXECUTE_NOW_SINGLE_GATE_ENFORCE</t>
        </is>
      </c>
      <c r="B400" s="38" t="inlineStr">
        <is>
          <t>0.0_ALT</t>
        </is>
      </c>
      <c r="C400" s="38" t="n"/>
      <c r="D400" s="38" t="inlineStr">
        <is>
          <t>ENTRY, GLOBAL_CHECK, STOCKS_EXIT</t>
        </is>
      </c>
      <c r="E400" s="38" t="n"/>
      <c r="F400" s="26" t="n"/>
      <c r="G400" s="38">
        <f>IFERROR(VLOOKUP($A260&amp;"_"&amp;$B260,Results_Deltas!$A$2:$P$15000,5,FALSE),"")</f>
        <v/>
      </c>
      <c r="H400" s="38" t="inlineStr">
        <is>
          <t>Blanket (page end)</t>
        </is>
      </c>
      <c r="I400" s="26" t="n"/>
      <c r="J400" s="26" t="n"/>
      <c r="K400" s="26" t="n"/>
      <c r="L400" s="26" t="inlineStr">
        <is>
          <t>NO</t>
        </is>
      </c>
      <c r="M400" s="74" t="n">
        <v>3.602829130046768</v>
      </c>
      <c r="N400" s="74" t="n">
        <v>38</v>
      </c>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c r="IN400" s="26" t="n"/>
      <c r="IO400" s="26" t="n"/>
    </row>
    <row r="401">
      <c r="A401" s="37" t="inlineStr">
        <is>
          <t>FUNDING_GATE_LONG_MAX</t>
        </is>
      </c>
      <c r="B401" s="38" t="inlineStr">
        <is>
          <t>0.0</t>
        </is>
      </c>
      <c r="C401" s="38" t="n"/>
      <c r="D401" s="38" t="inlineStr">
        <is>
          <t>ENTRY, GLOBAL_CHECK, STOCKS_EXIT</t>
        </is>
      </c>
      <c r="E401" s="38" t="n"/>
      <c r="F401" s="26" t="n"/>
      <c r="G401" s="38">
        <f>IFERROR(VLOOKUP($A276&amp;"_"&amp;$B276,Results_Deltas!$A$2:$P$15000,5,FALSE),"")</f>
        <v/>
      </c>
      <c r="H401" s="38" t="inlineStr">
        <is>
          <t>Blanket (page end)</t>
        </is>
      </c>
      <c r="I401" s="26" t="n"/>
      <c r="J401" s="26" t="n"/>
      <c r="K401" s="26" t="n"/>
      <c r="L401" s="26" t="inlineStr">
        <is>
          <t>NO</t>
        </is>
      </c>
      <c r="M401" s="74" t="n">
        <v>3.610846217102354</v>
      </c>
      <c r="N401" s="74" t="n">
        <v>32</v>
      </c>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c r="IN401" s="26" t="n"/>
      <c r="IO401" s="26" t="n"/>
    </row>
    <row r="402">
      <c r="A402" s="39" t="inlineStr">
        <is>
          <t>MANDATORY_REENTRY_WT_FILTER_MIN_VELOCITY</t>
        </is>
      </c>
      <c r="B402" s="40" t="inlineStr">
        <is>
          <t>0.0</t>
        </is>
      </c>
      <c r="C402" s="38" t="n"/>
      <c r="D402" s="38" t="inlineStr">
        <is>
          <t>GLOBAL_CHECK, STOCKS_EXIT</t>
        </is>
      </c>
      <c r="E402" s="38" t="n"/>
      <c r="F402" s="26" t="n"/>
      <c r="G402" s="38">
        <f>IFERROR(VLOOKUP($A340&amp;"_"&amp;$B340,Results_Deltas!$A$2:$P$15000,5,FALSE),"")</f>
        <v/>
      </c>
      <c r="H402" s="38" t="inlineStr">
        <is>
          <t>Blanket (page end)</t>
        </is>
      </c>
      <c r="I402" s="26" t="n"/>
      <c r="J402" s="26" t="n"/>
      <c r="K402" s="26" t="n"/>
      <c r="L402" s="26" t="inlineStr">
        <is>
          <t>YES</t>
        </is>
      </c>
      <c r="M402" s="74" t="n">
        <v>3.612101723879117</v>
      </c>
      <c r="N402" s="74" t="n">
        <v>36</v>
      </c>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c r="IN402" s="26" t="n"/>
      <c r="IO402" s="26" t="n"/>
    </row>
    <row r="403">
      <c r="A403" s="37" t="inlineStr">
        <is>
          <t>MTF_FILTER_STRONG_BUY_QUICK_BYPASS</t>
        </is>
      </c>
      <c r="B403" s="38" t="inlineStr">
        <is>
          <t>0.0</t>
        </is>
      </c>
      <c r="C403" s="38" t="n"/>
      <c r="D403" s="38" t="inlineStr">
        <is>
          <t>GLOBAL_CHECK, STOCKS_EXIT</t>
        </is>
      </c>
      <c r="E403" s="38" t="n"/>
      <c r="F403" s="26" t="n"/>
      <c r="G403" s="38">
        <f>IFERROR(VLOOKUP($A354&amp;"_"&amp;$B354,Results_Deltas!$A$2:$P$15000,5,FALSE),"")</f>
        <v/>
      </c>
      <c r="H403" s="38" t="inlineStr">
        <is>
          <t>Blanket (page end)</t>
        </is>
      </c>
      <c r="I403" s="26" t="n"/>
      <c r="J403" s="26" t="n"/>
      <c r="K403" s="26" t="n"/>
      <c r="L403" s="26" t="inlineStr">
        <is>
          <t>NO</t>
        </is>
      </c>
      <c r="M403" s="74" t="n">
        <v>3.619451575468656</v>
      </c>
      <c r="N403" s="74" t="n">
        <v>38</v>
      </c>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c r="IN403" s="26" t="n"/>
      <c r="IO403" s="26" t="n"/>
    </row>
    <row r="404">
      <c r="A404" s="37" t="inlineStr">
        <is>
          <t>BTC_ACCEL_RAMP_REQUIRE_POSITIVE</t>
        </is>
      </c>
      <c r="B404" s="38" t="inlineStr">
        <is>
          <t>0.0_ALT</t>
        </is>
      </c>
      <c r="C404" s="38" t="n"/>
      <c r="D404" s="38" t="inlineStr">
        <is>
          <t>UNIVERSAL (ex-BTC) — ENTRY/EXIT/REENTRY</t>
        </is>
      </c>
      <c r="E404" s="38" t="n"/>
      <c r="F404" s="26" t="n"/>
      <c r="G404" s="38">
        <f>IFERROR(VLOOKUP($A224&amp;"_"&amp;$B224,Results_Deltas!$A$2:$P$15000,5,FALSE),"")</f>
        <v/>
      </c>
      <c r="H404" s="38" t="inlineStr">
        <is>
          <t>Blanket (page end)</t>
        </is>
      </c>
      <c r="I404" s="26" t="n"/>
      <c r="J404" s="26" t="n"/>
      <c r="K404" s="26" t="n"/>
      <c r="L404" s="26" t="inlineStr">
        <is>
          <t>NO</t>
        </is>
      </c>
      <c r="M404" s="74" t="n">
        <v>3.624447434652155</v>
      </c>
      <c r="N404" s="74" t="n">
        <v>32</v>
      </c>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c r="IN404" s="26" t="n"/>
      <c r="IO404" s="26" t="n"/>
    </row>
    <row r="405">
      <c r="A405" s="37" t="inlineStr">
        <is>
          <t>HTF_TREND_VETO_BYPASS_REASONS</t>
        </is>
      </c>
      <c r="B405" s="38" t="inlineStr">
        <is>
          <t>0.0</t>
        </is>
      </c>
      <c r="C405" s="38" t="n"/>
      <c r="D405" s="38" t="inlineStr">
        <is>
          <t>GLOBAL_CHECK, STOCKS_EXIT</t>
        </is>
      </c>
      <c r="E405" s="38" t="n"/>
      <c r="F405" s="26" t="n"/>
      <c r="G405" s="38">
        <f>IFERROR(VLOOKUP($A319&amp;"_"&amp;$B319,Results_Deltas!$A$2:$P$15000,5,FALSE),"")</f>
        <v/>
      </c>
      <c r="H405" s="38" t="inlineStr">
        <is>
          <t>Blanket (page end)</t>
        </is>
      </c>
      <c r="I405" s="26" t="n"/>
      <c r="J405" s="26" t="n"/>
      <c r="K405" s="26" t="n"/>
      <c r="L405" s="26" t="inlineStr">
        <is>
          <t>YES</t>
        </is>
      </c>
      <c r="M405" s="74" t="n">
        <v>3.626023168268347</v>
      </c>
      <c r="N405" s="74" t="n">
        <v>38</v>
      </c>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c r="IN405" s="26" t="n"/>
      <c r="IO405" s="26" t="n"/>
    </row>
    <row r="406">
      <c r="A406" s="37" t="inlineStr">
        <is>
          <t>MTS_GATE_ENABLED</t>
        </is>
      </c>
      <c r="B406" s="38" t="inlineStr">
        <is>
          <t>False</t>
        </is>
      </c>
      <c r="C406" s="38" t="n"/>
      <c r="D406" s="38" t="inlineStr">
        <is>
          <t>ENTRY, GLOBAL_CHECK, STOCKS_EXIT</t>
        </is>
      </c>
      <c r="E406" s="38" t="n"/>
      <c r="F406" s="26" t="n"/>
      <c r="G406" s="38">
        <f>IFERROR(VLOOKUP($A366&amp;"_"&amp;$B366,Results_Deltas!$A$2:$P$15000,5,FALSE),"")</f>
        <v/>
      </c>
      <c r="H406" s="38" t="inlineStr">
        <is>
          <t>Blanket (page end)</t>
        </is>
      </c>
      <c r="I406" s="26" t="n"/>
      <c r="J406" s="26" t="n"/>
      <c r="K406" s="26" t="n"/>
      <c r="L406" s="26" t="inlineStr">
        <is>
          <t>NO</t>
        </is>
      </c>
      <c r="M406" s="74" t="n">
        <v>3.644123077834249</v>
      </c>
      <c r="N406" s="74" t="n">
        <v>35</v>
      </c>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c r="IN406" s="26" t="n"/>
      <c r="IO406" s="26" t="n"/>
    </row>
    <row r="407">
      <c r="A407" s="39" t="inlineStr">
        <is>
          <t>MTS_GATE_ENABLED</t>
        </is>
      </c>
      <c r="B407" s="70" t="b">
        <v>0</v>
      </c>
      <c r="C407" s="38" t="n"/>
      <c r="D407" s="38" t="inlineStr">
        <is>
          <t>ENTRY, GLOBAL_CHECK, STOCKS_EXIT</t>
        </is>
      </c>
      <c r="E407" s="38" t="n"/>
      <c r="F407" s="26" t="n"/>
      <c r="G407" s="38">
        <f>IFERROR(VLOOKUP($A367&amp;"_"&amp;$B367,Results_Deltas!$A$2:$P$15000,5,FALSE),"")</f>
        <v/>
      </c>
      <c r="H407" s="38" t="inlineStr">
        <is>
          <t>Blanket (page end)</t>
        </is>
      </c>
      <c r="I407" s="26" t="n"/>
      <c r="J407" s="26" t="n"/>
      <c r="K407" s="26" t="n"/>
      <c r="L407" s="26" t="inlineStr">
        <is>
          <t>NO</t>
        </is>
      </c>
      <c r="M407" s="74" t="n">
        <v>3.644123077834249</v>
      </c>
      <c r="N407" s="74" t="n">
        <v>35</v>
      </c>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c r="IN407" s="26" t="n"/>
      <c r="IO407" s="26" t="n"/>
    </row>
    <row r="408">
      <c r="A408" s="37" t="inlineStr">
        <is>
          <t>HTF_GATE_D_MANDATORY</t>
        </is>
      </c>
      <c r="B408" s="38" t="inlineStr">
        <is>
          <t>0.0</t>
        </is>
      </c>
      <c r="C408" s="38" t="n"/>
      <c r="D408" s="38" t="inlineStr">
        <is>
          <t>ENTRY, GLOBAL_CHECK, STOCKS_EXIT</t>
        </is>
      </c>
      <c r="E408" s="38" t="n"/>
      <c r="F408" s="26" t="n"/>
      <c r="G408" s="38">
        <f>IFERROR(VLOOKUP($A313&amp;"_"&amp;$B313,Results_Deltas!$A$2:$P$15000,5,FALSE),"")</f>
        <v/>
      </c>
      <c r="H408" s="38" t="inlineStr">
        <is>
          <t>Blanket (page end)</t>
        </is>
      </c>
      <c r="I408" s="26" t="n"/>
      <c r="J408" s="26" t="n"/>
      <c r="K408" s="26" t="n"/>
      <c r="L408" s="26" t="inlineStr">
        <is>
          <t>YES</t>
        </is>
      </c>
      <c r="M408" s="74" t="n">
        <v>3.645544931384583</v>
      </c>
      <c r="N408" s="74" t="n">
        <v>36</v>
      </c>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c r="IN408" s="26" t="n"/>
      <c r="IO408" s="26" t="n"/>
    </row>
    <row r="409">
      <c r="A409" s="37" t="inlineStr">
        <is>
          <t>HTF_GATE_D_MANDATORY</t>
        </is>
      </c>
      <c r="B409" s="38" t="inlineStr">
        <is>
          <t>0.0_ALT</t>
        </is>
      </c>
      <c r="C409" s="38" t="n"/>
      <c r="D409" s="38" t="inlineStr">
        <is>
          <t>ENTRY, GLOBAL_CHECK, STOCKS_EXIT</t>
        </is>
      </c>
      <c r="E409" s="38" t="n"/>
      <c r="F409" s="26" t="n"/>
      <c r="G409" s="38">
        <f>IFERROR(VLOOKUP($A314&amp;"_"&amp;$B314,Results_Deltas!$A$2:$P$15000,5,FALSE),"")</f>
        <v/>
      </c>
      <c r="H409" s="38" t="inlineStr">
        <is>
          <t>Blanket (page end)</t>
        </is>
      </c>
      <c r="I409" s="26" t="n"/>
      <c r="J409" s="26" t="n"/>
      <c r="K409" s="26" t="n"/>
      <c r="L409" s="26" t="inlineStr">
        <is>
          <t>NO</t>
        </is>
      </c>
      <c r="M409" s="74" t="n">
        <v>3.645544931384583</v>
      </c>
      <c r="N409" s="74" t="n">
        <v>36</v>
      </c>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c r="IN409" s="26" t="n"/>
      <c r="IO409" s="26" t="n"/>
    </row>
    <row r="410">
      <c r="A410" s="37" t="inlineStr">
        <is>
          <t>HTF_GATE_BYPASS_RZ</t>
        </is>
      </c>
      <c r="B410" s="38" t="inlineStr">
        <is>
          <t>0.0_ALT</t>
        </is>
      </c>
      <c r="C410" s="38" t="n"/>
      <c r="D410" s="38" t="inlineStr">
        <is>
          <t>ENTRY, GLOBAL_CHECK, STOCKS_EXIT</t>
        </is>
      </c>
      <c r="E410" s="38" t="n"/>
      <c r="F410" s="26" t="n"/>
      <c r="G410" s="38">
        <f>IFERROR(VLOOKUP($A312&amp;"_"&amp;$B312,Results_Deltas!$A$2:$P$15000,5,FALSE),"")</f>
        <v/>
      </c>
      <c r="H410" s="38" t="inlineStr">
        <is>
          <t>Blanket (page end)</t>
        </is>
      </c>
      <c r="I410" s="26" t="n"/>
      <c r="J410" s="26" t="n"/>
      <c r="K410" s="26" t="n"/>
      <c r="L410" s="26" t="inlineStr">
        <is>
          <t>NO</t>
        </is>
      </c>
      <c r="M410" s="74" t="n">
        <v>3.650141642427277</v>
      </c>
      <c r="N410" s="74" t="n">
        <v>38</v>
      </c>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c r="IN410" s="26" t="n"/>
      <c r="IO410" s="26" t="n"/>
    </row>
    <row r="411">
      <c r="A411" s="37" t="inlineStr">
        <is>
          <t>EZ_MANAGE_THROTTLER_RATE</t>
        </is>
      </c>
      <c r="B411" s="38" t="inlineStr">
        <is>
          <t>0.0</t>
        </is>
      </c>
      <c r="C411" s="38" t="n"/>
      <c r="D411" s="38" t="inlineStr">
        <is>
          <t>GLOBAL_CHECK, STOCKS_EXIT</t>
        </is>
      </c>
      <c r="E411" s="38" t="n"/>
      <c r="F411" s="26" t="n"/>
      <c r="G411" s="38">
        <f>IFERROR(VLOOKUP($A261&amp;"_"&amp;$B261,Results_Deltas!$A$2:$P$15000,5,FALSE),"")</f>
        <v/>
      </c>
      <c r="H411" s="38" t="inlineStr">
        <is>
          <t>Blanket (page end)</t>
        </is>
      </c>
      <c r="I411" s="26" t="n"/>
      <c r="J411" s="26" t="n"/>
      <c r="K411" s="26" t="n"/>
      <c r="L411" s="26" t="inlineStr">
        <is>
          <t>NO</t>
        </is>
      </c>
      <c r="M411" s="74" t="n">
        <v>3.657141719455933</v>
      </c>
      <c r="N411" s="74" t="n">
        <v>35</v>
      </c>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c r="IN411" s="26" t="n"/>
      <c r="IO411" s="26" t="n"/>
    </row>
    <row r="412">
      <c r="A412" s="37" t="inlineStr">
        <is>
          <t>MI_TF_AGREE_MIN</t>
        </is>
      </c>
      <c r="B412" s="38" t="inlineStr">
        <is>
          <t>0.0</t>
        </is>
      </c>
      <c r="C412" s="38" t="n"/>
      <c r="D412" s="38" t="inlineStr">
        <is>
          <t>ENTRY, GLOBAL_CHECK, STOCKS_EXIT</t>
        </is>
      </c>
      <c r="E412" s="38" t="n"/>
      <c r="F412" s="26" t="n"/>
      <c r="G412" s="38">
        <f>IFERROR(VLOOKUP($A348&amp;"_"&amp;$B348,Results_Deltas!$A$2:$P$15000,5,FALSE),"")</f>
        <v/>
      </c>
      <c r="H412" s="38" t="inlineStr">
        <is>
          <t>Blanket (page end)</t>
        </is>
      </c>
      <c r="I412" s="26" t="n"/>
      <c r="J412" s="26" t="n"/>
      <c r="K412" s="26" t="n"/>
      <c r="L412" s="26" t="inlineStr">
        <is>
          <t>YES</t>
        </is>
      </c>
      <c r="M412" s="74" t="n">
        <v>3.657141719455933</v>
      </c>
      <c r="N412" s="74" t="n">
        <v>35</v>
      </c>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c r="IN412" s="26" t="n"/>
      <c r="IO412" s="26" t="n"/>
    </row>
    <row r="413">
      <c r="A413" s="37" t="inlineStr">
        <is>
          <t>HTF4_CONF</t>
        </is>
      </c>
      <c r="B413" s="38" t="inlineStr">
        <is>
          <t>False</t>
        </is>
      </c>
      <c r="C413" s="38" t="n"/>
      <c r="D413" s="38" t="inlineStr">
        <is>
          <t>GLOBAL_CHECK, STOCKS_EXIT</t>
        </is>
      </c>
      <c r="E413" s="38" t="n"/>
      <c r="F413" s="26" t="n"/>
      <c r="G413" s="38">
        <f>IFERROR(VLOOKUP($A307&amp;"_"&amp;$B307,Results_Deltas!$A$2:$P$15000,5,FALSE),"")</f>
        <v/>
      </c>
      <c r="H413" s="38" t="inlineStr">
        <is>
          <t>Blanket (page end)</t>
        </is>
      </c>
      <c r="I413" s="26" t="n"/>
      <c r="J413" s="26" t="n"/>
      <c r="K413" s="26" t="n"/>
      <c r="L413" s="26" t="inlineStr">
        <is>
          <t>NO</t>
        </is>
      </c>
      <c r="M413" s="74" t="n">
        <v>3.65979834685814</v>
      </c>
      <c r="N413" s="74" t="n">
        <v>35</v>
      </c>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c r="IN413" s="26" t="n"/>
      <c r="IO413" s="26" t="n"/>
    </row>
    <row r="414">
      <c r="A414" s="37" t="inlineStr">
        <is>
          <t>FUNDING_GATE_LONG_MAX</t>
        </is>
      </c>
      <c r="B414" s="38" t="inlineStr">
        <is>
          <t>0.0_ALT</t>
        </is>
      </c>
      <c r="C414" s="38" t="n"/>
      <c r="D414" s="38" t="inlineStr">
        <is>
          <t>ENTRY, GLOBAL_CHECK, STOCKS_EXIT</t>
        </is>
      </c>
      <c r="E414" s="38" t="n"/>
      <c r="F414" s="26" t="n"/>
      <c r="G414" s="38">
        <f>IFERROR(VLOOKUP($A277&amp;"_"&amp;$B277,Results_Deltas!$A$2:$P$15000,5,FALSE),"")</f>
        <v/>
      </c>
      <c r="H414" s="38" t="inlineStr">
        <is>
          <t>Blanket (page end)</t>
        </is>
      </c>
      <c r="I414" s="26" t="n"/>
      <c r="J414" s="26" t="n"/>
      <c r="K414" s="26" t="n"/>
      <c r="L414" s="26" t="inlineStr">
        <is>
          <t>NO</t>
        </is>
      </c>
      <c r="M414" s="74" t="n">
        <v>3.66302421862759</v>
      </c>
      <c r="N414" s="74" t="n">
        <v>32</v>
      </c>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c r="IN414" s="26" t="n"/>
      <c r="IO414" s="26" t="n"/>
    </row>
    <row r="415">
      <c r="A415" s="37" t="inlineStr">
        <is>
          <t>FUNDING_GATE_MTF_REQUIRED</t>
        </is>
      </c>
      <c r="B415" s="38" t="inlineStr">
        <is>
          <t>0.0</t>
        </is>
      </c>
      <c r="C415" s="38" t="n"/>
      <c r="D415" s="38" t="inlineStr">
        <is>
          <t>ENTRY, GLOBAL_CHECK, STOCKS_EXIT</t>
        </is>
      </c>
      <c r="E415" s="38" t="n"/>
      <c r="F415" s="26" t="n"/>
      <c r="G415" s="38">
        <f>IFERROR(VLOOKUP($A278&amp;"_"&amp;$B278,Results_Deltas!$A$2:$P$15000,5,FALSE),"")</f>
        <v/>
      </c>
      <c r="H415" s="38" t="inlineStr">
        <is>
          <t>Blanket (page end)</t>
        </is>
      </c>
      <c r="I415" s="26" t="n"/>
      <c r="J415" s="26" t="n"/>
      <c r="K415" s="26" t="n"/>
      <c r="L415" s="26" t="inlineStr">
        <is>
          <t>YES</t>
        </is>
      </c>
      <c r="M415" s="74" t="n">
        <v>3.66302421862759</v>
      </c>
      <c r="N415" s="74" t="n">
        <v>32</v>
      </c>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c r="IN415" s="26" t="n"/>
      <c r="IO415" s="26" t="n"/>
    </row>
    <row r="416">
      <c r="A416" s="37" t="inlineStr">
        <is>
          <t>FUNDING_GATE_MTF_REQUIRED</t>
        </is>
      </c>
      <c r="B416" s="38" t="inlineStr">
        <is>
          <t>0.0_ALT</t>
        </is>
      </c>
      <c r="C416" s="38" t="n"/>
      <c r="D416" s="38" t="inlineStr">
        <is>
          <t>ENTRY, GLOBAL_CHECK, STOCKS_EXIT</t>
        </is>
      </c>
      <c r="E416" s="38" t="n"/>
      <c r="F416" s="26" t="n"/>
      <c r="G416" s="38">
        <f>IFERROR(VLOOKUP($A279&amp;"_"&amp;$B279,Results_Deltas!$A$2:$P$15000,5,FALSE),"")</f>
        <v/>
      </c>
      <c r="H416" s="38" t="inlineStr">
        <is>
          <t>Blanket (page end)</t>
        </is>
      </c>
      <c r="I416" s="26" t="n"/>
      <c r="J416" s="26" t="n"/>
      <c r="K416" s="26" t="n"/>
      <c r="L416" s="26" t="inlineStr">
        <is>
          <t>NO</t>
        </is>
      </c>
      <c r="M416" s="74" t="n">
        <v>3.66302421862759</v>
      </c>
      <c r="N416" s="74" t="n">
        <v>32</v>
      </c>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c r="IN416" s="26" t="n"/>
      <c r="IO416" s="26" t="n"/>
    </row>
    <row r="417">
      <c r="A417" s="37" t="inlineStr">
        <is>
          <t>FUNDING_GATE_SHORT_MIN</t>
        </is>
      </c>
      <c r="B417" s="38" t="inlineStr">
        <is>
          <t>0.0</t>
        </is>
      </c>
      <c r="C417" s="38" t="n"/>
      <c r="D417" s="38" t="inlineStr">
        <is>
          <t>ENTRY, GLOBAL_CHECK, STOCKS_EXIT</t>
        </is>
      </c>
      <c r="E417" s="38" t="n"/>
      <c r="F417" s="26" t="n"/>
      <c r="G417" s="38">
        <f>IFERROR(VLOOKUP($A280&amp;"_"&amp;$B280,Results_Deltas!$A$2:$P$15000,5,FALSE),"")</f>
        <v/>
      </c>
      <c r="H417" s="38" t="inlineStr">
        <is>
          <t>Blanket (page end)</t>
        </is>
      </c>
      <c r="I417" s="26" t="n"/>
      <c r="J417" s="26" t="n"/>
      <c r="K417" s="26" t="n"/>
      <c r="L417" s="26" t="inlineStr">
        <is>
          <t>NO</t>
        </is>
      </c>
      <c r="M417" s="74" t="n">
        <v>3.66302421862759</v>
      </c>
      <c r="N417" s="74" t="n">
        <v>32</v>
      </c>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c r="IN417" s="26" t="n"/>
      <c r="IO417" s="26" t="n"/>
    </row>
    <row r="418">
      <c r="A418" s="37" t="inlineStr">
        <is>
          <t>FUNDING_GATE_SHORT_MIN</t>
        </is>
      </c>
      <c r="B418" s="38" t="inlineStr">
        <is>
          <t>0.0_ALT</t>
        </is>
      </c>
      <c r="C418" s="38" t="n"/>
      <c r="D418" s="38" t="inlineStr">
        <is>
          <t>ENTRY, GLOBAL_CHECK, STOCKS_EXIT</t>
        </is>
      </c>
      <c r="E418" s="38" t="n"/>
      <c r="F418" s="26" t="n"/>
      <c r="G418" s="38">
        <f>IFERROR(VLOOKUP($A281&amp;"_"&amp;$B281,Results_Deltas!$A$2:$P$15000,5,FALSE),"")</f>
        <v/>
      </c>
      <c r="H418" s="38" t="inlineStr">
        <is>
          <t>Blanket (page end)</t>
        </is>
      </c>
      <c r="I418" s="26" t="n"/>
      <c r="J418" s="26" t="n"/>
      <c r="K418" s="26" t="n"/>
      <c r="L418" s="26" t="inlineStr">
        <is>
          <t>YES</t>
        </is>
      </c>
      <c r="M418" s="74" t="n">
        <v>3.66302421862759</v>
      </c>
      <c r="N418" s="74" t="n">
        <v>32</v>
      </c>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c r="IN418" s="26" t="n"/>
      <c r="IO418" s="26" t="n"/>
    </row>
    <row r="419">
      <c r="A419" s="39" t="inlineStr">
        <is>
          <t>HA_WICK_QUALITY_ENABLED</t>
        </is>
      </c>
      <c r="B419" s="40" t="inlineStr">
        <is>
          <t>False</t>
        </is>
      </c>
      <c r="C419" s="38" t="n"/>
      <c r="D419" s="38" t="inlineStr">
        <is>
          <t>ENTRY, GLOBAL_CHECK, STOCKS_EXIT</t>
        </is>
      </c>
      <c r="E419" s="38" t="n"/>
      <c r="F419" s="26" t="n"/>
      <c r="G419" s="38">
        <f>IFERROR(VLOOKUP($A291&amp;"_"&amp;$B291,Results_Deltas!$A$2:$P$15000,5,FALSE),"")</f>
        <v/>
      </c>
      <c r="H419" s="38" t="inlineStr">
        <is>
          <t>Blanket (page end)</t>
        </is>
      </c>
      <c r="I419" s="26" t="n"/>
      <c r="J419" s="26" t="n"/>
      <c r="K419" s="26" t="n"/>
      <c r="L419" s="26" t="inlineStr">
        <is>
          <t>NO</t>
        </is>
      </c>
      <c r="M419" s="74" t="n">
        <v>3.665149141016863</v>
      </c>
      <c r="N419" s="74" t="n">
        <v>35</v>
      </c>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c r="IN419" s="26" t="n"/>
      <c r="IO419" s="26" t="n"/>
    </row>
    <row r="420">
      <c r="A420" s="37" t="inlineStr">
        <is>
          <t>LEADERBOARD_FILTER</t>
        </is>
      </c>
      <c r="B420" s="38" t="inlineStr">
        <is>
          <t>False</t>
        </is>
      </c>
      <c r="C420" s="38" t="n"/>
      <c r="D420" s="38" t="inlineStr">
        <is>
          <t>AUGMENT, ENTRY, EXIT, GLOBAL_CHECK, REDUCE, STOCKS_EXIT</t>
        </is>
      </c>
      <c r="E420" s="38" t="n"/>
      <c r="F420" s="26" t="n"/>
      <c r="G420" s="38">
        <f>IFERROR(VLOOKUP($A321&amp;"_"&amp;$B321,Results_Deltas!$A$2:$P$15000,5,FALSE),"")</f>
        <v/>
      </c>
      <c r="H420" s="38" t="inlineStr">
        <is>
          <t>Blanket (page end)</t>
        </is>
      </c>
      <c r="I420" s="26" t="n"/>
      <c r="J420" s="26" t="n"/>
      <c r="K420" s="26" t="n"/>
      <c r="L420" s="26" t="inlineStr">
        <is>
          <t>YES</t>
        </is>
      </c>
      <c r="M420" s="74" t="n">
        <v>3.666502701322324</v>
      </c>
      <c r="N420" s="74" t="n">
        <v>35</v>
      </c>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c r="IN420" s="26" t="n"/>
      <c r="IO420" s="26" t="n"/>
    </row>
    <row r="421">
      <c r="A421" s="37" t="inlineStr">
        <is>
          <t>NEWBORN_LOSS_KILL_REQUIRE_VEL_AGAINST</t>
        </is>
      </c>
      <c r="B421" s="38" t="inlineStr">
        <is>
          <t>0.0_ALT</t>
        </is>
      </c>
      <c r="C421" s="38" t="n"/>
      <c r="D421" s="38" t="inlineStr">
        <is>
          <t>AUGMENT, EXIT, GLOBAL_CHECK, REDUCE, STOCKS_EXIT</t>
        </is>
      </c>
      <c r="E421" s="38" t="n"/>
      <c r="F421" s="26" t="n"/>
      <c r="G421" s="38">
        <f>IFERROR(VLOOKUP($A373&amp;"_"&amp;$B373,Results_Deltas!$A$2:$P$15000,5,FALSE),"")</f>
        <v/>
      </c>
      <c r="H421" s="38" t="inlineStr">
        <is>
          <t>Blanket (page end)</t>
        </is>
      </c>
      <c r="I421" s="26" t="n"/>
      <c r="J421" s="26" t="n"/>
      <c r="K421" s="26" t="n"/>
      <c r="L421" s="26" t="inlineStr">
        <is>
          <t>YES</t>
        </is>
      </c>
      <c r="M421" s="74" t="n">
        <v>3.676551713046194</v>
      </c>
      <c r="N421" s="74" t="n">
        <v>38</v>
      </c>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c r="IN421" s="26" t="n"/>
      <c r="IO421" s="26" t="n"/>
    </row>
    <row r="422">
      <c r="A422" s="37" t="inlineStr">
        <is>
          <t>NEWBORN_LOSS_KILL_REQUIRE_VEL_AGAINST</t>
        </is>
      </c>
      <c r="B422" s="38" t="inlineStr">
        <is>
          <t>0.0</t>
        </is>
      </c>
      <c r="C422" s="38" t="n"/>
      <c r="D422" s="38" t="inlineStr">
        <is>
          <t>AUGMENT, EXIT, GLOBAL_CHECK, REDUCE, STOCKS_EXIT</t>
        </is>
      </c>
      <c r="E422" s="38" t="n"/>
      <c r="F422" s="26" t="n"/>
      <c r="G422" s="38">
        <f>IFERROR(VLOOKUP($A372&amp;"_"&amp;$B372,Results_Deltas!$A$2:$P$15000,5,FALSE),"")</f>
        <v/>
      </c>
      <c r="H422" s="38" t="inlineStr">
        <is>
          <t>Blanket (page end)</t>
        </is>
      </c>
      <c r="I422" s="26" t="n"/>
      <c r="J422" s="26" t="n"/>
      <c r="K422" s="26" t="n"/>
      <c r="L422" s="26" t="inlineStr">
        <is>
          <t>NO</t>
        </is>
      </c>
      <c r="M422" s="74" t="n">
        <v>3.679069818581979</v>
      </c>
      <c r="N422" s="74" t="n">
        <v>38</v>
      </c>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c r="IN422" s="26" t="n"/>
      <c r="IO422" s="26" t="n"/>
    </row>
    <row r="423">
      <c r="A423" s="37" t="inlineStr">
        <is>
          <t>GOLDEN_RULE_BASE_USD</t>
        </is>
      </c>
      <c r="B423" s="38" t="inlineStr">
        <is>
          <t>0.0</t>
        </is>
      </c>
      <c r="C423" s="38" t="n"/>
      <c r="D423" s="38" t="inlineStr">
        <is>
          <t>GLOBAL_CHECK, STOCKS_EXIT</t>
        </is>
      </c>
      <c r="E423" s="38" t="n"/>
      <c r="F423" s="26" t="n"/>
      <c r="G423" s="38">
        <f>IFERROR(VLOOKUP($A282&amp;"_"&amp;$B282,Results_Deltas!$A$2:$P$15000,5,FALSE),"")</f>
        <v/>
      </c>
      <c r="H423" s="38" t="inlineStr">
        <is>
          <t>Blanket (page end)</t>
        </is>
      </c>
      <c r="I423" s="26" t="n"/>
      <c r="J423" s="26" t="n"/>
      <c r="K423" s="26" t="n"/>
      <c r="L423" s="26" t="inlineStr">
        <is>
          <t>NO</t>
        </is>
      </c>
      <c r="M423" s="74" t="n">
        <v>3.679341855738937</v>
      </c>
      <c r="N423" s="74" t="n">
        <v>38</v>
      </c>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c r="IN423" s="26" t="n"/>
      <c r="IO423" s="26" t="n"/>
    </row>
    <row r="424">
      <c r="A424" s="37" t="inlineStr">
        <is>
          <t>HTF_GATE_BYPASS_RZ</t>
        </is>
      </c>
      <c r="B424" s="38" t="inlineStr">
        <is>
          <t>0.0</t>
        </is>
      </c>
      <c r="C424" s="38" t="n"/>
      <c r="D424" s="38" t="inlineStr">
        <is>
          <t>ENTRY, GLOBAL_CHECK, STOCKS_EXIT</t>
        </is>
      </c>
      <c r="E424" s="38" t="n"/>
      <c r="F424" s="26" t="n"/>
      <c r="G424" s="38">
        <f>IFERROR(VLOOKUP($A311&amp;"_"&amp;$B311,Results_Deltas!$A$2:$P$15000,5,FALSE),"")</f>
        <v/>
      </c>
      <c r="H424" s="38" t="inlineStr">
        <is>
          <t>Blanket (page end)</t>
        </is>
      </c>
      <c r="I424" s="26" t="n"/>
      <c r="J424" s="26" t="n"/>
      <c r="K424" s="26" t="n"/>
      <c r="L424" s="26" t="inlineStr">
        <is>
          <t>NO</t>
        </is>
      </c>
      <c r="M424" s="74" t="n">
        <v>3.679641317301388</v>
      </c>
      <c r="N424" s="74" t="n">
        <v>38</v>
      </c>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c r="IN424" s="26" t="n"/>
      <c r="IO424" s="26" t="n"/>
    </row>
    <row r="425">
      <c r="A425" s="37" t="inlineStr">
        <is>
          <t>BTC_ACCEL_RAMP_REQUIRE_POSITIVE</t>
        </is>
      </c>
      <c r="B425" s="38" t="inlineStr">
        <is>
          <t>0.0</t>
        </is>
      </c>
      <c r="C425" s="38" t="n"/>
      <c r="D425" s="38" t="inlineStr">
        <is>
          <t>UNIVERSAL (ex-BTC) — ENTRY/EXIT/REENTRY</t>
        </is>
      </c>
      <c r="E425" s="38" t="n"/>
      <c r="F425" s="26" t="n"/>
      <c r="G425" s="38">
        <f>IFERROR(VLOOKUP($A223&amp;"_"&amp;$B223,Results_Deltas!$A$2:$P$15000,5,FALSE),"")</f>
        <v/>
      </c>
      <c r="H425" s="38" t="inlineStr">
        <is>
          <t>Blanket (page end)</t>
        </is>
      </c>
      <c r="I425" s="26" t="n"/>
      <c r="J425" s="26" t="n"/>
      <c r="K425" s="26" t="n"/>
      <c r="L425" s="26" t="inlineStr">
        <is>
          <t>NO</t>
        </is>
      </c>
      <c r="M425" s="74" t="n">
        <v>3.68278389737894</v>
      </c>
      <c r="N425" s="74" t="n">
        <v>32</v>
      </c>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c r="IN425" s="26" t="n"/>
      <c r="IO425" s="26" t="n"/>
    </row>
    <row r="426">
      <c r="A426" s="37" t="inlineStr">
        <is>
          <t>BTC_HARD_BLOCK_OTHER_ACCOUNTS</t>
        </is>
      </c>
      <c r="B426" s="38" t="inlineStr">
        <is>
          <t>0.0</t>
        </is>
      </c>
      <c r="C426" s="38" t="n"/>
      <c r="D426" s="38" t="inlineStr">
        <is>
          <t>UNIVERSAL (ex-BTC) — ENTRY/EXIT/REENTRY</t>
        </is>
      </c>
      <c r="E426" s="38" t="n"/>
      <c r="F426" s="26" t="n"/>
      <c r="G426" s="38">
        <f>IFERROR(VLOOKUP($A225&amp;"_"&amp;$B225,Results_Deltas!$A$2:$P$15000,5,FALSE),"")</f>
        <v/>
      </c>
      <c r="H426" s="38" t="inlineStr">
        <is>
          <t>Blanket (page end)</t>
        </is>
      </c>
      <c r="I426" s="26" t="n"/>
      <c r="J426" s="26" t="n"/>
      <c r="K426" s="26" t="n"/>
      <c r="L426" s="26" t="inlineStr">
        <is>
          <t>YES</t>
        </is>
      </c>
      <c r="M426" s="74" t="n">
        <v>3.68278389737894</v>
      </c>
      <c r="N426" s="74" t="n">
        <v>32</v>
      </c>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c r="IN426" s="26" t="n"/>
      <c r="IO426" s="26" t="n"/>
    </row>
    <row r="427">
      <c r="A427" s="37" t="inlineStr">
        <is>
          <t>BTC_HARD_BLOCK_OTHER_ACCOUNTS</t>
        </is>
      </c>
      <c r="B427" s="38" t="inlineStr">
        <is>
          <t>0.0_ALT</t>
        </is>
      </c>
      <c r="C427" s="38" t="n"/>
      <c r="D427" s="38" t="inlineStr">
        <is>
          <t>UNIVERSAL (ex-BTC) — ENTRY/EXIT/REENTRY</t>
        </is>
      </c>
      <c r="E427" s="38" t="n"/>
      <c r="F427" s="26" t="n"/>
      <c r="G427" s="38">
        <f>IFERROR(VLOOKUP($A226&amp;"_"&amp;$B226,Results_Deltas!$A$2:$P$15000,5,FALSE),"")</f>
        <v/>
      </c>
      <c r="H427" s="38" t="inlineStr">
        <is>
          <t>Blanket (page end)</t>
        </is>
      </c>
      <c r="I427" s="26" t="n"/>
      <c r="J427" s="26" t="n"/>
      <c r="K427" s="26" t="n"/>
      <c r="L427" s="26" t="inlineStr">
        <is>
          <t>YES</t>
        </is>
      </c>
      <c r="M427" s="74" t="n">
        <v>3.68278389737894</v>
      </c>
      <c r="N427" s="74" t="n">
        <v>32</v>
      </c>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26" t="n"/>
      <c r="AM427" s="26"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c r="BO427" s="26" t="n"/>
      <c r="BP427" s="26" t="n"/>
      <c r="BQ427" s="26" t="n"/>
      <c r="BR427" s="26" t="n"/>
      <c r="BS427" s="26" t="n"/>
      <c r="BT427" s="26" t="n"/>
      <c r="BU427" s="26" t="n"/>
      <c r="BV427" s="26" t="n"/>
      <c r="BW427" s="26" t="n"/>
      <c r="BX427" s="26" t="n"/>
      <c r="BY427" s="26" t="n"/>
      <c r="BZ427" s="26" t="n"/>
      <c r="CA427" s="26" t="n"/>
      <c r="CB427" s="26" t="n"/>
      <c r="CC427" s="26" t="n"/>
      <c r="CD427" s="26" t="n"/>
      <c r="CE427" s="26" t="n"/>
      <c r="CF427" s="26" t="n"/>
      <c r="CG427" s="26" t="n"/>
      <c r="CH427" s="26" t="n"/>
      <c r="CI427" s="26" t="n"/>
      <c r="CJ427" s="26" t="n"/>
      <c r="CK427" s="26" t="n"/>
      <c r="CL427" s="26" t="n"/>
      <c r="CM427" s="26" t="n"/>
      <c r="CN427" s="26" t="n"/>
      <c r="CO427" s="26" t="n"/>
      <c r="CP427" s="26" t="n"/>
      <c r="CQ427" s="26" t="n"/>
      <c r="CR427" s="26" t="n"/>
      <c r="CS427" s="26" t="n"/>
      <c r="CT427" s="26" t="n"/>
      <c r="CU427" s="26" t="n"/>
      <c r="CV427" s="26" t="n"/>
      <c r="CW427" s="26" t="n"/>
      <c r="CX427" s="26" t="n"/>
      <c r="CY427" s="26" t="n"/>
      <c r="CZ427" s="26" t="n"/>
      <c r="DA427" s="26" t="n"/>
      <c r="DB427" s="26" t="n"/>
      <c r="DC427" s="26" t="n"/>
      <c r="DD427" s="26" t="n"/>
      <c r="DE427" s="26" t="n"/>
      <c r="DF427" s="26" t="n"/>
      <c r="DG427" s="26" t="n"/>
      <c r="DH427" s="26" t="n"/>
      <c r="DI427" s="26" t="n"/>
      <c r="DJ427" s="26" t="n"/>
      <c r="DK427" s="26" t="n"/>
      <c r="DL427" s="26" t="n"/>
      <c r="DM427" s="26" t="n"/>
      <c r="DN427" s="26" t="n"/>
      <c r="DO427" s="26" t="n"/>
      <c r="DP427" s="26" t="n"/>
      <c r="DQ427" s="26" t="n"/>
      <c r="DR427" s="26" t="n"/>
      <c r="DS427" s="26" t="n"/>
      <c r="DT427" s="26" t="n"/>
      <c r="DU427" s="26" t="n"/>
      <c r="DV427" s="26" t="n"/>
      <c r="DW427" s="26" t="n"/>
      <c r="DX427" s="26" t="n"/>
      <c r="DY427" s="26" t="n"/>
      <c r="DZ427" s="26" t="n"/>
      <c r="EA427" s="26" t="n"/>
      <c r="EB427" s="26" t="n"/>
      <c r="EC427" s="26" t="n"/>
      <c r="ED427" s="26" t="n"/>
      <c r="EE427" s="26" t="n"/>
      <c r="EF427" s="26" t="n"/>
      <c r="EG427" s="26" t="n"/>
      <c r="EH427" s="26" t="n"/>
      <c r="EI427" s="26" t="n"/>
      <c r="EJ427" s="26" t="n"/>
      <c r="EK427" s="26" t="n"/>
      <c r="EL427" s="26" t="n"/>
      <c r="EM427" s="26" t="n"/>
      <c r="EN427" s="26" t="n"/>
      <c r="EO427" s="26" t="n"/>
      <c r="EP427" s="26" t="n"/>
      <c r="EQ427" s="26" t="n"/>
      <c r="ER427" s="26" t="n"/>
      <c r="ES427" s="26" t="n"/>
      <c r="ET427" s="26" t="n"/>
      <c r="EU427" s="26" t="n"/>
      <c r="EV427" s="26" t="n"/>
      <c r="EW427" s="26" t="n"/>
      <c r="EX427" s="26" t="n"/>
      <c r="EY427" s="26" t="n"/>
      <c r="EZ427" s="26" t="n"/>
      <c r="FA427" s="26" t="n"/>
      <c r="FB427" s="26" t="n"/>
      <c r="FC427" s="26" t="n"/>
      <c r="FD427" s="26" t="n"/>
      <c r="FE427" s="26" t="n"/>
      <c r="FF427" s="26" t="n"/>
      <c r="FG427" s="26" t="n"/>
      <c r="FH427" s="26" t="n"/>
      <c r="FI427" s="26" t="n"/>
      <c r="FJ427" s="26" t="n"/>
      <c r="FK427" s="26" t="n"/>
      <c r="FL427" s="26" t="n"/>
      <c r="FM427" s="26" t="n"/>
      <c r="FN427" s="26" t="n"/>
      <c r="FO427" s="26" t="n"/>
      <c r="FP427" s="26" t="n"/>
      <c r="FQ427" s="26" t="n"/>
      <c r="FR427" s="26" t="n"/>
      <c r="FS427" s="26" t="n"/>
      <c r="FT427" s="26" t="n"/>
      <c r="FU427" s="26" t="n"/>
      <c r="FV427" s="26" t="n"/>
      <c r="FW427" s="26" t="n"/>
      <c r="FX427" s="26" t="n"/>
      <c r="FY427" s="26" t="n"/>
      <c r="FZ427" s="26" t="n"/>
      <c r="GA427" s="26" t="n"/>
      <c r="GB427" s="26" t="n"/>
      <c r="GC427" s="26" t="n"/>
      <c r="GD427" s="26" t="n"/>
      <c r="GE427" s="26" t="n"/>
      <c r="GF427" s="26" t="n"/>
      <c r="GG427" s="26" t="n"/>
      <c r="GH427" s="26" t="n"/>
      <c r="GI427" s="26" t="n"/>
      <c r="GJ427" s="26" t="n"/>
      <c r="GK427" s="26" t="n"/>
      <c r="GL427" s="26" t="n"/>
      <c r="GM427" s="26" t="n"/>
      <c r="GN427" s="26" t="n"/>
      <c r="GO427" s="26" t="n"/>
      <c r="GP427" s="26" t="n"/>
      <c r="GQ427" s="26" t="n"/>
      <c r="GR427" s="26" t="n"/>
      <c r="GS427" s="26" t="n"/>
      <c r="GT427" s="26" t="n"/>
      <c r="GU427" s="26" t="n"/>
      <c r="GV427" s="26" t="n"/>
      <c r="GW427" s="26" t="n"/>
      <c r="GX427" s="26" t="n"/>
      <c r="GY427" s="26" t="n"/>
      <c r="GZ427" s="26" t="n"/>
      <c r="HA427" s="26" t="n"/>
      <c r="HB427" s="26" t="n"/>
      <c r="HC427" s="26" t="n"/>
      <c r="HD427" s="26" t="n"/>
      <c r="HE427" s="26" t="n"/>
      <c r="HF427" s="26" t="n"/>
      <c r="HG427" s="26" t="n"/>
      <c r="HH427" s="26" t="n"/>
      <c r="HI427" s="26" t="n"/>
      <c r="HJ427" s="26" t="n"/>
      <c r="HK427" s="26" t="n"/>
      <c r="HL427" s="26" t="n"/>
      <c r="HM427" s="26" t="n"/>
      <c r="HN427" s="26" t="n"/>
      <c r="HO427" s="26" t="n"/>
      <c r="HP427" s="26" t="n"/>
      <c r="HQ427" s="26" t="n"/>
      <c r="HR427" s="26" t="n"/>
      <c r="HS427" s="26" t="n"/>
      <c r="HT427" s="26" t="n"/>
      <c r="HU427" s="26" t="n"/>
      <c r="HV427" s="26" t="n"/>
      <c r="HW427" s="26" t="n"/>
      <c r="HX427" s="26" t="n"/>
      <c r="HY427" s="26" t="n"/>
      <c r="HZ427" s="26" t="n"/>
      <c r="IA427" s="26" t="n"/>
      <c r="IB427" s="26" t="n"/>
      <c r="IC427" s="26" t="n"/>
      <c r="ID427" s="26" t="n"/>
      <c r="IE427" s="26" t="n"/>
      <c r="IF427" s="26" t="n"/>
      <c r="IG427" s="26" t="n"/>
      <c r="IH427" s="26" t="n"/>
      <c r="II427" s="26" t="n"/>
      <c r="IJ427" s="26" t="n"/>
      <c r="IK427" s="26" t="n"/>
      <c r="IL427" s="26" t="n"/>
      <c r="IM427" s="26" t="n"/>
      <c r="IN427" s="26" t="n"/>
      <c r="IO427" s="26" t="n"/>
    </row>
    <row r="428">
      <c r="A428" s="37" t="inlineStr">
        <is>
          <t>BTC_ROUND_BANDS_EACH_SIDE</t>
        </is>
      </c>
      <c r="B428" s="38" t="inlineStr">
        <is>
          <t>0.0</t>
        </is>
      </c>
      <c r="C428" s="38" t="n"/>
      <c r="D428" s="38" t="inlineStr">
        <is>
          <t>UNIVERSAL (ex-BTC) — ENTRY/EXIT/REENTRY</t>
        </is>
      </c>
      <c r="E428" s="38" t="n"/>
      <c r="F428" s="26" t="n"/>
      <c r="G428" s="38">
        <f>IFERROR(VLOOKUP($A227&amp;"_"&amp;$B227,Results_Deltas!$A$2:$P$15000,5,FALSE),"")</f>
        <v/>
      </c>
      <c r="H428" s="38" t="inlineStr">
        <is>
          <t>Blanket (page end)</t>
        </is>
      </c>
      <c r="I428" s="26" t="n"/>
      <c r="J428" s="26" t="n"/>
      <c r="K428" s="26" t="n"/>
      <c r="L428" s="26" t="inlineStr">
        <is>
          <t>NO</t>
        </is>
      </c>
      <c r="M428" s="74" t="n">
        <v>3.68278389737894</v>
      </c>
      <c r="N428" s="74" t="n">
        <v>32</v>
      </c>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26" t="n"/>
      <c r="AM428" s="26"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c r="BO428" s="26" t="n"/>
      <c r="BP428" s="26" t="n"/>
      <c r="BQ428" s="26" t="n"/>
      <c r="BR428" s="26" t="n"/>
      <c r="BS428" s="26" t="n"/>
      <c r="BT428" s="26" t="n"/>
      <c r="BU428" s="26" t="n"/>
      <c r="BV428" s="26" t="n"/>
      <c r="BW428" s="26" t="n"/>
      <c r="BX428" s="26" t="n"/>
      <c r="BY428" s="26" t="n"/>
      <c r="BZ428" s="26" t="n"/>
      <c r="CA428" s="26" t="n"/>
      <c r="CB428" s="26" t="n"/>
      <c r="CC428" s="26" t="n"/>
      <c r="CD428" s="26" t="n"/>
      <c r="CE428" s="26" t="n"/>
      <c r="CF428" s="26" t="n"/>
      <c r="CG428" s="26" t="n"/>
      <c r="CH428" s="26" t="n"/>
      <c r="CI428" s="26" t="n"/>
      <c r="CJ428" s="26" t="n"/>
      <c r="CK428" s="26" t="n"/>
      <c r="CL428" s="26" t="n"/>
      <c r="CM428" s="26" t="n"/>
      <c r="CN428" s="26" t="n"/>
      <c r="CO428" s="26" t="n"/>
      <c r="CP428" s="26" t="n"/>
      <c r="CQ428" s="26" t="n"/>
      <c r="CR428" s="26" t="n"/>
      <c r="CS428" s="26" t="n"/>
      <c r="CT428" s="26" t="n"/>
      <c r="CU428" s="26" t="n"/>
      <c r="CV428" s="26" t="n"/>
      <c r="CW428" s="26" t="n"/>
      <c r="CX428" s="26" t="n"/>
      <c r="CY428" s="26" t="n"/>
      <c r="CZ428" s="26" t="n"/>
      <c r="DA428" s="26" t="n"/>
      <c r="DB428" s="26" t="n"/>
      <c r="DC428" s="26" t="n"/>
      <c r="DD428" s="26" t="n"/>
      <c r="DE428" s="26" t="n"/>
      <c r="DF428" s="26" t="n"/>
      <c r="DG428" s="26" t="n"/>
      <c r="DH428" s="26" t="n"/>
      <c r="DI428" s="26" t="n"/>
      <c r="DJ428" s="26" t="n"/>
      <c r="DK428" s="26" t="n"/>
      <c r="DL428" s="26" t="n"/>
      <c r="DM428" s="26" t="n"/>
      <c r="DN428" s="26" t="n"/>
      <c r="DO428" s="26" t="n"/>
      <c r="DP428" s="26" t="n"/>
      <c r="DQ428" s="26" t="n"/>
      <c r="DR428" s="26" t="n"/>
      <c r="DS428" s="26" t="n"/>
      <c r="DT428" s="26" t="n"/>
      <c r="DU428" s="26" t="n"/>
      <c r="DV428" s="26" t="n"/>
      <c r="DW428" s="26" t="n"/>
      <c r="DX428" s="26" t="n"/>
      <c r="DY428" s="26" t="n"/>
      <c r="DZ428" s="26" t="n"/>
      <c r="EA428" s="26" t="n"/>
      <c r="EB428" s="26" t="n"/>
      <c r="EC428" s="26" t="n"/>
      <c r="ED428" s="26" t="n"/>
      <c r="EE428" s="26" t="n"/>
      <c r="EF428" s="26" t="n"/>
      <c r="EG428" s="26" t="n"/>
      <c r="EH428" s="26" t="n"/>
      <c r="EI428" s="26" t="n"/>
      <c r="EJ428" s="26" t="n"/>
      <c r="EK428" s="26" t="n"/>
      <c r="EL428" s="26" t="n"/>
      <c r="EM428" s="26" t="n"/>
      <c r="EN428" s="26" t="n"/>
      <c r="EO428" s="26" t="n"/>
      <c r="EP428" s="26" t="n"/>
      <c r="EQ428" s="26" t="n"/>
      <c r="ER428" s="26" t="n"/>
      <c r="ES428" s="26" t="n"/>
      <c r="ET428" s="26" t="n"/>
      <c r="EU428" s="26" t="n"/>
      <c r="EV428" s="26" t="n"/>
      <c r="EW428" s="26" t="n"/>
      <c r="EX428" s="26" t="n"/>
      <c r="EY428" s="26" t="n"/>
      <c r="EZ428" s="26" t="n"/>
      <c r="FA428" s="26" t="n"/>
      <c r="FB428" s="26" t="n"/>
      <c r="FC428" s="26" t="n"/>
      <c r="FD428" s="26" t="n"/>
      <c r="FE428" s="26" t="n"/>
      <c r="FF428" s="26" t="n"/>
      <c r="FG428" s="26" t="n"/>
      <c r="FH428" s="26" t="n"/>
      <c r="FI428" s="26" t="n"/>
      <c r="FJ428" s="26" t="n"/>
      <c r="FK428" s="26" t="n"/>
      <c r="FL428" s="26" t="n"/>
      <c r="FM428" s="26" t="n"/>
      <c r="FN428" s="26" t="n"/>
      <c r="FO428" s="26" t="n"/>
      <c r="FP428" s="26" t="n"/>
      <c r="FQ428" s="26" t="n"/>
      <c r="FR428" s="26" t="n"/>
      <c r="FS428" s="26" t="n"/>
      <c r="FT428" s="26" t="n"/>
      <c r="FU428" s="26" t="n"/>
      <c r="FV428" s="26" t="n"/>
      <c r="FW428" s="26" t="n"/>
      <c r="FX428" s="26" t="n"/>
      <c r="FY428" s="26" t="n"/>
      <c r="FZ428" s="26" t="n"/>
      <c r="GA428" s="26" t="n"/>
      <c r="GB428" s="26" t="n"/>
      <c r="GC428" s="26" t="n"/>
      <c r="GD428" s="26" t="n"/>
      <c r="GE428" s="26" t="n"/>
      <c r="GF428" s="26" t="n"/>
      <c r="GG428" s="26" t="n"/>
      <c r="GH428" s="26" t="n"/>
      <c r="GI428" s="26" t="n"/>
      <c r="GJ428" s="26" t="n"/>
      <c r="GK428" s="26" t="n"/>
      <c r="GL428" s="26" t="n"/>
      <c r="GM428" s="26" t="n"/>
      <c r="GN428" s="26" t="n"/>
      <c r="GO428" s="26" t="n"/>
      <c r="GP428" s="26" t="n"/>
      <c r="GQ428" s="26" t="n"/>
      <c r="GR428" s="26" t="n"/>
      <c r="GS428" s="26" t="n"/>
      <c r="GT428" s="26" t="n"/>
      <c r="GU428" s="26" t="n"/>
      <c r="GV428" s="26" t="n"/>
      <c r="GW428" s="26" t="n"/>
      <c r="GX428" s="26" t="n"/>
      <c r="GY428" s="26" t="n"/>
      <c r="GZ428" s="26" t="n"/>
      <c r="HA428" s="26" t="n"/>
      <c r="HB428" s="26" t="n"/>
      <c r="HC428" s="26" t="n"/>
      <c r="HD428" s="26" t="n"/>
      <c r="HE428" s="26" t="n"/>
      <c r="HF428" s="26" t="n"/>
      <c r="HG428" s="26" t="n"/>
      <c r="HH428" s="26" t="n"/>
      <c r="HI428" s="26" t="n"/>
      <c r="HJ428" s="26" t="n"/>
      <c r="HK428" s="26" t="n"/>
      <c r="HL428" s="26" t="n"/>
      <c r="HM428" s="26" t="n"/>
      <c r="HN428" s="26" t="n"/>
      <c r="HO428" s="26" t="n"/>
      <c r="HP428" s="26" t="n"/>
      <c r="HQ428" s="26" t="n"/>
      <c r="HR428" s="26" t="n"/>
      <c r="HS428" s="26" t="n"/>
      <c r="HT428" s="26" t="n"/>
      <c r="HU428" s="26" t="n"/>
      <c r="HV428" s="26" t="n"/>
      <c r="HW428" s="26" t="n"/>
      <c r="HX428" s="26" t="n"/>
      <c r="HY428" s="26" t="n"/>
      <c r="HZ428" s="26" t="n"/>
      <c r="IA428" s="26" t="n"/>
      <c r="IB428" s="26" t="n"/>
      <c r="IC428" s="26" t="n"/>
      <c r="ID428" s="26" t="n"/>
      <c r="IE428" s="26" t="n"/>
      <c r="IF428" s="26" t="n"/>
      <c r="IG428" s="26" t="n"/>
      <c r="IH428" s="26" t="n"/>
      <c r="II428" s="26" t="n"/>
      <c r="IJ428" s="26" t="n"/>
      <c r="IK428" s="26" t="n"/>
      <c r="IL428" s="26" t="n"/>
      <c r="IM428" s="26" t="n"/>
      <c r="IN428" s="26" t="n"/>
      <c r="IO428" s="26" t="n"/>
    </row>
    <row r="429">
      <c r="A429" s="37" t="inlineStr">
        <is>
          <t>BTC_ROUND_BANDS_EACH_SIDE</t>
        </is>
      </c>
      <c r="B429" s="38" t="inlineStr">
        <is>
          <t>0.0_ALT</t>
        </is>
      </c>
      <c r="C429" s="38" t="n"/>
      <c r="D429" s="38" t="inlineStr">
        <is>
          <t>UNIVERSAL (ex-BTC) — ENTRY/EXIT/REENTRY</t>
        </is>
      </c>
      <c r="E429" s="38" t="n"/>
      <c r="F429" s="26" t="n"/>
      <c r="G429" s="38">
        <f>IFERROR(VLOOKUP($A228&amp;"_"&amp;$B228,Results_Deltas!$A$2:$P$15000,5,FALSE),"")</f>
        <v/>
      </c>
      <c r="H429" s="38" t="inlineStr">
        <is>
          <t>Blanket (page end)</t>
        </is>
      </c>
      <c r="I429" s="26" t="n"/>
      <c r="J429" s="26" t="n"/>
      <c r="K429" s="26" t="n"/>
      <c r="L429" s="26" t="inlineStr">
        <is>
          <t>NO</t>
        </is>
      </c>
      <c r="M429" s="74" t="n">
        <v>3.68278389737894</v>
      </c>
      <c r="N429" s="74" t="n">
        <v>32</v>
      </c>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26" t="n"/>
      <c r="AM429" s="26"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c r="BO429" s="26" t="n"/>
      <c r="BP429" s="26" t="n"/>
      <c r="BQ429" s="26" t="n"/>
      <c r="BR429" s="26" t="n"/>
      <c r="BS429" s="26" t="n"/>
      <c r="BT429" s="26" t="n"/>
      <c r="BU429" s="26" t="n"/>
      <c r="BV429" s="26" t="n"/>
      <c r="BW429" s="26" t="n"/>
      <c r="BX429" s="26" t="n"/>
      <c r="BY429" s="26" t="n"/>
      <c r="BZ429" s="26" t="n"/>
      <c r="CA429" s="26" t="n"/>
      <c r="CB429" s="26" t="n"/>
      <c r="CC429" s="26" t="n"/>
      <c r="CD429" s="26" t="n"/>
      <c r="CE429" s="26" t="n"/>
      <c r="CF429" s="26" t="n"/>
      <c r="CG429" s="26" t="n"/>
      <c r="CH429" s="26" t="n"/>
      <c r="CI429" s="26" t="n"/>
      <c r="CJ429" s="26" t="n"/>
      <c r="CK429" s="26" t="n"/>
      <c r="CL429" s="26" t="n"/>
      <c r="CM429" s="26" t="n"/>
      <c r="CN429" s="26" t="n"/>
      <c r="CO429" s="26" t="n"/>
      <c r="CP429" s="26" t="n"/>
      <c r="CQ429" s="26" t="n"/>
      <c r="CR429" s="26" t="n"/>
      <c r="CS429" s="26" t="n"/>
      <c r="CT429" s="26" t="n"/>
      <c r="CU429" s="26" t="n"/>
      <c r="CV429" s="26" t="n"/>
      <c r="CW429" s="26" t="n"/>
      <c r="CX429" s="26" t="n"/>
      <c r="CY429" s="26" t="n"/>
      <c r="CZ429" s="26" t="n"/>
      <c r="DA429" s="26" t="n"/>
      <c r="DB429" s="26" t="n"/>
      <c r="DC429" s="26" t="n"/>
      <c r="DD429" s="26" t="n"/>
      <c r="DE429" s="26" t="n"/>
      <c r="DF429" s="26" t="n"/>
      <c r="DG429" s="26" t="n"/>
      <c r="DH429" s="26" t="n"/>
      <c r="DI429" s="26" t="n"/>
      <c r="DJ429" s="26" t="n"/>
      <c r="DK429" s="26" t="n"/>
      <c r="DL429" s="26" t="n"/>
      <c r="DM429" s="26" t="n"/>
      <c r="DN429" s="26" t="n"/>
      <c r="DO429" s="26" t="n"/>
      <c r="DP429" s="26" t="n"/>
      <c r="DQ429" s="26" t="n"/>
      <c r="DR429" s="26" t="n"/>
      <c r="DS429" s="26" t="n"/>
      <c r="DT429" s="26" t="n"/>
      <c r="DU429" s="26" t="n"/>
      <c r="DV429" s="26" t="n"/>
      <c r="DW429" s="26" t="n"/>
      <c r="DX429" s="26" t="n"/>
      <c r="DY429" s="26" t="n"/>
      <c r="DZ429" s="26" t="n"/>
      <c r="EA429" s="26" t="n"/>
      <c r="EB429" s="26" t="n"/>
      <c r="EC429" s="26" t="n"/>
      <c r="ED429" s="26" t="n"/>
      <c r="EE429" s="26" t="n"/>
      <c r="EF429" s="26" t="n"/>
      <c r="EG429" s="26" t="n"/>
      <c r="EH429" s="26" t="n"/>
      <c r="EI429" s="26" t="n"/>
      <c r="EJ429" s="26" t="n"/>
      <c r="EK429" s="26" t="n"/>
      <c r="EL429" s="26" t="n"/>
      <c r="EM429" s="26" t="n"/>
      <c r="EN429" s="26" t="n"/>
      <c r="EO429" s="26" t="n"/>
      <c r="EP429" s="26" t="n"/>
      <c r="EQ429" s="26" t="n"/>
      <c r="ER429" s="26" t="n"/>
      <c r="ES429" s="26" t="n"/>
      <c r="ET429" s="26" t="n"/>
      <c r="EU429" s="26" t="n"/>
      <c r="EV429" s="26" t="n"/>
      <c r="EW429" s="26" t="n"/>
      <c r="EX429" s="26" t="n"/>
      <c r="EY429" s="26" t="n"/>
      <c r="EZ429" s="26" t="n"/>
      <c r="FA429" s="26" t="n"/>
      <c r="FB429" s="26" t="n"/>
      <c r="FC429" s="26" t="n"/>
      <c r="FD429" s="26" t="n"/>
      <c r="FE429" s="26" t="n"/>
      <c r="FF429" s="26" t="n"/>
      <c r="FG429" s="26" t="n"/>
      <c r="FH429" s="26" t="n"/>
      <c r="FI429" s="26" t="n"/>
      <c r="FJ429" s="26" t="n"/>
      <c r="FK429" s="26" t="n"/>
      <c r="FL429" s="26" t="n"/>
      <c r="FM429" s="26" t="n"/>
      <c r="FN429" s="26" t="n"/>
      <c r="FO429" s="26" t="n"/>
      <c r="FP429" s="26" t="n"/>
      <c r="FQ429" s="26" t="n"/>
      <c r="FR429" s="26" t="n"/>
      <c r="FS429" s="26" t="n"/>
      <c r="FT429" s="26" t="n"/>
      <c r="FU429" s="26" t="n"/>
      <c r="FV429" s="26" t="n"/>
      <c r="FW429" s="26" t="n"/>
      <c r="FX429" s="26" t="n"/>
      <c r="FY429" s="26" t="n"/>
      <c r="FZ429" s="26" t="n"/>
      <c r="GA429" s="26" t="n"/>
      <c r="GB429" s="26" t="n"/>
      <c r="GC429" s="26" t="n"/>
      <c r="GD429" s="26" t="n"/>
      <c r="GE429" s="26" t="n"/>
      <c r="GF429" s="26" t="n"/>
      <c r="GG429" s="26" t="n"/>
      <c r="GH429" s="26" t="n"/>
      <c r="GI429" s="26" t="n"/>
      <c r="GJ429" s="26" t="n"/>
      <c r="GK429" s="26" t="n"/>
      <c r="GL429" s="26" t="n"/>
      <c r="GM429" s="26" t="n"/>
      <c r="GN429" s="26" t="n"/>
      <c r="GO429" s="26" t="n"/>
      <c r="GP429" s="26" t="n"/>
      <c r="GQ429" s="26" t="n"/>
      <c r="GR429" s="26" t="n"/>
      <c r="GS429" s="26" t="n"/>
      <c r="GT429" s="26" t="n"/>
      <c r="GU429" s="26" t="n"/>
      <c r="GV429" s="26" t="n"/>
      <c r="GW429" s="26" t="n"/>
      <c r="GX429" s="26" t="n"/>
      <c r="GY429" s="26" t="n"/>
      <c r="GZ429" s="26" t="n"/>
      <c r="HA429" s="26" t="n"/>
      <c r="HB429" s="26" t="n"/>
      <c r="HC429" s="26" t="n"/>
      <c r="HD429" s="26" t="n"/>
      <c r="HE429" s="26" t="n"/>
      <c r="HF429" s="26" t="n"/>
      <c r="HG429" s="26" t="n"/>
      <c r="HH429" s="26" t="n"/>
      <c r="HI429" s="26" t="n"/>
      <c r="HJ429" s="26" t="n"/>
      <c r="HK429" s="26" t="n"/>
      <c r="HL429" s="26" t="n"/>
      <c r="HM429" s="26" t="n"/>
      <c r="HN429" s="26" t="n"/>
      <c r="HO429" s="26" t="n"/>
      <c r="HP429" s="26" t="n"/>
      <c r="HQ429" s="26" t="n"/>
      <c r="HR429" s="26" t="n"/>
      <c r="HS429" s="26" t="n"/>
      <c r="HT429" s="26" t="n"/>
      <c r="HU429" s="26" t="n"/>
      <c r="HV429" s="26" t="n"/>
      <c r="HW429" s="26" t="n"/>
      <c r="HX429" s="26" t="n"/>
      <c r="HY429" s="26" t="n"/>
      <c r="HZ429" s="26" t="n"/>
      <c r="IA429" s="26" t="n"/>
      <c r="IB429" s="26" t="n"/>
      <c r="IC429" s="26" t="n"/>
      <c r="ID429" s="26" t="n"/>
      <c r="IE429" s="26" t="n"/>
      <c r="IF429" s="26" t="n"/>
      <c r="IG429" s="26" t="n"/>
      <c r="IH429" s="26" t="n"/>
      <c r="II429" s="26" t="n"/>
      <c r="IJ429" s="26" t="n"/>
      <c r="IK429" s="26" t="n"/>
      <c r="IL429" s="26" t="n"/>
      <c r="IM429" s="26" t="n"/>
      <c r="IN429" s="26" t="n"/>
      <c r="IO429" s="26" t="n"/>
    </row>
    <row r="430">
      <c r="A430" s="37" t="inlineStr">
        <is>
          <t>GR_FILTER_ALL_ENTRIES</t>
        </is>
      </c>
      <c r="B430" s="38" t="inlineStr">
        <is>
          <t>0.0_ALT</t>
        </is>
      </c>
      <c r="C430" s="38" t="n"/>
      <c r="D430" s="38" t="inlineStr">
        <is>
          <t>GLOBAL_CHECK, STOCKS_EXIT</t>
        </is>
      </c>
      <c r="E430" s="38" t="n"/>
      <c r="F430" s="26" t="n"/>
      <c r="G430" s="38">
        <f>IFERROR(VLOOKUP($A285&amp;"_"&amp;$B285,Results_Deltas!$A$2:$P$15000,5,FALSE),"")</f>
        <v/>
      </c>
      <c r="H430" s="38" t="inlineStr">
        <is>
          <t>Blanket (page end)</t>
        </is>
      </c>
      <c r="I430" s="26" t="n"/>
      <c r="J430" s="26" t="n"/>
      <c r="K430" s="26" t="n"/>
      <c r="L430" s="26" t="inlineStr">
        <is>
          <t>NO</t>
        </is>
      </c>
      <c r="M430" s="74" t="n">
        <v>3.687167528650336</v>
      </c>
      <c r="N430" s="74" t="n">
        <v>40</v>
      </c>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26" t="n"/>
      <c r="AM430" s="26"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c r="BO430" s="26" t="n"/>
      <c r="BP430" s="26" t="n"/>
      <c r="BQ430" s="26" t="n"/>
      <c r="BR430" s="26" t="n"/>
      <c r="BS430" s="26" t="n"/>
      <c r="BT430" s="26" t="n"/>
      <c r="BU430" s="26" t="n"/>
      <c r="BV430" s="26" t="n"/>
      <c r="BW430" s="26" t="n"/>
      <c r="BX430" s="26" t="n"/>
      <c r="BY430" s="26" t="n"/>
      <c r="BZ430" s="26" t="n"/>
      <c r="CA430" s="26" t="n"/>
      <c r="CB430" s="26" t="n"/>
      <c r="CC430" s="26" t="n"/>
      <c r="CD430" s="26" t="n"/>
      <c r="CE430" s="26" t="n"/>
      <c r="CF430" s="26" t="n"/>
      <c r="CG430" s="26" t="n"/>
      <c r="CH430" s="26" t="n"/>
      <c r="CI430" s="26" t="n"/>
      <c r="CJ430" s="26" t="n"/>
      <c r="CK430" s="26" t="n"/>
      <c r="CL430" s="26" t="n"/>
      <c r="CM430" s="26" t="n"/>
      <c r="CN430" s="26" t="n"/>
      <c r="CO430" s="26" t="n"/>
      <c r="CP430" s="26" t="n"/>
      <c r="CQ430" s="26" t="n"/>
      <c r="CR430" s="26" t="n"/>
      <c r="CS430" s="26" t="n"/>
      <c r="CT430" s="26" t="n"/>
      <c r="CU430" s="26" t="n"/>
      <c r="CV430" s="26" t="n"/>
      <c r="CW430" s="26" t="n"/>
      <c r="CX430" s="26" t="n"/>
      <c r="CY430" s="26" t="n"/>
      <c r="CZ430" s="26" t="n"/>
      <c r="DA430" s="26" t="n"/>
      <c r="DB430" s="26" t="n"/>
      <c r="DC430" s="26" t="n"/>
      <c r="DD430" s="26" t="n"/>
      <c r="DE430" s="26" t="n"/>
      <c r="DF430" s="26" t="n"/>
      <c r="DG430" s="26" t="n"/>
      <c r="DH430" s="26" t="n"/>
      <c r="DI430" s="26" t="n"/>
      <c r="DJ430" s="26" t="n"/>
      <c r="DK430" s="26" t="n"/>
      <c r="DL430" s="26" t="n"/>
      <c r="DM430" s="26" t="n"/>
      <c r="DN430" s="26" t="n"/>
      <c r="DO430" s="26" t="n"/>
      <c r="DP430" s="26" t="n"/>
      <c r="DQ430" s="26" t="n"/>
      <c r="DR430" s="26" t="n"/>
      <c r="DS430" s="26" t="n"/>
      <c r="DT430" s="26" t="n"/>
      <c r="DU430" s="26" t="n"/>
      <c r="DV430" s="26" t="n"/>
      <c r="DW430" s="26" t="n"/>
      <c r="DX430" s="26" t="n"/>
      <c r="DY430" s="26" t="n"/>
      <c r="DZ430" s="26" t="n"/>
      <c r="EA430" s="26" t="n"/>
      <c r="EB430" s="26" t="n"/>
      <c r="EC430" s="26" t="n"/>
      <c r="ED430" s="26" t="n"/>
      <c r="EE430" s="26" t="n"/>
      <c r="EF430" s="26" t="n"/>
      <c r="EG430" s="26" t="n"/>
      <c r="EH430" s="26" t="n"/>
      <c r="EI430" s="26" t="n"/>
      <c r="EJ430" s="26" t="n"/>
      <c r="EK430" s="26" t="n"/>
      <c r="EL430" s="26" t="n"/>
      <c r="EM430" s="26" t="n"/>
      <c r="EN430" s="26" t="n"/>
      <c r="EO430" s="26" t="n"/>
      <c r="EP430" s="26" t="n"/>
      <c r="EQ430" s="26" t="n"/>
      <c r="ER430" s="26" t="n"/>
      <c r="ES430" s="26" t="n"/>
      <c r="ET430" s="26" t="n"/>
      <c r="EU430" s="26" t="n"/>
      <c r="EV430" s="26" t="n"/>
      <c r="EW430" s="26" t="n"/>
      <c r="EX430" s="26" t="n"/>
      <c r="EY430" s="26" t="n"/>
      <c r="EZ430" s="26" t="n"/>
      <c r="FA430" s="26" t="n"/>
      <c r="FB430" s="26" t="n"/>
      <c r="FC430" s="26" t="n"/>
      <c r="FD430" s="26" t="n"/>
      <c r="FE430" s="26" t="n"/>
      <c r="FF430" s="26" t="n"/>
      <c r="FG430" s="26" t="n"/>
      <c r="FH430" s="26" t="n"/>
      <c r="FI430" s="26" t="n"/>
      <c r="FJ430" s="26" t="n"/>
      <c r="FK430" s="26" t="n"/>
      <c r="FL430" s="26" t="n"/>
      <c r="FM430" s="26" t="n"/>
      <c r="FN430" s="26" t="n"/>
      <c r="FO430" s="26" t="n"/>
      <c r="FP430" s="26" t="n"/>
      <c r="FQ430" s="26" t="n"/>
      <c r="FR430" s="26" t="n"/>
      <c r="FS430" s="26" t="n"/>
      <c r="FT430" s="26" t="n"/>
      <c r="FU430" s="26" t="n"/>
      <c r="FV430" s="26" t="n"/>
      <c r="FW430" s="26" t="n"/>
      <c r="FX430" s="26" t="n"/>
      <c r="FY430" s="26" t="n"/>
      <c r="FZ430" s="26" t="n"/>
      <c r="GA430" s="26" t="n"/>
      <c r="GB430" s="26" t="n"/>
      <c r="GC430" s="26" t="n"/>
      <c r="GD430" s="26" t="n"/>
      <c r="GE430" s="26" t="n"/>
      <c r="GF430" s="26" t="n"/>
      <c r="GG430" s="26" t="n"/>
      <c r="GH430" s="26" t="n"/>
      <c r="GI430" s="26" t="n"/>
      <c r="GJ430" s="26" t="n"/>
      <c r="GK430" s="26" t="n"/>
      <c r="GL430" s="26" t="n"/>
      <c r="GM430" s="26" t="n"/>
      <c r="GN430" s="26" t="n"/>
      <c r="GO430" s="26" t="n"/>
      <c r="GP430" s="26" t="n"/>
      <c r="GQ430" s="26" t="n"/>
      <c r="GR430" s="26" t="n"/>
      <c r="GS430" s="26" t="n"/>
      <c r="GT430" s="26" t="n"/>
      <c r="GU430" s="26" t="n"/>
      <c r="GV430" s="26" t="n"/>
      <c r="GW430" s="26" t="n"/>
      <c r="GX430" s="26" t="n"/>
      <c r="GY430" s="26" t="n"/>
      <c r="GZ430" s="26" t="n"/>
      <c r="HA430" s="26" t="n"/>
      <c r="HB430" s="26" t="n"/>
      <c r="HC430" s="26" t="n"/>
      <c r="HD430" s="26" t="n"/>
      <c r="HE430" s="26" t="n"/>
      <c r="HF430" s="26" t="n"/>
      <c r="HG430" s="26" t="n"/>
      <c r="HH430" s="26" t="n"/>
      <c r="HI430" s="26" t="n"/>
      <c r="HJ430" s="26" t="n"/>
      <c r="HK430" s="26" t="n"/>
      <c r="HL430" s="26" t="n"/>
      <c r="HM430" s="26" t="n"/>
      <c r="HN430" s="26" t="n"/>
      <c r="HO430" s="26" t="n"/>
      <c r="HP430" s="26" t="n"/>
      <c r="HQ430" s="26" t="n"/>
      <c r="HR430" s="26" t="n"/>
      <c r="HS430" s="26" t="n"/>
      <c r="HT430" s="26" t="n"/>
      <c r="HU430" s="26" t="n"/>
      <c r="HV430" s="26" t="n"/>
      <c r="HW430" s="26" t="n"/>
      <c r="HX430" s="26" t="n"/>
      <c r="HY430" s="26" t="n"/>
      <c r="HZ430" s="26" t="n"/>
      <c r="IA430" s="26" t="n"/>
      <c r="IB430" s="26" t="n"/>
      <c r="IC430" s="26" t="n"/>
      <c r="ID430" s="26" t="n"/>
      <c r="IE430" s="26" t="n"/>
      <c r="IF430" s="26" t="n"/>
      <c r="IG430" s="26" t="n"/>
      <c r="IH430" s="26" t="n"/>
      <c r="II430" s="26" t="n"/>
      <c r="IJ430" s="26" t="n"/>
      <c r="IK430" s="26" t="n"/>
      <c r="IL430" s="26" t="n"/>
      <c r="IM430" s="26" t="n"/>
      <c r="IN430" s="26" t="n"/>
      <c r="IO430" s="26" t="n"/>
    </row>
    <row r="431">
      <c r="A431" s="39" t="inlineStr">
        <is>
          <t>GR_FILTER_VEC_ENABLED</t>
        </is>
      </c>
      <c r="B431" s="40" t="inlineStr">
        <is>
          <t>False</t>
        </is>
      </c>
      <c r="C431" s="38" t="n"/>
      <c r="D431" s="38" t="inlineStr">
        <is>
          <t>GLOBAL_CHECK</t>
        </is>
      </c>
      <c r="E431" s="38" t="n"/>
      <c r="F431" s="26" t="n"/>
      <c r="G431" s="38">
        <f>IFERROR(VLOOKUP($A286&amp;"_"&amp;$B286,Results_Deltas!$A$2:$P$15000,5,FALSE),"")</f>
        <v/>
      </c>
      <c r="H431" s="38" t="inlineStr">
        <is>
          <t>Blanket (page end)</t>
        </is>
      </c>
      <c r="I431" s="26" t="n"/>
      <c r="J431" s="26" t="n"/>
      <c r="K431" s="26" t="n"/>
      <c r="L431" s="26" t="inlineStr">
        <is>
          <t>NO</t>
        </is>
      </c>
      <c r="M431" s="74" t="n">
        <v>3.699523950324069</v>
      </c>
      <c r="N431" s="74" t="n">
        <v>38</v>
      </c>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26" t="n"/>
      <c r="AM431" s="26"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c r="BO431" s="26" t="n"/>
      <c r="BP431" s="26" t="n"/>
      <c r="BQ431" s="26" t="n"/>
      <c r="BR431" s="26" t="n"/>
      <c r="BS431" s="26" t="n"/>
      <c r="BT431" s="26" t="n"/>
      <c r="BU431" s="26" t="n"/>
      <c r="BV431" s="26" t="n"/>
      <c r="BW431" s="26" t="n"/>
      <c r="BX431" s="26" t="n"/>
      <c r="BY431" s="26" t="n"/>
      <c r="BZ431" s="26" t="n"/>
      <c r="CA431" s="26" t="n"/>
      <c r="CB431" s="26" t="n"/>
      <c r="CC431" s="26" t="n"/>
      <c r="CD431" s="26" t="n"/>
      <c r="CE431" s="26" t="n"/>
      <c r="CF431" s="26" t="n"/>
      <c r="CG431" s="26" t="n"/>
      <c r="CH431" s="26" t="n"/>
      <c r="CI431" s="26" t="n"/>
      <c r="CJ431" s="26" t="n"/>
      <c r="CK431" s="26" t="n"/>
      <c r="CL431" s="26" t="n"/>
      <c r="CM431" s="26" t="n"/>
      <c r="CN431" s="26" t="n"/>
      <c r="CO431" s="26" t="n"/>
      <c r="CP431" s="26" t="n"/>
      <c r="CQ431" s="26" t="n"/>
      <c r="CR431" s="26" t="n"/>
      <c r="CS431" s="26" t="n"/>
      <c r="CT431" s="26" t="n"/>
      <c r="CU431" s="26" t="n"/>
      <c r="CV431" s="26" t="n"/>
      <c r="CW431" s="26" t="n"/>
      <c r="CX431" s="26" t="n"/>
      <c r="CY431" s="26" t="n"/>
      <c r="CZ431" s="26" t="n"/>
      <c r="DA431" s="26" t="n"/>
      <c r="DB431" s="26" t="n"/>
      <c r="DC431" s="26" t="n"/>
      <c r="DD431" s="26" t="n"/>
      <c r="DE431" s="26" t="n"/>
      <c r="DF431" s="26" t="n"/>
      <c r="DG431" s="26" t="n"/>
      <c r="DH431" s="26" t="n"/>
      <c r="DI431" s="26" t="n"/>
      <c r="DJ431" s="26" t="n"/>
      <c r="DK431" s="26" t="n"/>
      <c r="DL431" s="26" t="n"/>
      <c r="DM431" s="26" t="n"/>
      <c r="DN431" s="26" t="n"/>
      <c r="DO431" s="26" t="n"/>
      <c r="DP431" s="26" t="n"/>
      <c r="DQ431" s="26" t="n"/>
      <c r="DR431" s="26" t="n"/>
      <c r="DS431" s="26" t="n"/>
      <c r="DT431" s="26" t="n"/>
      <c r="DU431" s="26" t="n"/>
      <c r="DV431" s="26" t="n"/>
      <c r="DW431" s="26" t="n"/>
      <c r="DX431" s="26" t="n"/>
      <c r="DY431" s="26" t="n"/>
      <c r="DZ431" s="26" t="n"/>
      <c r="EA431" s="26" t="n"/>
      <c r="EB431" s="26" t="n"/>
      <c r="EC431" s="26" t="n"/>
      <c r="ED431" s="26" t="n"/>
      <c r="EE431" s="26" t="n"/>
      <c r="EF431" s="26" t="n"/>
      <c r="EG431" s="26" t="n"/>
      <c r="EH431" s="26" t="n"/>
      <c r="EI431" s="26" t="n"/>
      <c r="EJ431" s="26" t="n"/>
      <c r="EK431" s="26" t="n"/>
      <c r="EL431" s="26" t="n"/>
      <c r="EM431" s="26" t="n"/>
      <c r="EN431" s="26" t="n"/>
      <c r="EO431" s="26" t="n"/>
      <c r="EP431" s="26" t="n"/>
      <c r="EQ431" s="26" t="n"/>
      <c r="ER431" s="26" t="n"/>
      <c r="ES431" s="26" t="n"/>
      <c r="ET431" s="26" t="n"/>
      <c r="EU431" s="26" t="n"/>
      <c r="EV431" s="26" t="n"/>
      <c r="EW431" s="26" t="n"/>
      <c r="EX431" s="26" t="n"/>
      <c r="EY431" s="26" t="n"/>
      <c r="EZ431" s="26" t="n"/>
      <c r="FA431" s="26" t="n"/>
      <c r="FB431" s="26" t="n"/>
      <c r="FC431" s="26" t="n"/>
      <c r="FD431" s="26" t="n"/>
      <c r="FE431" s="26" t="n"/>
      <c r="FF431" s="26" t="n"/>
      <c r="FG431" s="26" t="n"/>
      <c r="FH431" s="26" t="n"/>
      <c r="FI431" s="26" t="n"/>
      <c r="FJ431" s="26" t="n"/>
      <c r="FK431" s="26" t="n"/>
      <c r="FL431" s="26" t="n"/>
      <c r="FM431" s="26" t="n"/>
      <c r="FN431" s="26" t="n"/>
      <c r="FO431" s="26" t="n"/>
      <c r="FP431" s="26" t="n"/>
      <c r="FQ431" s="26" t="n"/>
      <c r="FR431" s="26" t="n"/>
      <c r="FS431" s="26" t="n"/>
      <c r="FT431" s="26" t="n"/>
      <c r="FU431" s="26" t="n"/>
      <c r="FV431" s="26" t="n"/>
      <c r="FW431" s="26" t="n"/>
      <c r="FX431" s="26" t="n"/>
      <c r="FY431" s="26" t="n"/>
      <c r="FZ431" s="26" t="n"/>
      <c r="GA431" s="26" t="n"/>
      <c r="GB431" s="26" t="n"/>
      <c r="GC431" s="26" t="n"/>
      <c r="GD431" s="26" t="n"/>
      <c r="GE431" s="26" t="n"/>
      <c r="GF431" s="26" t="n"/>
      <c r="GG431" s="26" t="n"/>
      <c r="GH431" s="26" t="n"/>
      <c r="GI431" s="26" t="n"/>
      <c r="GJ431" s="26" t="n"/>
      <c r="GK431" s="26" t="n"/>
      <c r="GL431" s="26" t="n"/>
      <c r="GM431" s="26" t="n"/>
      <c r="GN431" s="26" t="n"/>
      <c r="GO431" s="26" t="n"/>
      <c r="GP431" s="26" t="n"/>
      <c r="GQ431" s="26" t="n"/>
      <c r="GR431" s="26" t="n"/>
      <c r="GS431" s="26" t="n"/>
      <c r="GT431" s="26" t="n"/>
      <c r="GU431" s="26" t="n"/>
      <c r="GV431" s="26" t="n"/>
      <c r="GW431" s="26" t="n"/>
      <c r="GX431" s="26" t="n"/>
      <c r="GY431" s="26" t="n"/>
      <c r="GZ431" s="26" t="n"/>
      <c r="HA431" s="26" t="n"/>
      <c r="HB431" s="26" t="n"/>
      <c r="HC431" s="26" t="n"/>
      <c r="HD431" s="26" t="n"/>
      <c r="HE431" s="26" t="n"/>
      <c r="HF431" s="26" t="n"/>
      <c r="HG431" s="26" t="n"/>
      <c r="HH431" s="26" t="n"/>
      <c r="HI431" s="26" t="n"/>
      <c r="HJ431" s="26" t="n"/>
      <c r="HK431" s="26" t="n"/>
      <c r="HL431" s="26" t="n"/>
      <c r="HM431" s="26" t="n"/>
      <c r="HN431" s="26" t="n"/>
      <c r="HO431" s="26" t="n"/>
      <c r="HP431" s="26" t="n"/>
      <c r="HQ431" s="26" t="n"/>
      <c r="HR431" s="26" t="n"/>
      <c r="HS431" s="26" t="n"/>
      <c r="HT431" s="26" t="n"/>
      <c r="HU431" s="26" t="n"/>
      <c r="HV431" s="26" t="n"/>
      <c r="HW431" s="26" t="n"/>
      <c r="HX431" s="26" t="n"/>
      <c r="HY431" s="26" t="n"/>
      <c r="HZ431" s="26" t="n"/>
      <c r="IA431" s="26" t="n"/>
      <c r="IB431" s="26" t="n"/>
      <c r="IC431" s="26" t="n"/>
      <c r="ID431" s="26" t="n"/>
      <c r="IE431" s="26" t="n"/>
      <c r="IF431" s="26" t="n"/>
      <c r="IG431" s="26" t="n"/>
      <c r="IH431" s="26" t="n"/>
      <c r="II431" s="26" t="n"/>
      <c r="IJ431" s="26" t="n"/>
      <c r="IK431" s="26" t="n"/>
      <c r="IL431" s="26" t="n"/>
      <c r="IM431" s="26" t="n"/>
      <c r="IN431" s="26" t="n"/>
      <c r="IO431" s="26" t="n"/>
    </row>
    <row r="432">
      <c r="A432" s="39" t="inlineStr">
        <is>
          <t>LH_HL_FILTER_ENABLED</t>
        </is>
      </c>
      <c r="B432" s="40" t="inlineStr">
        <is>
          <t>False</t>
        </is>
      </c>
      <c r="C432" s="38" t="n"/>
      <c r="D432" s="38" t="inlineStr">
        <is>
          <t>ENTRY, GLOBAL_CHECK, STOCKS_EXIT</t>
        </is>
      </c>
      <c r="E432" s="38" t="n"/>
      <c r="F432" s="26" t="n"/>
      <c r="G432" s="38">
        <f>IFERROR(VLOOKUP($A323&amp;"_"&amp;$B323,Results_Deltas!$A$2:$P$15000,5,FALSE),"")</f>
        <v/>
      </c>
      <c r="H432" s="38" t="inlineStr">
        <is>
          <t>Blanket (page end)</t>
        </is>
      </c>
      <c r="I432" s="26" t="n"/>
      <c r="J432" s="26" t="n"/>
      <c r="K432" s="26" t="n"/>
      <c r="L432" s="26" t="inlineStr">
        <is>
          <t>NO</t>
        </is>
      </c>
      <c r="M432" s="74" t="n">
        <v>3.705116927320449</v>
      </c>
      <c r="N432" s="74" t="n">
        <v>35</v>
      </c>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26" t="n"/>
      <c r="AM432" s="26"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c r="BO432" s="26" t="n"/>
      <c r="BP432" s="26" t="n"/>
      <c r="BQ432" s="26" t="n"/>
      <c r="BR432" s="26" t="n"/>
      <c r="BS432" s="26" t="n"/>
      <c r="BT432" s="26" t="n"/>
      <c r="BU432" s="26" t="n"/>
      <c r="BV432" s="26" t="n"/>
      <c r="BW432" s="26" t="n"/>
      <c r="BX432" s="26" t="n"/>
      <c r="BY432" s="26" t="n"/>
      <c r="BZ432" s="26" t="n"/>
      <c r="CA432" s="26" t="n"/>
      <c r="CB432" s="26" t="n"/>
      <c r="CC432" s="26" t="n"/>
      <c r="CD432" s="26" t="n"/>
      <c r="CE432" s="26" t="n"/>
      <c r="CF432" s="26" t="n"/>
      <c r="CG432" s="26" t="n"/>
      <c r="CH432" s="26" t="n"/>
      <c r="CI432" s="26" t="n"/>
      <c r="CJ432" s="26" t="n"/>
      <c r="CK432" s="26" t="n"/>
      <c r="CL432" s="26" t="n"/>
      <c r="CM432" s="26" t="n"/>
      <c r="CN432" s="26" t="n"/>
      <c r="CO432" s="26" t="n"/>
      <c r="CP432" s="26" t="n"/>
      <c r="CQ432" s="26" t="n"/>
      <c r="CR432" s="26" t="n"/>
      <c r="CS432" s="26" t="n"/>
      <c r="CT432" s="26" t="n"/>
      <c r="CU432" s="26" t="n"/>
      <c r="CV432" s="26" t="n"/>
      <c r="CW432" s="26" t="n"/>
      <c r="CX432" s="26" t="n"/>
      <c r="CY432" s="26" t="n"/>
      <c r="CZ432" s="26" t="n"/>
      <c r="DA432" s="26" t="n"/>
      <c r="DB432" s="26" t="n"/>
      <c r="DC432" s="26" t="n"/>
      <c r="DD432" s="26" t="n"/>
      <c r="DE432" s="26" t="n"/>
      <c r="DF432" s="26" t="n"/>
      <c r="DG432" s="26" t="n"/>
      <c r="DH432" s="26" t="n"/>
      <c r="DI432" s="26" t="n"/>
      <c r="DJ432" s="26" t="n"/>
      <c r="DK432" s="26" t="n"/>
      <c r="DL432" s="26" t="n"/>
      <c r="DM432" s="26" t="n"/>
      <c r="DN432" s="26" t="n"/>
      <c r="DO432" s="26" t="n"/>
      <c r="DP432" s="26" t="n"/>
      <c r="DQ432" s="26" t="n"/>
      <c r="DR432" s="26" t="n"/>
      <c r="DS432" s="26" t="n"/>
      <c r="DT432" s="26" t="n"/>
      <c r="DU432" s="26" t="n"/>
      <c r="DV432" s="26" t="n"/>
      <c r="DW432" s="26" t="n"/>
      <c r="DX432" s="26" t="n"/>
      <c r="DY432" s="26" t="n"/>
      <c r="DZ432" s="26" t="n"/>
      <c r="EA432" s="26" t="n"/>
      <c r="EB432" s="26" t="n"/>
      <c r="EC432" s="26" t="n"/>
      <c r="ED432" s="26" t="n"/>
      <c r="EE432" s="26" t="n"/>
      <c r="EF432" s="26" t="n"/>
      <c r="EG432" s="26" t="n"/>
      <c r="EH432" s="26" t="n"/>
      <c r="EI432" s="26" t="n"/>
      <c r="EJ432" s="26" t="n"/>
      <c r="EK432" s="26" t="n"/>
      <c r="EL432" s="26" t="n"/>
      <c r="EM432" s="26" t="n"/>
      <c r="EN432" s="26" t="n"/>
      <c r="EO432" s="26" t="n"/>
      <c r="EP432" s="26" t="n"/>
      <c r="EQ432" s="26" t="n"/>
      <c r="ER432" s="26" t="n"/>
      <c r="ES432" s="26" t="n"/>
      <c r="ET432" s="26" t="n"/>
      <c r="EU432" s="26" t="n"/>
      <c r="EV432" s="26" t="n"/>
      <c r="EW432" s="26" t="n"/>
      <c r="EX432" s="26" t="n"/>
      <c r="EY432" s="26" t="n"/>
      <c r="EZ432" s="26" t="n"/>
      <c r="FA432" s="26" t="n"/>
      <c r="FB432" s="26" t="n"/>
      <c r="FC432" s="26" t="n"/>
      <c r="FD432" s="26" t="n"/>
      <c r="FE432" s="26" t="n"/>
      <c r="FF432" s="26" t="n"/>
      <c r="FG432" s="26" t="n"/>
      <c r="FH432" s="26" t="n"/>
      <c r="FI432" s="26" t="n"/>
      <c r="FJ432" s="26" t="n"/>
      <c r="FK432" s="26" t="n"/>
      <c r="FL432" s="26" t="n"/>
      <c r="FM432" s="26" t="n"/>
      <c r="FN432" s="26" t="n"/>
      <c r="FO432" s="26" t="n"/>
      <c r="FP432" s="26" t="n"/>
      <c r="FQ432" s="26" t="n"/>
      <c r="FR432" s="26" t="n"/>
      <c r="FS432" s="26" t="n"/>
      <c r="FT432" s="26" t="n"/>
      <c r="FU432" s="26" t="n"/>
      <c r="FV432" s="26" t="n"/>
      <c r="FW432" s="26" t="n"/>
      <c r="FX432" s="26" t="n"/>
      <c r="FY432" s="26" t="n"/>
      <c r="FZ432" s="26" t="n"/>
      <c r="GA432" s="26" t="n"/>
      <c r="GB432" s="26" t="n"/>
      <c r="GC432" s="26" t="n"/>
      <c r="GD432" s="26" t="n"/>
      <c r="GE432" s="26" t="n"/>
      <c r="GF432" s="26" t="n"/>
      <c r="GG432" s="26" t="n"/>
      <c r="GH432" s="26" t="n"/>
      <c r="GI432" s="26" t="n"/>
      <c r="GJ432" s="26" t="n"/>
      <c r="GK432" s="26" t="n"/>
      <c r="GL432" s="26" t="n"/>
      <c r="GM432" s="26" t="n"/>
      <c r="GN432" s="26" t="n"/>
      <c r="GO432" s="26" t="n"/>
      <c r="GP432" s="26" t="n"/>
      <c r="GQ432" s="26" t="n"/>
      <c r="GR432" s="26" t="n"/>
      <c r="GS432" s="26" t="n"/>
      <c r="GT432" s="26" t="n"/>
      <c r="GU432" s="26" t="n"/>
      <c r="GV432" s="26" t="n"/>
      <c r="GW432" s="26" t="n"/>
      <c r="GX432" s="26" t="n"/>
      <c r="GY432" s="26" t="n"/>
      <c r="GZ432" s="26" t="n"/>
      <c r="HA432" s="26" t="n"/>
      <c r="HB432" s="26" t="n"/>
      <c r="HC432" s="26" t="n"/>
      <c r="HD432" s="26" t="n"/>
      <c r="HE432" s="26" t="n"/>
      <c r="HF432" s="26" t="n"/>
      <c r="HG432" s="26" t="n"/>
      <c r="HH432" s="26" t="n"/>
      <c r="HI432" s="26" t="n"/>
      <c r="HJ432" s="26" t="n"/>
      <c r="HK432" s="26" t="n"/>
      <c r="HL432" s="26" t="n"/>
      <c r="HM432" s="26" t="n"/>
      <c r="HN432" s="26" t="n"/>
      <c r="HO432" s="26" t="n"/>
      <c r="HP432" s="26" t="n"/>
      <c r="HQ432" s="26" t="n"/>
      <c r="HR432" s="26" t="n"/>
      <c r="HS432" s="26" t="n"/>
      <c r="HT432" s="26" t="n"/>
      <c r="HU432" s="26" t="n"/>
      <c r="HV432" s="26" t="n"/>
      <c r="HW432" s="26" t="n"/>
      <c r="HX432" s="26" t="n"/>
      <c r="HY432" s="26" t="n"/>
      <c r="HZ432" s="26" t="n"/>
      <c r="IA432" s="26" t="n"/>
      <c r="IB432" s="26" t="n"/>
      <c r="IC432" s="26" t="n"/>
      <c r="ID432" s="26" t="n"/>
      <c r="IE432" s="26" t="n"/>
      <c r="IF432" s="26" t="n"/>
      <c r="IG432" s="26" t="n"/>
      <c r="IH432" s="26" t="n"/>
      <c r="II432" s="26" t="n"/>
      <c r="IJ432" s="26" t="n"/>
      <c r="IK432" s="26" t="n"/>
      <c r="IL432" s="26" t="n"/>
      <c r="IM432" s="26" t="n"/>
      <c r="IN432" s="26" t="n"/>
      <c r="IO432" s="26" t="n"/>
    </row>
    <row r="433">
      <c r="A433" s="37" t="inlineStr">
        <is>
          <t>OI_CONFIRM_ENABLED</t>
        </is>
      </c>
      <c r="B433" s="38" t="inlineStr">
        <is>
          <t>False</t>
        </is>
      </c>
      <c r="C433" s="38" t="n"/>
      <c r="D433" s="38" t="inlineStr">
        <is>
          <t>ENTRY, GLOBAL_CHECK, STOCKS_EXIT</t>
        </is>
      </c>
      <c r="E433" s="38" t="n"/>
      <c r="F433" s="26" t="n"/>
      <c r="G433" s="38">
        <f>IFERROR(VLOOKUP($A378&amp;"_"&amp;$B378,Results_Deltas!$A$2:$P$15000,5,FALSE),"")</f>
        <v/>
      </c>
      <c r="H433" s="38" t="inlineStr">
        <is>
          <t>Blanket (page end)</t>
        </is>
      </c>
      <c r="I433" s="26" t="n"/>
      <c r="J433" s="26" t="n"/>
      <c r="K433" s="26" t="n"/>
      <c r="L433" s="26" t="inlineStr">
        <is>
          <t>NO</t>
        </is>
      </c>
      <c r="M433" s="74" t="n">
        <v>3.707158017502363</v>
      </c>
      <c r="N433" s="74" t="n">
        <v>35</v>
      </c>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26" t="n"/>
      <c r="AM433" s="26"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c r="BO433" s="26" t="n"/>
      <c r="BP433" s="26" t="n"/>
      <c r="BQ433" s="26" t="n"/>
      <c r="BR433" s="26" t="n"/>
      <c r="BS433" s="26" t="n"/>
      <c r="BT433" s="26" t="n"/>
      <c r="BU433" s="26" t="n"/>
      <c r="BV433" s="26" t="n"/>
      <c r="BW433" s="26" t="n"/>
      <c r="BX433" s="26" t="n"/>
      <c r="BY433" s="26" t="n"/>
      <c r="BZ433" s="26" t="n"/>
      <c r="CA433" s="26" t="n"/>
      <c r="CB433" s="26" t="n"/>
      <c r="CC433" s="26" t="n"/>
      <c r="CD433" s="26" t="n"/>
      <c r="CE433" s="26" t="n"/>
      <c r="CF433" s="26" t="n"/>
      <c r="CG433" s="26" t="n"/>
      <c r="CH433" s="26" t="n"/>
      <c r="CI433" s="26" t="n"/>
      <c r="CJ433" s="26" t="n"/>
      <c r="CK433" s="26" t="n"/>
      <c r="CL433" s="26" t="n"/>
      <c r="CM433" s="26" t="n"/>
      <c r="CN433" s="26" t="n"/>
      <c r="CO433" s="26" t="n"/>
      <c r="CP433" s="26" t="n"/>
      <c r="CQ433" s="26" t="n"/>
      <c r="CR433" s="26" t="n"/>
      <c r="CS433" s="26" t="n"/>
      <c r="CT433" s="26" t="n"/>
      <c r="CU433" s="26" t="n"/>
      <c r="CV433" s="26" t="n"/>
      <c r="CW433" s="26" t="n"/>
      <c r="CX433" s="26" t="n"/>
      <c r="CY433" s="26" t="n"/>
      <c r="CZ433" s="26" t="n"/>
      <c r="DA433" s="26" t="n"/>
      <c r="DB433" s="26" t="n"/>
      <c r="DC433" s="26" t="n"/>
      <c r="DD433" s="26" t="n"/>
      <c r="DE433" s="26" t="n"/>
      <c r="DF433" s="26" t="n"/>
      <c r="DG433" s="26" t="n"/>
      <c r="DH433" s="26" t="n"/>
      <c r="DI433" s="26" t="n"/>
      <c r="DJ433" s="26" t="n"/>
      <c r="DK433" s="26" t="n"/>
      <c r="DL433" s="26" t="n"/>
      <c r="DM433" s="26" t="n"/>
      <c r="DN433" s="26" t="n"/>
      <c r="DO433" s="26" t="n"/>
      <c r="DP433" s="26" t="n"/>
      <c r="DQ433" s="26" t="n"/>
      <c r="DR433" s="26" t="n"/>
      <c r="DS433" s="26" t="n"/>
      <c r="DT433" s="26" t="n"/>
      <c r="DU433" s="26" t="n"/>
      <c r="DV433" s="26" t="n"/>
      <c r="DW433" s="26" t="n"/>
      <c r="DX433" s="26" t="n"/>
      <c r="DY433" s="26" t="n"/>
      <c r="DZ433" s="26" t="n"/>
      <c r="EA433" s="26" t="n"/>
      <c r="EB433" s="26" t="n"/>
      <c r="EC433" s="26" t="n"/>
      <c r="ED433" s="26" t="n"/>
      <c r="EE433" s="26" t="n"/>
      <c r="EF433" s="26" t="n"/>
      <c r="EG433" s="26" t="n"/>
      <c r="EH433" s="26" t="n"/>
      <c r="EI433" s="26" t="n"/>
      <c r="EJ433" s="26" t="n"/>
      <c r="EK433" s="26" t="n"/>
      <c r="EL433" s="26" t="n"/>
      <c r="EM433" s="26" t="n"/>
      <c r="EN433" s="26" t="n"/>
      <c r="EO433" s="26" t="n"/>
      <c r="EP433" s="26" t="n"/>
      <c r="EQ433" s="26" t="n"/>
      <c r="ER433" s="26" t="n"/>
      <c r="ES433" s="26" t="n"/>
      <c r="ET433" s="26" t="n"/>
      <c r="EU433" s="26" t="n"/>
      <c r="EV433" s="26" t="n"/>
      <c r="EW433" s="26" t="n"/>
      <c r="EX433" s="26" t="n"/>
      <c r="EY433" s="26" t="n"/>
      <c r="EZ433" s="26" t="n"/>
      <c r="FA433" s="26" t="n"/>
      <c r="FB433" s="26" t="n"/>
      <c r="FC433" s="26" t="n"/>
      <c r="FD433" s="26" t="n"/>
      <c r="FE433" s="26" t="n"/>
      <c r="FF433" s="26" t="n"/>
      <c r="FG433" s="26" t="n"/>
      <c r="FH433" s="26" t="n"/>
      <c r="FI433" s="26" t="n"/>
      <c r="FJ433" s="26" t="n"/>
      <c r="FK433" s="26" t="n"/>
      <c r="FL433" s="26" t="n"/>
      <c r="FM433" s="26" t="n"/>
      <c r="FN433" s="26" t="n"/>
      <c r="FO433" s="26" t="n"/>
      <c r="FP433" s="26" t="n"/>
      <c r="FQ433" s="26" t="n"/>
      <c r="FR433" s="26" t="n"/>
      <c r="FS433" s="26" t="n"/>
      <c r="FT433" s="26" t="n"/>
      <c r="FU433" s="26" t="n"/>
      <c r="FV433" s="26" t="n"/>
      <c r="FW433" s="26" t="n"/>
      <c r="FX433" s="26" t="n"/>
      <c r="FY433" s="26" t="n"/>
      <c r="FZ433" s="26" t="n"/>
      <c r="GA433" s="26" t="n"/>
      <c r="GB433" s="26" t="n"/>
      <c r="GC433" s="26" t="n"/>
      <c r="GD433" s="26" t="n"/>
      <c r="GE433" s="26" t="n"/>
      <c r="GF433" s="26" t="n"/>
      <c r="GG433" s="26" t="n"/>
      <c r="GH433" s="26" t="n"/>
      <c r="GI433" s="26" t="n"/>
      <c r="GJ433" s="26" t="n"/>
      <c r="GK433" s="26" t="n"/>
      <c r="GL433" s="26" t="n"/>
      <c r="GM433" s="26" t="n"/>
      <c r="GN433" s="26" t="n"/>
      <c r="GO433" s="26" t="n"/>
      <c r="GP433" s="26" t="n"/>
      <c r="GQ433" s="26" t="n"/>
      <c r="GR433" s="26" t="n"/>
      <c r="GS433" s="26" t="n"/>
      <c r="GT433" s="26" t="n"/>
      <c r="GU433" s="26" t="n"/>
      <c r="GV433" s="26" t="n"/>
      <c r="GW433" s="26" t="n"/>
      <c r="GX433" s="26" t="n"/>
      <c r="GY433" s="26" t="n"/>
      <c r="GZ433" s="26" t="n"/>
      <c r="HA433" s="26" t="n"/>
      <c r="HB433" s="26" t="n"/>
      <c r="HC433" s="26" t="n"/>
      <c r="HD433" s="26" t="n"/>
      <c r="HE433" s="26" t="n"/>
      <c r="HF433" s="26" t="n"/>
      <c r="HG433" s="26" t="n"/>
      <c r="HH433" s="26" t="n"/>
      <c r="HI433" s="26" t="n"/>
      <c r="HJ433" s="26" t="n"/>
      <c r="HK433" s="26" t="n"/>
      <c r="HL433" s="26" t="n"/>
      <c r="HM433" s="26" t="n"/>
      <c r="HN433" s="26" t="n"/>
      <c r="HO433" s="26" t="n"/>
      <c r="HP433" s="26" t="n"/>
      <c r="HQ433" s="26" t="n"/>
      <c r="HR433" s="26" t="n"/>
      <c r="HS433" s="26" t="n"/>
      <c r="HT433" s="26" t="n"/>
      <c r="HU433" s="26" t="n"/>
      <c r="HV433" s="26" t="n"/>
      <c r="HW433" s="26" t="n"/>
      <c r="HX433" s="26" t="n"/>
      <c r="HY433" s="26" t="n"/>
      <c r="HZ433" s="26" t="n"/>
      <c r="IA433" s="26" t="n"/>
      <c r="IB433" s="26" t="n"/>
      <c r="IC433" s="26" t="n"/>
      <c r="ID433" s="26" t="n"/>
      <c r="IE433" s="26" t="n"/>
      <c r="IF433" s="26" t="n"/>
      <c r="IG433" s="26" t="n"/>
      <c r="IH433" s="26" t="n"/>
      <c r="II433" s="26" t="n"/>
      <c r="IJ433" s="26" t="n"/>
      <c r="IK433" s="26" t="n"/>
      <c r="IL433" s="26" t="n"/>
      <c r="IM433" s="26" t="n"/>
      <c r="IN433" s="26" t="n"/>
      <c r="IO433" s="26" t="n"/>
    </row>
    <row r="434">
      <c r="A434" s="39" t="inlineStr">
        <is>
          <t>OI_CONFIRM_ENABLED</t>
        </is>
      </c>
      <c r="B434" s="70" t="b">
        <v>0</v>
      </c>
      <c r="C434" s="38" t="n"/>
      <c r="D434" s="38" t="inlineStr">
        <is>
          <t>ENTRY, GLOBAL_CHECK, STOCKS_EXIT</t>
        </is>
      </c>
      <c r="E434" s="38" t="n"/>
      <c r="F434" s="26" t="n"/>
      <c r="G434" s="38">
        <f>IFERROR(VLOOKUP($A379&amp;"_"&amp;$B379,Results_Deltas!$A$2:$P$15000,5,FALSE),"")</f>
        <v/>
      </c>
      <c r="H434" s="38" t="inlineStr">
        <is>
          <t>Blanket (page end)</t>
        </is>
      </c>
      <c r="I434" s="26" t="n"/>
      <c r="J434" s="26" t="n"/>
      <c r="K434" s="26" t="n"/>
      <c r="L434" s="26" t="inlineStr">
        <is>
          <t>YES</t>
        </is>
      </c>
      <c r="M434" s="74" t="n">
        <v>3.707158017502363</v>
      </c>
      <c r="N434" s="74" t="n">
        <v>35</v>
      </c>
      <c r="O434" s="26" t="n"/>
      <c r="P434" s="26" t="n"/>
      <c r="Q434" s="26" t="n"/>
      <c r="R434" s="26" t="n"/>
      <c r="S434" s="26" t="n"/>
      <c r="T434" s="26" t="n"/>
      <c r="U434" s="26" t="n"/>
      <c r="V434" s="26" t="n"/>
      <c r="W434" s="26" t="n"/>
      <c r="X434" s="26" t="n"/>
      <c r="Y434" s="26" t="n"/>
      <c r="Z434" s="26" t="n"/>
      <c r="AA434" s="26" t="n"/>
      <c r="AB434" s="26" t="n"/>
      <c r="AC434" s="26" t="n"/>
      <c r="AD434" s="26" t="n"/>
      <c r="AE434" s="26" t="n"/>
      <c r="AF434" s="26" t="n"/>
      <c r="AG434" s="26" t="n"/>
      <c r="AH434" s="26" t="n"/>
      <c r="AI434" s="26" t="n"/>
      <c r="AJ434" s="26" t="n"/>
      <c r="AK434" s="26" t="n"/>
      <c r="AL434" s="26" t="n"/>
      <c r="AM434" s="26" t="n"/>
      <c r="AN434" s="26" t="n"/>
      <c r="AO434" s="26" t="n"/>
      <c r="AP434" s="26" t="n"/>
      <c r="AQ434" s="26" t="n"/>
      <c r="AR434" s="26" t="n"/>
      <c r="AS434" s="26" t="n"/>
      <c r="AT434" s="26" t="n"/>
      <c r="AU434" s="26" t="n"/>
      <c r="AV434" s="26" t="n"/>
      <c r="AW434" s="26" t="n"/>
      <c r="AX434" s="26" t="n"/>
      <c r="AY434" s="26" t="n"/>
      <c r="AZ434" s="26" t="n"/>
      <c r="BA434" s="26" t="n"/>
      <c r="BB434" s="26" t="n"/>
      <c r="BC434" s="26" t="n"/>
      <c r="BD434" s="26" t="n"/>
      <c r="BE434" s="26" t="n"/>
      <c r="BF434" s="26" t="n"/>
      <c r="BG434" s="26" t="n"/>
      <c r="BH434" s="26" t="n"/>
      <c r="BI434" s="26" t="n"/>
      <c r="BJ434" s="26" t="n"/>
      <c r="BK434" s="26" t="n"/>
      <c r="BL434" s="26" t="n"/>
      <c r="BM434" s="26" t="n"/>
      <c r="BN434" s="26" t="n"/>
      <c r="BO434" s="26" t="n"/>
      <c r="BP434" s="26" t="n"/>
      <c r="BQ434" s="26" t="n"/>
      <c r="BR434" s="26" t="n"/>
      <c r="BS434" s="26" t="n"/>
      <c r="BT434" s="26" t="n"/>
      <c r="BU434" s="26" t="n"/>
      <c r="BV434" s="26" t="n"/>
      <c r="BW434" s="26" t="n"/>
      <c r="BX434" s="26" t="n"/>
      <c r="BY434" s="26" t="n"/>
      <c r="BZ434" s="26" t="n"/>
      <c r="CA434" s="26" t="n"/>
      <c r="CB434" s="26" t="n"/>
      <c r="CC434" s="26" t="n"/>
      <c r="CD434" s="26" t="n"/>
      <c r="CE434" s="26" t="n"/>
      <c r="CF434" s="26" t="n"/>
      <c r="CG434" s="26" t="n"/>
      <c r="CH434" s="26" t="n"/>
      <c r="CI434" s="26" t="n"/>
      <c r="CJ434" s="26" t="n"/>
      <c r="CK434" s="26" t="n"/>
      <c r="CL434" s="26" t="n"/>
      <c r="CM434" s="26" t="n"/>
      <c r="CN434" s="26" t="n"/>
      <c r="CO434" s="26" t="n"/>
      <c r="CP434" s="26" t="n"/>
      <c r="CQ434" s="26" t="n"/>
      <c r="CR434" s="26" t="n"/>
      <c r="CS434" s="26" t="n"/>
      <c r="CT434" s="26" t="n"/>
      <c r="CU434" s="26" t="n"/>
      <c r="CV434" s="26" t="n"/>
      <c r="CW434" s="26" t="n"/>
      <c r="CX434" s="26" t="n"/>
      <c r="CY434" s="26" t="n"/>
      <c r="CZ434" s="26" t="n"/>
      <c r="DA434" s="26" t="n"/>
      <c r="DB434" s="26" t="n"/>
      <c r="DC434" s="26" t="n"/>
      <c r="DD434" s="26" t="n"/>
      <c r="DE434" s="26" t="n"/>
      <c r="DF434" s="26" t="n"/>
      <c r="DG434" s="26" t="n"/>
      <c r="DH434" s="26" t="n"/>
      <c r="DI434" s="26" t="n"/>
      <c r="DJ434" s="26" t="n"/>
      <c r="DK434" s="26" t="n"/>
      <c r="DL434" s="26" t="n"/>
      <c r="DM434" s="26" t="n"/>
      <c r="DN434" s="26" t="n"/>
      <c r="DO434" s="26" t="n"/>
      <c r="DP434" s="26" t="n"/>
      <c r="DQ434" s="26" t="n"/>
      <c r="DR434" s="26" t="n"/>
      <c r="DS434" s="26" t="n"/>
      <c r="DT434" s="26" t="n"/>
      <c r="DU434" s="26" t="n"/>
      <c r="DV434" s="26" t="n"/>
      <c r="DW434" s="26" t="n"/>
      <c r="DX434" s="26" t="n"/>
      <c r="DY434" s="26" t="n"/>
      <c r="DZ434" s="26" t="n"/>
      <c r="EA434" s="26" t="n"/>
      <c r="EB434" s="26" t="n"/>
      <c r="EC434" s="26" t="n"/>
      <c r="ED434" s="26" t="n"/>
      <c r="EE434" s="26" t="n"/>
      <c r="EF434" s="26" t="n"/>
      <c r="EG434" s="26" t="n"/>
      <c r="EH434" s="26" t="n"/>
      <c r="EI434" s="26" t="n"/>
      <c r="EJ434" s="26" t="n"/>
      <c r="EK434" s="26" t="n"/>
      <c r="EL434" s="26" t="n"/>
      <c r="EM434" s="26" t="n"/>
      <c r="EN434" s="26" t="n"/>
      <c r="EO434" s="26" t="n"/>
      <c r="EP434" s="26" t="n"/>
      <c r="EQ434" s="26" t="n"/>
      <c r="ER434" s="26" t="n"/>
      <c r="ES434" s="26" t="n"/>
      <c r="ET434" s="26" t="n"/>
      <c r="EU434" s="26" t="n"/>
      <c r="EV434" s="26" t="n"/>
      <c r="EW434" s="26" t="n"/>
      <c r="EX434" s="26" t="n"/>
      <c r="EY434" s="26" t="n"/>
      <c r="EZ434" s="26" t="n"/>
      <c r="FA434" s="26" t="n"/>
      <c r="FB434" s="26" t="n"/>
      <c r="FC434" s="26" t="n"/>
      <c r="FD434" s="26" t="n"/>
      <c r="FE434" s="26" t="n"/>
      <c r="FF434" s="26" t="n"/>
      <c r="FG434" s="26" t="n"/>
      <c r="FH434" s="26" t="n"/>
      <c r="FI434" s="26" t="n"/>
      <c r="FJ434" s="26" t="n"/>
      <c r="FK434" s="26" t="n"/>
      <c r="FL434" s="26" t="n"/>
      <c r="FM434" s="26" t="n"/>
      <c r="FN434" s="26" t="n"/>
      <c r="FO434" s="26" t="n"/>
      <c r="FP434" s="26" t="n"/>
      <c r="FQ434" s="26" t="n"/>
      <c r="FR434" s="26" t="n"/>
      <c r="FS434" s="26" t="n"/>
      <c r="FT434" s="26" t="n"/>
      <c r="FU434" s="26" t="n"/>
      <c r="FV434" s="26" t="n"/>
      <c r="FW434" s="26" t="n"/>
      <c r="FX434" s="26" t="n"/>
      <c r="FY434" s="26" t="n"/>
      <c r="FZ434" s="26" t="n"/>
      <c r="GA434" s="26" t="n"/>
      <c r="GB434" s="26" t="n"/>
      <c r="GC434" s="26" t="n"/>
      <c r="GD434" s="26" t="n"/>
      <c r="GE434" s="26" t="n"/>
      <c r="GF434" s="26" t="n"/>
      <c r="GG434" s="26" t="n"/>
      <c r="GH434" s="26" t="n"/>
      <c r="GI434" s="26" t="n"/>
      <c r="GJ434" s="26" t="n"/>
      <c r="GK434" s="26" t="n"/>
      <c r="GL434" s="26" t="n"/>
      <c r="GM434" s="26" t="n"/>
      <c r="GN434" s="26" t="n"/>
      <c r="GO434" s="26" t="n"/>
      <c r="GP434" s="26" t="n"/>
      <c r="GQ434" s="26" t="n"/>
      <c r="GR434" s="26" t="n"/>
      <c r="GS434" s="26" t="n"/>
      <c r="GT434" s="26" t="n"/>
      <c r="GU434" s="26" t="n"/>
      <c r="GV434" s="26" t="n"/>
      <c r="GW434" s="26" t="n"/>
      <c r="GX434" s="26" t="n"/>
      <c r="GY434" s="26" t="n"/>
      <c r="GZ434" s="26" t="n"/>
      <c r="HA434" s="26" t="n"/>
      <c r="HB434" s="26" t="n"/>
      <c r="HC434" s="26" t="n"/>
      <c r="HD434" s="26" t="n"/>
      <c r="HE434" s="26" t="n"/>
      <c r="HF434" s="26" t="n"/>
      <c r="HG434" s="26" t="n"/>
      <c r="HH434" s="26" t="n"/>
      <c r="HI434" s="26" t="n"/>
      <c r="HJ434" s="26" t="n"/>
      <c r="HK434" s="26" t="n"/>
      <c r="HL434" s="26" t="n"/>
      <c r="HM434" s="26" t="n"/>
      <c r="HN434" s="26" t="n"/>
      <c r="HO434" s="26" t="n"/>
      <c r="HP434" s="26" t="n"/>
      <c r="HQ434" s="26" t="n"/>
      <c r="HR434" s="26" t="n"/>
      <c r="HS434" s="26" t="n"/>
      <c r="HT434" s="26" t="n"/>
      <c r="HU434" s="26" t="n"/>
      <c r="HV434" s="26" t="n"/>
      <c r="HW434" s="26" t="n"/>
      <c r="HX434" s="26" t="n"/>
      <c r="HY434" s="26" t="n"/>
      <c r="HZ434" s="26" t="n"/>
      <c r="IA434" s="26" t="n"/>
      <c r="IB434" s="26" t="n"/>
      <c r="IC434" s="26" t="n"/>
      <c r="ID434" s="26" t="n"/>
      <c r="IE434" s="26" t="n"/>
      <c r="IF434" s="26" t="n"/>
      <c r="IG434" s="26" t="n"/>
      <c r="IH434" s="26" t="n"/>
      <c r="II434" s="26" t="n"/>
      <c r="IJ434" s="26" t="n"/>
      <c r="IK434" s="26" t="n"/>
      <c r="IL434" s="26" t="n"/>
      <c r="IM434" s="26" t="n"/>
      <c r="IN434" s="26" t="n"/>
      <c r="IO434" s="26" t="n"/>
    </row>
    <row r="435">
      <c r="A435" s="37" t="inlineStr">
        <is>
          <t>GR_FILTER_ALL_ENTRIES</t>
        </is>
      </c>
      <c r="B435" s="38" t="inlineStr">
        <is>
          <t>0.0</t>
        </is>
      </c>
      <c r="C435" s="38" t="n"/>
      <c r="D435" s="38" t="inlineStr">
        <is>
          <t>GLOBAL_CHECK, STOCKS_EXIT</t>
        </is>
      </c>
      <c r="E435" s="38" t="n"/>
      <c r="F435" s="26" t="n"/>
      <c r="G435" s="38">
        <f>IFERROR(VLOOKUP($A284&amp;"_"&amp;$B284,Results_Deltas!$A$2:$P$15000,5,FALSE),"")</f>
        <v/>
      </c>
      <c r="H435" s="38" t="inlineStr">
        <is>
          <t>Blanket (page end)</t>
        </is>
      </c>
      <c r="I435" s="26" t="n"/>
      <c r="J435" s="26" t="n"/>
      <c r="K435" s="26" t="n"/>
      <c r="L435" s="26" t="inlineStr">
        <is>
          <t>NO</t>
        </is>
      </c>
      <c r="M435" s="74" t="n">
        <v>3.708193591832951</v>
      </c>
      <c r="N435" s="74" t="n">
        <v>40</v>
      </c>
      <c r="O435" s="26" t="n"/>
      <c r="P435" s="26" t="n"/>
      <c r="Q435" s="26" t="n"/>
      <c r="R435" s="26" t="n"/>
      <c r="S435" s="26" t="n"/>
      <c r="T435" s="26" t="n"/>
      <c r="U435" s="26" t="n"/>
      <c r="V435" s="26" t="n"/>
      <c r="W435" s="26" t="n"/>
      <c r="X435" s="26" t="n"/>
      <c r="Y435" s="26" t="n"/>
      <c r="Z435" s="26" t="n"/>
      <c r="AA435" s="26" t="n"/>
      <c r="AB435" s="26" t="n"/>
      <c r="AC435" s="26" t="n"/>
      <c r="AD435" s="26" t="n"/>
      <c r="AE435" s="26" t="n"/>
      <c r="AF435" s="26" t="n"/>
      <c r="AG435" s="26" t="n"/>
      <c r="AH435" s="26" t="n"/>
      <c r="AI435" s="26" t="n"/>
      <c r="AJ435" s="26" t="n"/>
      <c r="AK435" s="26" t="n"/>
      <c r="AL435" s="26" t="n"/>
      <c r="AM435" s="26" t="n"/>
      <c r="AN435" s="26" t="n"/>
      <c r="AO435" s="26" t="n"/>
      <c r="AP435" s="26" t="n"/>
      <c r="AQ435" s="26" t="n"/>
      <c r="AR435" s="26" t="n"/>
      <c r="AS435" s="26" t="n"/>
      <c r="AT435" s="26" t="n"/>
      <c r="AU435" s="26" t="n"/>
      <c r="AV435" s="26" t="n"/>
      <c r="AW435" s="26" t="n"/>
      <c r="AX435" s="26" t="n"/>
      <c r="AY435" s="26" t="n"/>
      <c r="AZ435" s="26" t="n"/>
      <c r="BA435" s="26" t="n"/>
      <c r="BB435" s="26" t="n"/>
      <c r="BC435" s="26" t="n"/>
      <c r="BD435" s="26" t="n"/>
      <c r="BE435" s="26" t="n"/>
      <c r="BF435" s="26" t="n"/>
      <c r="BG435" s="26" t="n"/>
      <c r="BH435" s="26" t="n"/>
      <c r="BI435" s="26" t="n"/>
      <c r="BJ435" s="26" t="n"/>
      <c r="BK435" s="26" t="n"/>
      <c r="BL435" s="26" t="n"/>
      <c r="BM435" s="26" t="n"/>
      <c r="BN435" s="26" t="n"/>
      <c r="BO435" s="26" t="n"/>
      <c r="BP435" s="26" t="n"/>
      <c r="BQ435" s="26" t="n"/>
      <c r="BR435" s="26" t="n"/>
      <c r="BS435" s="26" t="n"/>
      <c r="BT435" s="26" t="n"/>
      <c r="BU435" s="26" t="n"/>
      <c r="BV435" s="26" t="n"/>
      <c r="BW435" s="26" t="n"/>
      <c r="BX435" s="26" t="n"/>
      <c r="BY435" s="26" t="n"/>
      <c r="BZ435" s="26" t="n"/>
      <c r="CA435" s="26" t="n"/>
      <c r="CB435" s="26" t="n"/>
      <c r="CC435" s="26" t="n"/>
      <c r="CD435" s="26" t="n"/>
      <c r="CE435" s="26" t="n"/>
      <c r="CF435" s="26" t="n"/>
      <c r="CG435" s="26" t="n"/>
      <c r="CH435" s="26" t="n"/>
      <c r="CI435" s="26" t="n"/>
      <c r="CJ435" s="26" t="n"/>
      <c r="CK435" s="26" t="n"/>
      <c r="CL435" s="26" t="n"/>
      <c r="CM435" s="26" t="n"/>
      <c r="CN435" s="26" t="n"/>
      <c r="CO435" s="26" t="n"/>
      <c r="CP435" s="26" t="n"/>
      <c r="CQ435" s="26" t="n"/>
      <c r="CR435" s="26" t="n"/>
      <c r="CS435" s="26" t="n"/>
      <c r="CT435" s="26" t="n"/>
      <c r="CU435" s="26" t="n"/>
      <c r="CV435" s="26" t="n"/>
      <c r="CW435" s="26" t="n"/>
      <c r="CX435" s="26" t="n"/>
      <c r="CY435" s="26" t="n"/>
      <c r="CZ435" s="26" t="n"/>
      <c r="DA435" s="26" t="n"/>
      <c r="DB435" s="26" t="n"/>
      <c r="DC435" s="26" t="n"/>
      <c r="DD435" s="26" t="n"/>
      <c r="DE435" s="26" t="n"/>
      <c r="DF435" s="26" t="n"/>
      <c r="DG435" s="26" t="n"/>
      <c r="DH435" s="26" t="n"/>
      <c r="DI435" s="26" t="n"/>
      <c r="DJ435" s="26" t="n"/>
      <c r="DK435" s="26" t="n"/>
      <c r="DL435" s="26" t="n"/>
      <c r="DM435" s="26" t="n"/>
      <c r="DN435" s="26" t="n"/>
      <c r="DO435" s="26" t="n"/>
      <c r="DP435" s="26" t="n"/>
      <c r="DQ435" s="26" t="n"/>
      <c r="DR435" s="26" t="n"/>
      <c r="DS435" s="26" t="n"/>
      <c r="DT435" s="26" t="n"/>
      <c r="DU435" s="26" t="n"/>
      <c r="DV435" s="26" t="n"/>
      <c r="DW435" s="26" t="n"/>
      <c r="DX435" s="26" t="n"/>
      <c r="DY435" s="26" t="n"/>
      <c r="DZ435" s="26" t="n"/>
      <c r="EA435" s="26" t="n"/>
      <c r="EB435" s="26" t="n"/>
      <c r="EC435" s="26" t="n"/>
      <c r="ED435" s="26" t="n"/>
      <c r="EE435" s="26" t="n"/>
      <c r="EF435" s="26" t="n"/>
      <c r="EG435" s="26" t="n"/>
      <c r="EH435" s="26" t="n"/>
      <c r="EI435" s="26" t="n"/>
      <c r="EJ435" s="26" t="n"/>
      <c r="EK435" s="26" t="n"/>
      <c r="EL435" s="26" t="n"/>
      <c r="EM435" s="26" t="n"/>
      <c r="EN435" s="26" t="n"/>
      <c r="EO435" s="26" t="n"/>
      <c r="EP435" s="26" t="n"/>
      <c r="EQ435" s="26" t="n"/>
      <c r="ER435" s="26" t="n"/>
      <c r="ES435" s="26" t="n"/>
      <c r="ET435" s="26" t="n"/>
      <c r="EU435" s="26" t="n"/>
      <c r="EV435" s="26" t="n"/>
      <c r="EW435" s="26" t="n"/>
      <c r="EX435" s="26" t="n"/>
      <c r="EY435" s="26" t="n"/>
      <c r="EZ435" s="26" t="n"/>
      <c r="FA435" s="26" t="n"/>
      <c r="FB435" s="26" t="n"/>
      <c r="FC435" s="26" t="n"/>
      <c r="FD435" s="26" t="n"/>
      <c r="FE435" s="26" t="n"/>
      <c r="FF435" s="26" t="n"/>
      <c r="FG435" s="26" t="n"/>
      <c r="FH435" s="26" t="n"/>
      <c r="FI435" s="26" t="n"/>
      <c r="FJ435" s="26" t="n"/>
      <c r="FK435" s="26" t="n"/>
      <c r="FL435" s="26" t="n"/>
      <c r="FM435" s="26" t="n"/>
      <c r="FN435" s="26" t="n"/>
      <c r="FO435" s="26" t="n"/>
      <c r="FP435" s="26" t="n"/>
      <c r="FQ435" s="26" t="n"/>
      <c r="FR435" s="26" t="n"/>
      <c r="FS435" s="26" t="n"/>
      <c r="FT435" s="26" t="n"/>
      <c r="FU435" s="26" t="n"/>
      <c r="FV435" s="26" t="n"/>
      <c r="FW435" s="26" t="n"/>
      <c r="FX435" s="26" t="n"/>
      <c r="FY435" s="26" t="n"/>
      <c r="FZ435" s="26" t="n"/>
      <c r="GA435" s="26" t="n"/>
      <c r="GB435" s="26" t="n"/>
      <c r="GC435" s="26" t="n"/>
      <c r="GD435" s="26" t="n"/>
      <c r="GE435" s="26" t="n"/>
      <c r="GF435" s="26" t="n"/>
      <c r="GG435" s="26" t="n"/>
      <c r="GH435" s="26" t="n"/>
      <c r="GI435" s="26" t="n"/>
      <c r="GJ435" s="26" t="n"/>
      <c r="GK435" s="26" t="n"/>
      <c r="GL435" s="26" t="n"/>
      <c r="GM435" s="26" t="n"/>
      <c r="GN435" s="26" t="n"/>
      <c r="GO435" s="26" t="n"/>
      <c r="GP435" s="26" t="n"/>
      <c r="GQ435" s="26" t="n"/>
      <c r="GR435" s="26" t="n"/>
      <c r="GS435" s="26" t="n"/>
      <c r="GT435" s="26" t="n"/>
      <c r="GU435" s="26" t="n"/>
      <c r="GV435" s="26" t="n"/>
      <c r="GW435" s="26" t="n"/>
      <c r="GX435" s="26" t="n"/>
      <c r="GY435" s="26" t="n"/>
      <c r="GZ435" s="26" t="n"/>
      <c r="HA435" s="26" t="n"/>
      <c r="HB435" s="26" t="n"/>
      <c r="HC435" s="26" t="n"/>
      <c r="HD435" s="26" t="n"/>
      <c r="HE435" s="26" t="n"/>
      <c r="HF435" s="26" t="n"/>
      <c r="HG435" s="26" t="n"/>
      <c r="HH435" s="26" t="n"/>
      <c r="HI435" s="26" t="n"/>
      <c r="HJ435" s="26" t="n"/>
      <c r="HK435" s="26" t="n"/>
      <c r="HL435" s="26" t="n"/>
      <c r="HM435" s="26" t="n"/>
      <c r="HN435" s="26" t="n"/>
      <c r="HO435" s="26" t="n"/>
      <c r="HP435" s="26" t="n"/>
      <c r="HQ435" s="26" t="n"/>
      <c r="HR435" s="26" t="n"/>
      <c r="HS435" s="26" t="n"/>
      <c r="HT435" s="26" t="n"/>
      <c r="HU435" s="26" t="n"/>
      <c r="HV435" s="26" t="n"/>
      <c r="HW435" s="26" t="n"/>
      <c r="HX435" s="26" t="n"/>
      <c r="HY435" s="26" t="n"/>
      <c r="HZ435" s="26" t="n"/>
      <c r="IA435" s="26" t="n"/>
      <c r="IB435" s="26" t="n"/>
      <c r="IC435" s="26" t="n"/>
      <c r="ID435" s="26" t="n"/>
      <c r="IE435" s="26" t="n"/>
      <c r="IF435" s="26" t="n"/>
      <c r="IG435" s="26" t="n"/>
      <c r="IH435" s="26" t="n"/>
      <c r="II435" s="26" t="n"/>
      <c r="IJ435" s="26" t="n"/>
      <c r="IK435" s="26" t="n"/>
      <c r="IL435" s="26" t="n"/>
      <c r="IM435" s="26" t="n"/>
      <c r="IN435" s="26" t="n"/>
      <c r="IO435" s="26" t="n"/>
    </row>
    <row r="436">
      <c r="A436" s="39" t="inlineStr">
        <is>
          <t>HTF_DIRECTION_GATE_ENABLED</t>
        </is>
      </c>
      <c r="B436" s="40" t="inlineStr">
        <is>
          <t>False</t>
        </is>
      </c>
      <c r="C436" s="38" t="n"/>
      <c r="D436" s="38" t="inlineStr">
        <is>
          <t>ENTRY, GLOBAL_CHECK, STOCKS_EXIT</t>
        </is>
      </c>
      <c r="E436" s="38" t="n"/>
      <c r="F436" s="26" t="n"/>
      <c r="G436" s="38">
        <f>IFERROR(VLOOKUP($A309&amp;"_"&amp;$B309,Results_Deltas!$A$2:$P$15000,5,FALSE),"")</f>
        <v/>
      </c>
      <c r="H436" s="38" t="inlineStr">
        <is>
          <t>Blanket (page end)</t>
        </is>
      </c>
      <c r="I436" s="26" t="n"/>
      <c r="J436" s="26" t="n"/>
      <c r="K436" s="26" t="n"/>
      <c r="L436" s="26" t="inlineStr">
        <is>
          <t>NO</t>
        </is>
      </c>
      <c r="M436" s="74" t="n">
        <v>3.710484125948625</v>
      </c>
      <c r="N436" s="74" t="n">
        <v>35</v>
      </c>
      <c r="O436" s="26" t="n"/>
      <c r="P436" s="26" t="n"/>
      <c r="Q436" s="26" t="n"/>
      <c r="R436" s="26" t="n"/>
      <c r="S436" s="26" t="n"/>
      <c r="T436" s="26" t="n"/>
      <c r="U436" s="26" t="n"/>
      <c r="V436" s="26" t="n"/>
      <c r="W436" s="26" t="n"/>
      <c r="X436" s="26" t="n"/>
      <c r="Y436" s="26" t="n"/>
      <c r="Z436" s="26" t="n"/>
      <c r="AA436" s="26" t="n"/>
      <c r="AB436" s="26" t="n"/>
      <c r="AC436" s="26" t="n"/>
      <c r="AD436" s="26" t="n"/>
      <c r="AE436" s="26" t="n"/>
      <c r="AF436" s="26" t="n"/>
      <c r="AG436" s="26" t="n"/>
      <c r="AH436" s="26" t="n"/>
      <c r="AI436" s="26" t="n"/>
      <c r="AJ436" s="26" t="n"/>
      <c r="AK436" s="26" t="n"/>
      <c r="AL436" s="26" t="n"/>
      <c r="AM436" s="26" t="n"/>
      <c r="AN436" s="26" t="n"/>
      <c r="AO436" s="26" t="n"/>
      <c r="AP436" s="26" t="n"/>
      <c r="AQ436" s="26" t="n"/>
      <c r="AR436" s="26" t="n"/>
      <c r="AS436" s="26" t="n"/>
      <c r="AT436" s="26" t="n"/>
      <c r="AU436" s="26" t="n"/>
      <c r="AV436" s="26" t="n"/>
      <c r="AW436" s="26" t="n"/>
      <c r="AX436" s="26" t="n"/>
      <c r="AY436" s="26" t="n"/>
      <c r="AZ436" s="26" t="n"/>
      <c r="BA436" s="26" t="n"/>
      <c r="BB436" s="26" t="n"/>
      <c r="BC436" s="26" t="n"/>
      <c r="BD436" s="26" t="n"/>
      <c r="BE436" s="26" t="n"/>
      <c r="BF436" s="26" t="n"/>
      <c r="BG436" s="26" t="n"/>
      <c r="BH436" s="26" t="n"/>
      <c r="BI436" s="26" t="n"/>
      <c r="BJ436" s="26" t="n"/>
      <c r="BK436" s="26" t="n"/>
      <c r="BL436" s="26" t="n"/>
      <c r="BM436" s="26" t="n"/>
      <c r="BN436" s="26" t="n"/>
      <c r="BO436" s="26" t="n"/>
      <c r="BP436" s="26" t="n"/>
      <c r="BQ436" s="26" t="n"/>
      <c r="BR436" s="26" t="n"/>
      <c r="BS436" s="26" t="n"/>
      <c r="BT436" s="26" t="n"/>
      <c r="BU436" s="26" t="n"/>
      <c r="BV436" s="26" t="n"/>
      <c r="BW436" s="26" t="n"/>
      <c r="BX436" s="26" t="n"/>
      <c r="BY436" s="26" t="n"/>
      <c r="BZ436" s="26" t="n"/>
      <c r="CA436" s="26" t="n"/>
      <c r="CB436" s="26" t="n"/>
      <c r="CC436" s="26" t="n"/>
      <c r="CD436" s="26" t="n"/>
      <c r="CE436" s="26" t="n"/>
      <c r="CF436" s="26" t="n"/>
      <c r="CG436" s="26" t="n"/>
      <c r="CH436" s="26" t="n"/>
      <c r="CI436" s="26" t="n"/>
      <c r="CJ436" s="26" t="n"/>
      <c r="CK436" s="26" t="n"/>
      <c r="CL436" s="26" t="n"/>
      <c r="CM436" s="26" t="n"/>
      <c r="CN436" s="26" t="n"/>
      <c r="CO436" s="26" t="n"/>
      <c r="CP436" s="26" t="n"/>
      <c r="CQ436" s="26" t="n"/>
      <c r="CR436" s="26" t="n"/>
      <c r="CS436" s="26" t="n"/>
      <c r="CT436" s="26" t="n"/>
      <c r="CU436" s="26" t="n"/>
      <c r="CV436" s="26" t="n"/>
      <c r="CW436" s="26" t="n"/>
      <c r="CX436" s="26" t="n"/>
      <c r="CY436" s="26" t="n"/>
      <c r="CZ436" s="26" t="n"/>
      <c r="DA436" s="26" t="n"/>
      <c r="DB436" s="26" t="n"/>
      <c r="DC436" s="26" t="n"/>
      <c r="DD436" s="26" t="n"/>
      <c r="DE436" s="26" t="n"/>
      <c r="DF436" s="26" t="n"/>
      <c r="DG436" s="26" t="n"/>
      <c r="DH436" s="26" t="n"/>
      <c r="DI436" s="26" t="n"/>
      <c r="DJ436" s="26" t="n"/>
      <c r="DK436" s="26" t="n"/>
      <c r="DL436" s="26" t="n"/>
      <c r="DM436" s="26" t="n"/>
      <c r="DN436" s="26" t="n"/>
      <c r="DO436" s="26" t="n"/>
      <c r="DP436" s="26" t="n"/>
      <c r="DQ436" s="26" t="n"/>
      <c r="DR436" s="26" t="n"/>
      <c r="DS436" s="26" t="n"/>
      <c r="DT436" s="26" t="n"/>
      <c r="DU436" s="26" t="n"/>
      <c r="DV436" s="26" t="n"/>
      <c r="DW436" s="26" t="n"/>
      <c r="DX436" s="26" t="n"/>
      <c r="DY436" s="26" t="n"/>
      <c r="DZ436" s="26" t="n"/>
      <c r="EA436" s="26" t="n"/>
      <c r="EB436" s="26" t="n"/>
      <c r="EC436" s="26" t="n"/>
      <c r="ED436" s="26" t="n"/>
      <c r="EE436" s="26" t="n"/>
      <c r="EF436" s="26" t="n"/>
      <c r="EG436" s="26" t="n"/>
      <c r="EH436" s="26" t="n"/>
      <c r="EI436" s="26" t="n"/>
      <c r="EJ436" s="26" t="n"/>
      <c r="EK436" s="26" t="n"/>
      <c r="EL436" s="26" t="n"/>
      <c r="EM436" s="26" t="n"/>
      <c r="EN436" s="26" t="n"/>
      <c r="EO436" s="26" t="n"/>
      <c r="EP436" s="26" t="n"/>
      <c r="EQ436" s="26" t="n"/>
      <c r="ER436" s="26" t="n"/>
      <c r="ES436" s="26" t="n"/>
      <c r="ET436" s="26" t="n"/>
      <c r="EU436" s="26" t="n"/>
      <c r="EV436" s="26" t="n"/>
      <c r="EW436" s="26" t="n"/>
      <c r="EX436" s="26" t="n"/>
      <c r="EY436" s="26" t="n"/>
      <c r="EZ436" s="26" t="n"/>
      <c r="FA436" s="26" t="n"/>
      <c r="FB436" s="26" t="n"/>
      <c r="FC436" s="26" t="n"/>
      <c r="FD436" s="26" t="n"/>
      <c r="FE436" s="26" t="n"/>
      <c r="FF436" s="26" t="n"/>
      <c r="FG436" s="26" t="n"/>
      <c r="FH436" s="26" t="n"/>
      <c r="FI436" s="26" t="n"/>
      <c r="FJ436" s="26" t="n"/>
      <c r="FK436" s="26" t="n"/>
      <c r="FL436" s="26" t="n"/>
      <c r="FM436" s="26" t="n"/>
      <c r="FN436" s="26" t="n"/>
      <c r="FO436" s="26" t="n"/>
      <c r="FP436" s="26" t="n"/>
      <c r="FQ436" s="26" t="n"/>
      <c r="FR436" s="26" t="n"/>
      <c r="FS436" s="26" t="n"/>
      <c r="FT436" s="26" t="n"/>
      <c r="FU436" s="26" t="n"/>
      <c r="FV436" s="26" t="n"/>
      <c r="FW436" s="26" t="n"/>
      <c r="FX436" s="26" t="n"/>
      <c r="FY436" s="26" t="n"/>
      <c r="FZ436" s="26" t="n"/>
      <c r="GA436" s="26" t="n"/>
      <c r="GB436" s="26" t="n"/>
      <c r="GC436" s="26" t="n"/>
      <c r="GD436" s="26" t="n"/>
      <c r="GE436" s="26" t="n"/>
      <c r="GF436" s="26" t="n"/>
      <c r="GG436" s="26" t="n"/>
      <c r="GH436" s="26" t="n"/>
      <c r="GI436" s="26" t="n"/>
      <c r="GJ436" s="26" t="n"/>
      <c r="GK436" s="26" t="n"/>
      <c r="GL436" s="26" t="n"/>
      <c r="GM436" s="26" t="n"/>
      <c r="GN436" s="26" t="n"/>
      <c r="GO436" s="26" t="n"/>
      <c r="GP436" s="26" t="n"/>
      <c r="GQ436" s="26" t="n"/>
      <c r="GR436" s="26" t="n"/>
      <c r="GS436" s="26" t="n"/>
      <c r="GT436" s="26" t="n"/>
      <c r="GU436" s="26" t="n"/>
      <c r="GV436" s="26" t="n"/>
      <c r="GW436" s="26" t="n"/>
      <c r="GX436" s="26" t="n"/>
      <c r="GY436" s="26" t="n"/>
      <c r="GZ436" s="26" t="n"/>
      <c r="HA436" s="26" t="n"/>
      <c r="HB436" s="26" t="n"/>
      <c r="HC436" s="26" t="n"/>
      <c r="HD436" s="26" t="n"/>
      <c r="HE436" s="26" t="n"/>
      <c r="HF436" s="26" t="n"/>
      <c r="HG436" s="26" t="n"/>
      <c r="HH436" s="26" t="n"/>
      <c r="HI436" s="26" t="n"/>
      <c r="HJ436" s="26" t="n"/>
      <c r="HK436" s="26" t="n"/>
      <c r="HL436" s="26" t="n"/>
      <c r="HM436" s="26" t="n"/>
      <c r="HN436" s="26" t="n"/>
      <c r="HO436" s="26" t="n"/>
      <c r="HP436" s="26" t="n"/>
      <c r="HQ436" s="26" t="n"/>
      <c r="HR436" s="26" t="n"/>
      <c r="HS436" s="26" t="n"/>
      <c r="HT436" s="26" t="n"/>
      <c r="HU436" s="26" t="n"/>
      <c r="HV436" s="26" t="n"/>
      <c r="HW436" s="26" t="n"/>
      <c r="HX436" s="26" t="n"/>
      <c r="HY436" s="26" t="n"/>
      <c r="HZ436" s="26" t="n"/>
      <c r="IA436" s="26" t="n"/>
      <c r="IB436" s="26" t="n"/>
      <c r="IC436" s="26" t="n"/>
      <c r="ID436" s="26" t="n"/>
      <c r="IE436" s="26" t="n"/>
      <c r="IF436" s="26" t="n"/>
      <c r="IG436" s="26" t="n"/>
      <c r="IH436" s="26" t="n"/>
      <c r="II436" s="26" t="n"/>
      <c r="IJ436" s="26" t="n"/>
      <c r="IK436" s="26" t="n"/>
      <c r="IL436" s="26" t="n"/>
      <c r="IM436" s="26" t="n"/>
      <c r="IN436" s="26" t="n"/>
      <c r="IO436" s="26" t="n"/>
    </row>
    <row r="437">
      <c r="A437" s="39" t="inlineStr">
        <is>
          <t>NEWBORN_LOSS_KILL_GAIN_THRESHOLD_PCT</t>
        </is>
      </c>
      <c r="B437" s="40" t="inlineStr">
        <is>
          <t>0</t>
        </is>
      </c>
      <c r="C437" s="38" t="n"/>
      <c r="D437" s="38" t="inlineStr">
        <is>
          <t>AUGMENT, EXIT, GLOBAL_CHECK, REDUCE, STOCKS_EXIT</t>
        </is>
      </c>
      <c r="E437" s="38" t="n"/>
      <c r="F437" s="26" t="n"/>
      <c r="G437" s="38">
        <f>IFERROR(VLOOKUP($A368&amp;"_"&amp;$B368,Results_Deltas!$A$2:$P$15000,5,FALSE),"")</f>
        <v/>
      </c>
      <c r="H437" s="38" t="inlineStr">
        <is>
          <t>Blanket (page end)</t>
        </is>
      </c>
      <c r="I437" s="26" t="n"/>
      <c r="J437" s="26" t="n"/>
      <c r="K437" s="26" t="n"/>
      <c r="L437" s="26" t="inlineStr">
        <is>
          <t>NO</t>
        </is>
      </c>
      <c r="M437" s="74" t="n">
        <v>3.713240343151475</v>
      </c>
      <c r="N437" s="74" t="n">
        <v>38</v>
      </c>
      <c r="O437" s="26" t="n"/>
      <c r="P437" s="26" t="n"/>
      <c r="Q437" s="26" t="n"/>
      <c r="R437" s="26" t="n"/>
      <c r="S437" s="26" t="n"/>
      <c r="T437" s="26" t="n"/>
      <c r="U437" s="26" t="n"/>
      <c r="V437" s="26" t="n"/>
      <c r="W437" s="26" t="n"/>
      <c r="X437" s="26" t="n"/>
      <c r="Y437" s="26" t="n"/>
      <c r="Z437" s="26" t="n"/>
      <c r="AA437" s="26" t="n"/>
      <c r="AB437" s="26" t="n"/>
      <c r="AC437" s="26" t="n"/>
      <c r="AD437" s="26" t="n"/>
      <c r="AE437" s="26" t="n"/>
      <c r="AF437" s="26" t="n"/>
      <c r="AG437" s="26" t="n"/>
      <c r="AH437" s="26" t="n"/>
      <c r="AI437" s="26" t="n"/>
      <c r="AJ437" s="26" t="n"/>
      <c r="AK437" s="26" t="n"/>
      <c r="AL437" s="26" t="n"/>
      <c r="AM437" s="26" t="n"/>
      <c r="AN437" s="26" t="n"/>
      <c r="AO437" s="26" t="n"/>
      <c r="AP437" s="26" t="n"/>
      <c r="AQ437" s="26" t="n"/>
      <c r="AR437" s="26" t="n"/>
      <c r="AS437" s="26" t="n"/>
      <c r="AT437" s="26" t="n"/>
      <c r="AU437" s="26" t="n"/>
      <c r="AV437" s="26" t="n"/>
      <c r="AW437" s="26" t="n"/>
      <c r="AX437" s="26" t="n"/>
      <c r="AY437" s="26" t="n"/>
      <c r="AZ437" s="26" t="n"/>
      <c r="BA437" s="26" t="n"/>
      <c r="BB437" s="26" t="n"/>
      <c r="BC437" s="26" t="n"/>
      <c r="BD437" s="26" t="n"/>
      <c r="BE437" s="26" t="n"/>
      <c r="BF437" s="26" t="n"/>
      <c r="BG437" s="26" t="n"/>
      <c r="BH437" s="26" t="n"/>
      <c r="BI437" s="26" t="n"/>
      <c r="BJ437" s="26" t="n"/>
      <c r="BK437" s="26" t="n"/>
      <c r="BL437" s="26" t="n"/>
      <c r="BM437" s="26" t="n"/>
      <c r="BN437" s="26" t="n"/>
      <c r="BO437" s="26" t="n"/>
      <c r="BP437" s="26" t="n"/>
      <c r="BQ437" s="26" t="n"/>
      <c r="BR437" s="26" t="n"/>
      <c r="BS437" s="26" t="n"/>
      <c r="BT437" s="26" t="n"/>
      <c r="BU437" s="26" t="n"/>
      <c r="BV437" s="26" t="n"/>
      <c r="BW437" s="26" t="n"/>
      <c r="BX437" s="26" t="n"/>
      <c r="BY437" s="26" t="n"/>
      <c r="BZ437" s="26" t="n"/>
      <c r="CA437" s="26" t="n"/>
      <c r="CB437" s="26" t="n"/>
      <c r="CC437" s="26" t="n"/>
      <c r="CD437" s="26" t="n"/>
      <c r="CE437" s="26" t="n"/>
      <c r="CF437" s="26" t="n"/>
      <c r="CG437" s="26" t="n"/>
      <c r="CH437" s="26" t="n"/>
      <c r="CI437" s="26" t="n"/>
      <c r="CJ437" s="26" t="n"/>
      <c r="CK437" s="26" t="n"/>
      <c r="CL437" s="26" t="n"/>
      <c r="CM437" s="26" t="n"/>
      <c r="CN437" s="26" t="n"/>
      <c r="CO437" s="26" t="n"/>
      <c r="CP437" s="26" t="n"/>
      <c r="CQ437" s="26" t="n"/>
      <c r="CR437" s="26" t="n"/>
      <c r="CS437" s="26" t="n"/>
      <c r="CT437" s="26" t="n"/>
      <c r="CU437" s="26" t="n"/>
      <c r="CV437" s="26" t="n"/>
      <c r="CW437" s="26" t="n"/>
      <c r="CX437" s="26" t="n"/>
      <c r="CY437" s="26" t="n"/>
      <c r="CZ437" s="26" t="n"/>
      <c r="DA437" s="26" t="n"/>
      <c r="DB437" s="26" t="n"/>
      <c r="DC437" s="26" t="n"/>
      <c r="DD437" s="26" t="n"/>
      <c r="DE437" s="26" t="n"/>
      <c r="DF437" s="26" t="n"/>
      <c r="DG437" s="26" t="n"/>
      <c r="DH437" s="26" t="n"/>
      <c r="DI437" s="26" t="n"/>
      <c r="DJ437" s="26" t="n"/>
      <c r="DK437" s="26" t="n"/>
      <c r="DL437" s="26" t="n"/>
      <c r="DM437" s="26" t="n"/>
      <c r="DN437" s="26" t="n"/>
      <c r="DO437" s="26" t="n"/>
      <c r="DP437" s="26" t="n"/>
      <c r="DQ437" s="26" t="n"/>
      <c r="DR437" s="26" t="n"/>
      <c r="DS437" s="26" t="n"/>
      <c r="DT437" s="26" t="n"/>
      <c r="DU437" s="26" t="n"/>
      <c r="DV437" s="26" t="n"/>
      <c r="DW437" s="26" t="n"/>
      <c r="DX437" s="26" t="n"/>
      <c r="DY437" s="26" t="n"/>
      <c r="DZ437" s="26" t="n"/>
      <c r="EA437" s="26" t="n"/>
      <c r="EB437" s="26" t="n"/>
      <c r="EC437" s="26" t="n"/>
      <c r="ED437" s="26" t="n"/>
      <c r="EE437" s="26" t="n"/>
      <c r="EF437" s="26" t="n"/>
      <c r="EG437" s="26" t="n"/>
      <c r="EH437" s="26" t="n"/>
      <c r="EI437" s="26" t="n"/>
      <c r="EJ437" s="26" t="n"/>
      <c r="EK437" s="26" t="n"/>
      <c r="EL437" s="26" t="n"/>
      <c r="EM437" s="26" t="n"/>
      <c r="EN437" s="26" t="n"/>
      <c r="EO437" s="26" t="n"/>
      <c r="EP437" s="26" t="n"/>
      <c r="EQ437" s="26" t="n"/>
      <c r="ER437" s="26" t="n"/>
      <c r="ES437" s="26" t="n"/>
      <c r="ET437" s="26" t="n"/>
      <c r="EU437" s="26" t="n"/>
      <c r="EV437" s="26" t="n"/>
      <c r="EW437" s="26" t="n"/>
      <c r="EX437" s="26" t="n"/>
      <c r="EY437" s="26" t="n"/>
      <c r="EZ437" s="26" t="n"/>
      <c r="FA437" s="26" t="n"/>
      <c r="FB437" s="26" t="n"/>
      <c r="FC437" s="26" t="n"/>
      <c r="FD437" s="26" t="n"/>
      <c r="FE437" s="26" t="n"/>
      <c r="FF437" s="26" t="n"/>
      <c r="FG437" s="26" t="n"/>
      <c r="FH437" s="26" t="n"/>
      <c r="FI437" s="26" t="n"/>
      <c r="FJ437" s="26" t="n"/>
      <c r="FK437" s="26" t="n"/>
      <c r="FL437" s="26" t="n"/>
      <c r="FM437" s="26" t="n"/>
      <c r="FN437" s="26" t="n"/>
      <c r="FO437" s="26" t="n"/>
      <c r="FP437" s="26" t="n"/>
      <c r="FQ437" s="26" t="n"/>
      <c r="FR437" s="26" t="n"/>
      <c r="FS437" s="26" t="n"/>
      <c r="FT437" s="26" t="n"/>
      <c r="FU437" s="26" t="n"/>
      <c r="FV437" s="26" t="n"/>
      <c r="FW437" s="26" t="n"/>
      <c r="FX437" s="26" t="n"/>
      <c r="FY437" s="26" t="n"/>
      <c r="FZ437" s="26" t="n"/>
      <c r="GA437" s="26" t="n"/>
      <c r="GB437" s="26" t="n"/>
      <c r="GC437" s="26" t="n"/>
      <c r="GD437" s="26" t="n"/>
      <c r="GE437" s="26" t="n"/>
      <c r="GF437" s="26" t="n"/>
      <c r="GG437" s="26" t="n"/>
      <c r="GH437" s="26" t="n"/>
      <c r="GI437" s="26" t="n"/>
      <c r="GJ437" s="26" t="n"/>
      <c r="GK437" s="26" t="n"/>
      <c r="GL437" s="26" t="n"/>
      <c r="GM437" s="26" t="n"/>
      <c r="GN437" s="26" t="n"/>
      <c r="GO437" s="26" t="n"/>
      <c r="GP437" s="26" t="n"/>
      <c r="GQ437" s="26" t="n"/>
      <c r="GR437" s="26" t="n"/>
      <c r="GS437" s="26" t="n"/>
      <c r="GT437" s="26" t="n"/>
      <c r="GU437" s="26" t="n"/>
      <c r="GV437" s="26" t="n"/>
      <c r="GW437" s="26" t="n"/>
      <c r="GX437" s="26" t="n"/>
      <c r="GY437" s="26" t="n"/>
      <c r="GZ437" s="26" t="n"/>
      <c r="HA437" s="26" t="n"/>
      <c r="HB437" s="26" t="n"/>
      <c r="HC437" s="26" t="n"/>
      <c r="HD437" s="26" t="n"/>
      <c r="HE437" s="26" t="n"/>
      <c r="HF437" s="26" t="n"/>
      <c r="HG437" s="26" t="n"/>
      <c r="HH437" s="26" t="n"/>
      <c r="HI437" s="26" t="n"/>
      <c r="HJ437" s="26" t="n"/>
      <c r="HK437" s="26" t="n"/>
      <c r="HL437" s="26" t="n"/>
      <c r="HM437" s="26" t="n"/>
      <c r="HN437" s="26" t="n"/>
      <c r="HO437" s="26" t="n"/>
      <c r="HP437" s="26" t="n"/>
      <c r="HQ437" s="26" t="n"/>
      <c r="HR437" s="26" t="n"/>
      <c r="HS437" s="26" t="n"/>
      <c r="HT437" s="26" t="n"/>
      <c r="HU437" s="26" t="n"/>
      <c r="HV437" s="26" t="n"/>
      <c r="HW437" s="26" t="n"/>
      <c r="HX437" s="26" t="n"/>
      <c r="HY437" s="26" t="n"/>
      <c r="HZ437" s="26" t="n"/>
      <c r="IA437" s="26" t="n"/>
      <c r="IB437" s="26" t="n"/>
      <c r="IC437" s="26" t="n"/>
      <c r="ID437" s="26" t="n"/>
      <c r="IE437" s="26" t="n"/>
      <c r="IF437" s="26" t="n"/>
      <c r="IG437" s="26" t="n"/>
      <c r="IH437" s="26" t="n"/>
      <c r="II437" s="26" t="n"/>
      <c r="IJ437" s="26" t="n"/>
      <c r="IK437" s="26" t="n"/>
      <c r="IL437" s="26" t="n"/>
      <c r="IM437" s="26" t="n"/>
      <c r="IN437" s="26" t="n"/>
      <c r="IO437" s="26" t="n"/>
    </row>
    <row r="438">
      <c r="A438" s="39" t="inlineStr">
        <is>
          <t>HA_WICK_QUALITY_TF</t>
        </is>
      </c>
      <c r="B438" s="70" t="inlineStr">
        <is>
          <t>15m</t>
        </is>
      </c>
      <c r="C438" s="38" t="n"/>
      <c r="D438" s="38" t="inlineStr">
        <is>
          <t>ENTRY, GLOBAL_CHECK, STOCKS_EXIT</t>
        </is>
      </c>
      <c r="E438" s="38" t="n"/>
      <c r="F438" s="26" t="n"/>
      <c r="G438" s="38">
        <f>IFERROR(VLOOKUP($A298&amp;"_"&amp;$B298,Results_Deltas!$A$2:$P$15000,5,FALSE),"")</f>
        <v/>
      </c>
      <c r="H438" s="38" t="inlineStr">
        <is>
          <t>Blanket (page end)</t>
        </is>
      </c>
      <c r="I438" s="26" t="n"/>
      <c r="J438" s="26" t="n"/>
      <c r="K438" s="26" t="n"/>
      <c r="L438" s="26" t="inlineStr">
        <is>
          <t>NO</t>
        </is>
      </c>
      <c r="M438" s="74" t="n">
        <v>3.720794985972443</v>
      </c>
      <c r="N438" s="74" t="n">
        <v>35</v>
      </c>
      <c r="O438" s="26" t="n"/>
      <c r="P438" s="26" t="n"/>
      <c r="Q438" s="26" t="n"/>
      <c r="R438" s="26" t="n"/>
      <c r="S438" s="26" t="n"/>
      <c r="T438" s="26" t="n"/>
      <c r="U438" s="26" t="n"/>
      <c r="V438" s="26" t="n"/>
      <c r="W438" s="26" t="n"/>
      <c r="X438" s="26" t="n"/>
      <c r="Y438" s="26" t="n"/>
      <c r="Z438" s="26" t="n"/>
      <c r="AA438" s="26" t="n"/>
      <c r="AB438" s="26" t="n"/>
      <c r="AC438" s="26" t="n"/>
      <c r="AD438" s="26" t="n"/>
      <c r="AE438" s="26" t="n"/>
      <c r="AF438" s="26" t="n"/>
      <c r="AG438" s="26" t="n"/>
      <c r="AH438" s="26" t="n"/>
      <c r="AI438" s="26" t="n"/>
      <c r="AJ438" s="26" t="n"/>
      <c r="AK438" s="26" t="n"/>
      <c r="AL438" s="26" t="n"/>
      <c r="AM438" s="26" t="n"/>
      <c r="AN438" s="26" t="n"/>
      <c r="AO438" s="26" t="n"/>
      <c r="AP438" s="26" t="n"/>
      <c r="AQ438" s="26" t="n"/>
      <c r="AR438" s="26" t="n"/>
      <c r="AS438" s="26" t="n"/>
      <c r="AT438" s="26" t="n"/>
      <c r="AU438" s="26" t="n"/>
      <c r="AV438" s="26" t="n"/>
      <c r="AW438" s="26" t="n"/>
      <c r="AX438" s="26" t="n"/>
      <c r="AY438" s="26" t="n"/>
      <c r="AZ438" s="26" t="n"/>
      <c r="BA438" s="26" t="n"/>
      <c r="BB438" s="26" t="n"/>
      <c r="BC438" s="26" t="n"/>
      <c r="BD438" s="26" t="n"/>
      <c r="BE438" s="26" t="n"/>
      <c r="BF438" s="26" t="n"/>
      <c r="BG438" s="26" t="n"/>
      <c r="BH438" s="26" t="n"/>
      <c r="BI438" s="26" t="n"/>
      <c r="BJ438" s="26" t="n"/>
      <c r="BK438" s="26" t="n"/>
      <c r="BL438" s="26" t="n"/>
      <c r="BM438" s="26" t="n"/>
      <c r="BN438" s="26" t="n"/>
      <c r="BO438" s="26" t="n"/>
      <c r="BP438" s="26" t="n"/>
      <c r="BQ438" s="26" t="n"/>
      <c r="BR438" s="26" t="n"/>
      <c r="BS438" s="26" t="n"/>
      <c r="BT438" s="26" t="n"/>
      <c r="BU438" s="26" t="n"/>
      <c r="BV438" s="26" t="n"/>
      <c r="BW438" s="26" t="n"/>
      <c r="BX438" s="26" t="n"/>
      <c r="BY438" s="26" t="n"/>
      <c r="BZ438" s="26" t="n"/>
      <c r="CA438" s="26" t="n"/>
      <c r="CB438" s="26" t="n"/>
      <c r="CC438" s="26" t="n"/>
      <c r="CD438" s="26" t="n"/>
      <c r="CE438" s="26" t="n"/>
      <c r="CF438" s="26" t="n"/>
      <c r="CG438" s="26" t="n"/>
      <c r="CH438" s="26" t="n"/>
      <c r="CI438" s="26" t="n"/>
      <c r="CJ438" s="26" t="n"/>
      <c r="CK438" s="26" t="n"/>
      <c r="CL438" s="26" t="n"/>
      <c r="CM438" s="26" t="n"/>
      <c r="CN438" s="26" t="n"/>
      <c r="CO438" s="26" t="n"/>
      <c r="CP438" s="26" t="n"/>
      <c r="CQ438" s="26" t="n"/>
      <c r="CR438" s="26" t="n"/>
      <c r="CS438" s="26" t="n"/>
      <c r="CT438" s="26" t="n"/>
      <c r="CU438" s="26" t="n"/>
      <c r="CV438" s="26" t="n"/>
      <c r="CW438" s="26" t="n"/>
      <c r="CX438" s="26" t="n"/>
      <c r="CY438" s="26" t="n"/>
      <c r="CZ438" s="26" t="n"/>
      <c r="DA438" s="26" t="n"/>
      <c r="DB438" s="26" t="n"/>
      <c r="DC438" s="26" t="n"/>
      <c r="DD438" s="26" t="n"/>
      <c r="DE438" s="26" t="n"/>
      <c r="DF438" s="26" t="n"/>
      <c r="DG438" s="26" t="n"/>
      <c r="DH438" s="26" t="n"/>
      <c r="DI438" s="26" t="n"/>
      <c r="DJ438" s="26" t="n"/>
      <c r="DK438" s="26" t="n"/>
      <c r="DL438" s="26" t="n"/>
      <c r="DM438" s="26" t="n"/>
      <c r="DN438" s="26" t="n"/>
      <c r="DO438" s="26" t="n"/>
      <c r="DP438" s="26" t="n"/>
      <c r="DQ438" s="26" t="n"/>
      <c r="DR438" s="26" t="n"/>
      <c r="DS438" s="26" t="n"/>
      <c r="DT438" s="26" t="n"/>
      <c r="DU438" s="26" t="n"/>
      <c r="DV438" s="26" t="n"/>
      <c r="DW438" s="26" t="n"/>
      <c r="DX438" s="26" t="n"/>
      <c r="DY438" s="26" t="n"/>
      <c r="DZ438" s="26" t="n"/>
      <c r="EA438" s="26" t="n"/>
      <c r="EB438" s="26" t="n"/>
      <c r="EC438" s="26" t="n"/>
      <c r="ED438" s="26" t="n"/>
      <c r="EE438" s="26" t="n"/>
      <c r="EF438" s="26" t="n"/>
      <c r="EG438" s="26" t="n"/>
      <c r="EH438" s="26" t="n"/>
      <c r="EI438" s="26" t="n"/>
      <c r="EJ438" s="26" t="n"/>
      <c r="EK438" s="26" t="n"/>
      <c r="EL438" s="26" t="n"/>
      <c r="EM438" s="26" t="n"/>
      <c r="EN438" s="26" t="n"/>
      <c r="EO438" s="26" t="n"/>
      <c r="EP438" s="26" t="n"/>
      <c r="EQ438" s="26" t="n"/>
      <c r="ER438" s="26" t="n"/>
      <c r="ES438" s="26" t="n"/>
      <c r="ET438" s="26" t="n"/>
      <c r="EU438" s="26" t="n"/>
      <c r="EV438" s="26" t="n"/>
      <c r="EW438" s="26" t="n"/>
      <c r="EX438" s="26" t="n"/>
      <c r="EY438" s="26" t="n"/>
      <c r="EZ438" s="26" t="n"/>
      <c r="FA438" s="26" t="n"/>
      <c r="FB438" s="26" t="n"/>
      <c r="FC438" s="26" t="n"/>
      <c r="FD438" s="26" t="n"/>
      <c r="FE438" s="26" t="n"/>
      <c r="FF438" s="26" t="n"/>
      <c r="FG438" s="26" t="n"/>
      <c r="FH438" s="26" t="n"/>
      <c r="FI438" s="26" t="n"/>
      <c r="FJ438" s="26" t="n"/>
      <c r="FK438" s="26" t="n"/>
      <c r="FL438" s="26" t="n"/>
      <c r="FM438" s="26" t="n"/>
      <c r="FN438" s="26" t="n"/>
      <c r="FO438" s="26" t="n"/>
      <c r="FP438" s="26" t="n"/>
      <c r="FQ438" s="26" t="n"/>
      <c r="FR438" s="26" t="n"/>
      <c r="FS438" s="26" t="n"/>
      <c r="FT438" s="26" t="n"/>
      <c r="FU438" s="26" t="n"/>
      <c r="FV438" s="26" t="n"/>
      <c r="FW438" s="26" t="n"/>
      <c r="FX438" s="26" t="n"/>
      <c r="FY438" s="26" t="n"/>
      <c r="FZ438" s="26" t="n"/>
      <c r="GA438" s="26" t="n"/>
      <c r="GB438" s="26" t="n"/>
      <c r="GC438" s="26" t="n"/>
      <c r="GD438" s="26" t="n"/>
      <c r="GE438" s="26" t="n"/>
      <c r="GF438" s="26" t="n"/>
      <c r="GG438" s="26" t="n"/>
      <c r="GH438" s="26" t="n"/>
      <c r="GI438" s="26" t="n"/>
      <c r="GJ438" s="26" t="n"/>
      <c r="GK438" s="26" t="n"/>
      <c r="GL438" s="26" t="n"/>
      <c r="GM438" s="26" t="n"/>
      <c r="GN438" s="26" t="n"/>
      <c r="GO438" s="26" t="n"/>
      <c r="GP438" s="26" t="n"/>
      <c r="GQ438" s="26" t="n"/>
      <c r="GR438" s="26" t="n"/>
      <c r="GS438" s="26" t="n"/>
      <c r="GT438" s="26" t="n"/>
      <c r="GU438" s="26" t="n"/>
      <c r="GV438" s="26" t="n"/>
      <c r="GW438" s="26" t="n"/>
      <c r="GX438" s="26" t="n"/>
      <c r="GY438" s="26" t="n"/>
      <c r="GZ438" s="26" t="n"/>
      <c r="HA438" s="26" t="n"/>
      <c r="HB438" s="26" t="n"/>
      <c r="HC438" s="26" t="n"/>
      <c r="HD438" s="26" t="n"/>
      <c r="HE438" s="26" t="n"/>
      <c r="HF438" s="26" t="n"/>
      <c r="HG438" s="26" t="n"/>
      <c r="HH438" s="26" t="n"/>
      <c r="HI438" s="26" t="n"/>
      <c r="HJ438" s="26" t="n"/>
      <c r="HK438" s="26" t="n"/>
      <c r="HL438" s="26" t="n"/>
      <c r="HM438" s="26" t="n"/>
      <c r="HN438" s="26" t="n"/>
      <c r="HO438" s="26" t="n"/>
      <c r="HP438" s="26" t="n"/>
      <c r="HQ438" s="26" t="n"/>
      <c r="HR438" s="26" t="n"/>
      <c r="HS438" s="26" t="n"/>
      <c r="HT438" s="26" t="n"/>
      <c r="HU438" s="26" t="n"/>
      <c r="HV438" s="26" t="n"/>
      <c r="HW438" s="26" t="n"/>
      <c r="HX438" s="26" t="n"/>
      <c r="HY438" s="26" t="n"/>
      <c r="HZ438" s="26" t="n"/>
      <c r="IA438" s="26" t="n"/>
      <c r="IB438" s="26" t="n"/>
      <c r="IC438" s="26" t="n"/>
      <c r="ID438" s="26" t="n"/>
      <c r="IE438" s="26" t="n"/>
      <c r="IF438" s="26" t="n"/>
      <c r="IG438" s="26" t="n"/>
      <c r="IH438" s="26" t="n"/>
      <c r="II438" s="26" t="n"/>
      <c r="IJ438" s="26" t="n"/>
      <c r="IK438" s="26" t="n"/>
      <c r="IL438" s="26" t="n"/>
      <c r="IM438" s="26" t="n"/>
      <c r="IN438" s="26" t="n"/>
      <c r="IO438" s="26" t="n"/>
    </row>
    <row r="439">
      <c r="A439" s="37" t="inlineStr">
        <is>
          <t>HA_WICK_QUALITY_TF</t>
        </is>
      </c>
      <c r="B439" s="38" t="inlineStr">
        <is>
          <t>15m</t>
        </is>
      </c>
      <c r="C439" s="38" t="n"/>
      <c r="D439" s="38" t="inlineStr">
        <is>
          <t>ENTRY, GLOBAL_CHECK, STOCKS_EXIT</t>
        </is>
      </c>
      <c r="E439" s="38" t="n"/>
      <c r="F439" s="26" t="n"/>
      <c r="G439" s="38">
        <f>IFERROR(VLOOKUP($A299&amp;"_"&amp;$B299,Results_Deltas!$A$2:$P$15000,5,FALSE),"")</f>
        <v/>
      </c>
      <c r="H439" s="38" t="inlineStr">
        <is>
          <t>Blanket (page end)</t>
        </is>
      </c>
      <c r="I439" s="26" t="n"/>
      <c r="J439" s="26" t="n"/>
      <c r="K439" s="26" t="n"/>
      <c r="L439" s="26" t="inlineStr">
        <is>
          <t>YES</t>
        </is>
      </c>
      <c r="M439" s="74" t="n">
        <v>3.720794985972443</v>
      </c>
      <c r="N439" s="74" t="n">
        <v>35</v>
      </c>
      <c r="O439" s="26" t="n"/>
      <c r="P439" s="26" t="n"/>
      <c r="Q439" s="26" t="n"/>
      <c r="R439" s="26" t="n"/>
      <c r="S439" s="26" t="n"/>
      <c r="T439" s="26" t="n"/>
      <c r="U439" s="26" t="n"/>
      <c r="V439" s="26" t="n"/>
      <c r="W439" s="26" t="n"/>
      <c r="X439" s="26" t="n"/>
      <c r="Y439" s="26" t="n"/>
      <c r="Z439" s="26" t="n"/>
      <c r="AA439" s="26" t="n"/>
      <c r="AB439" s="26" t="n"/>
      <c r="AC439" s="26" t="n"/>
      <c r="AD439" s="26" t="n"/>
      <c r="AE439" s="26" t="n"/>
      <c r="AF439" s="26" t="n"/>
      <c r="AG439" s="26" t="n"/>
      <c r="AH439" s="26" t="n"/>
      <c r="AI439" s="26" t="n"/>
      <c r="AJ439" s="26" t="n"/>
      <c r="AK439" s="26" t="n"/>
      <c r="AL439" s="26" t="n"/>
      <c r="AM439" s="26" t="n"/>
      <c r="AN439" s="26" t="n"/>
      <c r="AO439" s="26" t="n"/>
      <c r="AP439" s="26" t="n"/>
      <c r="AQ439" s="26" t="n"/>
      <c r="AR439" s="26" t="n"/>
      <c r="AS439" s="26" t="n"/>
      <c r="AT439" s="26" t="n"/>
      <c r="AU439" s="26" t="n"/>
      <c r="AV439" s="26" t="n"/>
      <c r="AW439" s="26" t="n"/>
      <c r="AX439" s="26" t="n"/>
      <c r="AY439" s="26" t="n"/>
      <c r="AZ439" s="26" t="n"/>
      <c r="BA439" s="26" t="n"/>
      <c r="BB439" s="26" t="n"/>
      <c r="BC439" s="26" t="n"/>
      <c r="BD439" s="26" t="n"/>
      <c r="BE439" s="26" t="n"/>
      <c r="BF439" s="26" t="n"/>
      <c r="BG439" s="26" t="n"/>
      <c r="BH439" s="26" t="n"/>
      <c r="BI439" s="26" t="n"/>
      <c r="BJ439" s="26" t="n"/>
      <c r="BK439" s="26" t="n"/>
      <c r="BL439" s="26" t="n"/>
      <c r="BM439" s="26" t="n"/>
      <c r="BN439" s="26" t="n"/>
      <c r="BO439" s="26" t="n"/>
      <c r="BP439" s="26" t="n"/>
      <c r="BQ439" s="26" t="n"/>
      <c r="BR439" s="26" t="n"/>
      <c r="BS439" s="26" t="n"/>
      <c r="BT439" s="26" t="n"/>
      <c r="BU439" s="26" t="n"/>
      <c r="BV439" s="26" t="n"/>
      <c r="BW439" s="26" t="n"/>
      <c r="BX439" s="26" t="n"/>
      <c r="BY439" s="26" t="n"/>
      <c r="BZ439" s="26" t="n"/>
      <c r="CA439" s="26" t="n"/>
      <c r="CB439" s="26" t="n"/>
      <c r="CC439" s="26" t="n"/>
      <c r="CD439" s="26" t="n"/>
      <c r="CE439" s="26" t="n"/>
      <c r="CF439" s="26" t="n"/>
      <c r="CG439" s="26" t="n"/>
      <c r="CH439" s="26" t="n"/>
      <c r="CI439" s="26" t="n"/>
      <c r="CJ439" s="26" t="n"/>
      <c r="CK439" s="26" t="n"/>
      <c r="CL439" s="26" t="n"/>
      <c r="CM439" s="26" t="n"/>
      <c r="CN439" s="26" t="n"/>
      <c r="CO439" s="26" t="n"/>
      <c r="CP439" s="26" t="n"/>
      <c r="CQ439" s="26" t="n"/>
      <c r="CR439" s="26" t="n"/>
      <c r="CS439" s="26" t="n"/>
      <c r="CT439" s="26" t="n"/>
      <c r="CU439" s="26" t="n"/>
      <c r="CV439" s="26" t="n"/>
      <c r="CW439" s="26" t="n"/>
      <c r="CX439" s="26" t="n"/>
      <c r="CY439" s="26" t="n"/>
      <c r="CZ439" s="26" t="n"/>
      <c r="DA439" s="26" t="n"/>
      <c r="DB439" s="26" t="n"/>
      <c r="DC439" s="26" t="n"/>
      <c r="DD439" s="26" t="n"/>
      <c r="DE439" s="26" t="n"/>
      <c r="DF439" s="26" t="n"/>
      <c r="DG439" s="26" t="n"/>
      <c r="DH439" s="26" t="n"/>
      <c r="DI439" s="26" t="n"/>
      <c r="DJ439" s="26" t="n"/>
      <c r="DK439" s="26" t="n"/>
      <c r="DL439" s="26" t="n"/>
      <c r="DM439" s="26" t="n"/>
      <c r="DN439" s="26" t="n"/>
      <c r="DO439" s="26" t="n"/>
      <c r="DP439" s="26" t="n"/>
      <c r="DQ439" s="26" t="n"/>
      <c r="DR439" s="26" t="n"/>
      <c r="DS439" s="26" t="n"/>
      <c r="DT439" s="26" t="n"/>
      <c r="DU439" s="26" t="n"/>
      <c r="DV439" s="26" t="n"/>
      <c r="DW439" s="26" t="n"/>
      <c r="DX439" s="26" t="n"/>
      <c r="DY439" s="26" t="n"/>
      <c r="DZ439" s="26" t="n"/>
      <c r="EA439" s="26" t="n"/>
      <c r="EB439" s="26" t="n"/>
      <c r="EC439" s="26" t="n"/>
      <c r="ED439" s="26" t="n"/>
      <c r="EE439" s="26" t="n"/>
      <c r="EF439" s="26" t="n"/>
      <c r="EG439" s="26" t="n"/>
      <c r="EH439" s="26" t="n"/>
      <c r="EI439" s="26" t="n"/>
      <c r="EJ439" s="26" t="n"/>
      <c r="EK439" s="26" t="n"/>
      <c r="EL439" s="26" t="n"/>
      <c r="EM439" s="26" t="n"/>
      <c r="EN439" s="26" t="n"/>
      <c r="EO439" s="26" t="n"/>
      <c r="EP439" s="26" t="n"/>
      <c r="EQ439" s="26" t="n"/>
      <c r="ER439" s="26" t="n"/>
      <c r="ES439" s="26" t="n"/>
      <c r="ET439" s="26" t="n"/>
      <c r="EU439" s="26" t="n"/>
      <c r="EV439" s="26" t="n"/>
      <c r="EW439" s="26" t="n"/>
      <c r="EX439" s="26" t="n"/>
      <c r="EY439" s="26" t="n"/>
      <c r="EZ439" s="26" t="n"/>
      <c r="FA439" s="26" t="n"/>
      <c r="FB439" s="26" t="n"/>
      <c r="FC439" s="26" t="n"/>
      <c r="FD439" s="26" t="n"/>
      <c r="FE439" s="26" t="n"/>
      <c r="FF439" s="26" t="n"/>
      <c r="FG439" s="26" t="n"/>
      <c r="FH439" s="26" t="n"/>
      <c r="FI439" s="26" t="n"/>
      <c r="FJ439" s="26" t="n"/>
      <c r="FK439" s="26" t="n"/>
      <c r="FL439" s="26" t="n"/>
      <c r="FM439" s="26" t="n"/>
      <c r="FN439" s="26" t="n"/>
      <c r="FO439" s="26" t="n"/>
      <c r="FP439" s="26" t="n"/>
      <c r="FQ439" s="26" t="n"/>
      <c r="FR439" s="26" t="n"/>
      <c r="FS439" s="26" t="n"/>
      <c r="FT439" s="26" t="n"/>
      <c r="FU439" s="26" t="n"/>
      <c r="FV439" s="26" t="n"/>
      <c r="FW439" s="26" t="n"/>
      <c r="FX439" s="26" t="n"/>
      <c r="FY439" s="26" t="n"/>
      <c r="FZ439" s="26" t="n"/>
      <c r="GA439" s="26" t="n"/>
      <c r="GB439" s="26" t="n"/>
      <c r="GC439" s="26" t="n"/>
      <c r="GD439" s="26" t="n"/>
      <c r="GE439" s="26" t="n"/>
      <c r="GF439" s="26" t="n"/>
      <c r="GG439" s="26" t="n"/>
      <c r="GH439" s="26" t="n"/>
      <c r="GI439" s="26" t="n"/>
      <c r="GJ439" s="26" t="n"/>
      <c r="GK439" s="26" t="n"/>
      <c r="GL439" s="26" t="n"/>
      <c r="GM439" s="26" t="n"/>
      <c r="GN439" s="26" t="n"/>
      <c r="GO439" s="26" t="n"/>
      <c r="GP439" s="26" t="n"/>
      <c r="GQ439" s="26" t="n"/>
      <c r="GR439" s="26" t="n"/>
      <c r="GS439" s="26" t="n"/>
      <c r="GT439" s="26" t="n"/>
      <c r="GU439" s="26" t="n"/>
      <c r="GV439" s="26" t="n"/>
      <c r="GW439" s="26" t="n"/>
      <c r="GX439" s="26" t="n"/>
      <c r="GY439" s="26" t="n"/>
      <c r="GZ439" s="26" t="n"/>
      <c r="HA439" s="26" t="n"/>
      <c r="HB439" s="26" t="n"/>
      <c r="HC439" s="26" t="n"/>
      <c r="HD439" s="26" t="n"/>
      <c r="HE439" s="26" t="n"/>
      <c r="HF439" s="26" t="n"/>
      <c r="HG439" s="26" t="n"/>
      <c r="HH439" s="26" t="n"/>
      <c r="HI439" s="26" t="n"/>
      <c r="HJ439" s="26" t="n"/>
      <c r="HK439" s="26" t="n"/>
      <c r="HL439" s="26" t="n"/>
      <c r="HM439" s="26" t="n"/>
      <c r="HN439" s="26" t="n"/>
      <c r="HO439" s="26" t="n"/>
      <c r="HP439" s="26" t="n"/>
      <c r="HQ439" s="26" t="n"/>
      <c r="HR439" s="26" t="n"/>
      <c r="HS439" s="26" t="n"/>
      <c r="HT439" s="26" t="n"/>
      <c r="HU439" s="26" t="n"/>
      <c r="HV439" s="26" t="n"/>
      <c r="HW439" s="26" t="n"/>
      <c r="HX439" s="26" t="n"/>
      <c r="HY439" s="26" t="n"/>
      <c r="HZ439" s="26" t="n"/>
      <c r="IA439" s="26" t="n"/>
      <c r="IB439" s="26" t="n"/>
      <c r="IC439" s="26" t="n"/>
      <c r="ID439" s="26" t="n"/>
      <c r="IE439" s="26" t="n"/>
      <c r="IF439" s="26" t="n"/>
      <c r="IG439" s="26" t="n"/>
      <c r="IH439" s="26" t="n"/>
      <c r="II439" s="26" t="n"/>
      <c r="IJ439" s="26" t="n"/>
      <c r="IK439" s="26" t="n"/>
      <c r="IL439" s="26" t="n"/>
      <c r="IM439" s="26" t="n"/>
      <c r="IN439" s="26" t="n"/>
      <c r="IO439" s="26" t="n"/>
    </row>
    <row r="440">
      <c r="A440" s="39" t="inlineStr">
        <is>
          <t>MARKET_QUALITY_SCORE_ENABLED</t>
        </is>
      </c>
      <c r="B440" s="40" t="inlineStr">
        <is>
          <t>False</t>
        </is>
      </c>
      <c r="C440" s="38" t="n"/>
      <c r="D440" s="38" t="inlineStr">
        <is>
          <t>ENTRY, GLOBAL_CHECK, STOCKS_EXIT</t>
        </is>
      </c>
      <c r="E440" s="38" t="n"/>
      <c r="F440" s="26" t="n"/>
      <c r="G440" s="38">
        <f>IFERROR(VLOOKUP($A346&amp;"_"&amp;$B346,Results_Deltas!$A$2:$P$15000,5,FALSE),"")</f>
        <v/>
      </c>
      <c r="H440" s="38" t="inlineStr">
        <is>
          <t>Blanket (page end)</t>
        </is>
      </c>
      <c r="I440" s="26" t="n"/>
      <c r="J440" s="26" t="n"/>
      <c r="K440" s="26" t="n"/>
      <c r="L440" s="26" t="inlineStr">
        <is>
          <t>NO</t>
        </is>
      </c>
      <c r="M440" s="74" t="n">
        <v>3.726234960033811</v>
      </c>
      <c r="N440" s="74" t="n">
        <v>35</v>
      </c>
      <c r="O440" s="26" t="n"/>
      <c r="P440" s="26" t="n"/>
      <c r="Q440" s="26" t="n"/>
      <c r="R440" s="26" t="n"/>
      <c r="S440" s="26" t="n"/>
      <c r="T440" s="26" t="n"/>
      <c r="U440" s="26" t="n"/>
      <c r="V440" s="26" t="n"/>
      <c r="W440" s="26" t="n"/>
      <c r="X440" s="26" t="n"/>
      <c r="Y440" s="26" t="n"/>
      <c r="Z440" s="26" t="n"/>
      <c r="AA440" s="26" t="n"/>
      <c r="AB440" s="26" t="n"/>
      <c r="AC440" s="26" t="n"/>
      <c r="AD440" s="26" t="n"/>
      <c r="AE440" s="26" t="n"/>
      <c r="AF440" s="26" t="n"/>
      <c r="AG440" s="26" t="n"/>
      <c r="AH440" s="26" t="n"/>
      <c r="AI440" s="26" t="n"/>
      <c r="AJ440" s="26" t="n"/>
      <c r="AK440" s="26" t="n"/>
      <c r="AL440" s="26" t="n"/>
      <c r="AM440" s="26" t="n"/>
      <c r="AN440" s="26" t="n"/>
      <c r="AO440" s="26" t="n"/>
      <c r="AP440" s="26" t="n"/>
      <c r="AQ440" s="26" t="n"/>
      <c r="AR440" s="26" t="n"/>
      <c r="AS440" s="26" t="n"/>
      <c r="AT440" s="26" t="n"/>
      <c r="AU440" s="26" t="n"/>
      <c r="AV440" s="26" t="n"/>
      <c r="AW440" s="26" t="n"/>
      <c r="AX440" s="26" t="n"/>
      <c r="AY440" s="26" t="n"/>
      <c r="AZ440" s="26" t="n"/>
      <c r="BA440" s="26" t="n"/>
      <c r="BB440" s="26" t="n"/>
      <c r="BC440" s="26" t="n"/>
      <c r="BD440" s="26" t="n"/>
      <c r="BE440" s="26" t="n"/>
      <c r="BF440" s="26" t="n"/>
      <c r="BG440" s="26" t="n"/>
      <c r="BH440" s="26" t="n"/>
      <c r="BI440" s="26" t="n"/>
      <c r="BJ440" s="26" t="n"/>
      <c r="BK440" s="26" t="n"/>
      <c r="BL440" s="26" t="n"/>
      <c r="BM440" s="26" t="n"/>
      <c r="BN440" s="26" t="n"/>
      <c r="BO440" s="26" t="n"/>
      <c r="BP440" s="26" t="n"/>
      <c r="BQ440" s="26" t="n"/>
      <c r="BR440" s="26" t="n"/>
      <c r="BS440" s="26" t="n"/>
      <c r="BT440" s="26" t="n"/>
      <c r="BU440" s="26" t="n"/>
      <c r="BV440" s="26" t="n"/>
      <c r="BW440" s="26" t="n"/>
      <c r="BX440" s="26" t="n"/>
      <c r="BY440" s="26" t="n"/>
      <c r="BZ440" s="26" t="n"/>
      <c r="CA440" s="26" t="n"/>
      <c r="CB440" s="26" t="n"/>
      <c r="CC440" s="26" t="n"/>
      <c r="CD440" s="26" t="n"/>
      <c r="CE440" s="26" t="n"/>
      <c r="CF440" s="26" t="n"/>
      <c r="CG440" s="26" t="n"/>
      <c r="CH440" s="26" t="n"/>
      <c r="CI440" s="26" t="n"/>
      <c r="CJ440" s="26" t="n"/>
      <c r="CK440" s="26" t="n"/>
      <c r="CL440" s="26" t="n"/>
      <c r="CM440" s="26" t="n"/>
      <c r="CN440" s="26" t="n"/>
      <c r="CO440" s="26" t="n"/>
      <c r="CP440" s="26" t="n"/>
      <c r="CQ440" s="26" t="n"/>
      <c r="CR440" s="26" t="n"/>
      <c r="CS440" s="26" t="n"/>
      <c r="CT440" s="26" t="n"/>
      <c r="CU440" s="26" t="n"/>
      <c r="CV440" s="26" t="n"/>
      <c r="CW440" s="26" t="n"/>
      <c r="CX440" s="26" t="n"/>
      <c r="CY440" s="26" t="n"/>
      <c r="CZ440" s="26" t="n"/>
      <c r="DA440" s="26" t="n"/>
      <c r="DB440" s="26" t="n"/>
      <c r="DC440" s="26" t="n"/>
      <c r="DD440" s="26" t="n"/>
      <c r="DE440" s="26" t="n"/>
      <c r="DF440" s="26" t="n"/>
      <c r="DG440" s="26" t="n"/>
      <c r="DH440" s="26" t="n"/>
      <c r="DI440" s="26" t="n"/>
      <c r="DJ440" s="26" t="n"/>
      <c r="DK440" s="26" t="n"/>
      <c r="DL440" s="26" t="n"/>
      <c r="DM440" s="26" t="n"/>
      <c r="DN440" s="26" t="n"/>
      <c r="DO440" s="26" t="n"/>
      <c r="DP440" s="26" t="n"/>
      <c r="DQ440" s="26" t="n"/>
      <c r="DR440" s="26" t="n"/>
      <c r="DS440" s="26" t="n"/>
      <c r="DT440" s="26" t="n"/>
      <c r="DU440" s="26" t="n"/>
      <c r="DV440" s="26" t="n"/>
      <c r="DW440" s="26" t="n"/>
      <c r="DX440" s="26" t="n"/>
      <c r="DY440" s="26" t="n"/>
      <c r="DZ440" s="26" t="n"/>
      <c r="EA440" s="26" t="n"/>
      <c r="EB440" s="26" t="n"/>
      <c r="EC440" s="26" t="n"/>
      <c r="ED440" s="26" t="n"/>
      <c r="EE440" s="26" t="n"/>
      <c r="EF440" s="26" t="n"/>
      <c r="EG440" s="26" t="n"/>
      <c r="EH440" s="26" t="n"/>
      <c r="EI440" s="26" t="n"/>
      <c r="EJ440" s="26" t="n"/>
      <c r="EK440" s="26" t="n"/>
      <c r="EL440" s="26" t="n"/>
      <c r="EM440" s="26" t="n"/>
      <c r="EN440" s="26" t="n"/>
      <c r="EO440" s="26" t="n"/>
      <c r="EP440" s="26" t="n"/>
      <c r="EQ440" s="26" t="n"/>
      <c r="ER440" s="26" t="n"/>
      <c r="ES440" s="26" t="n"/>
      <c r="ET440" s="26" t="n"/>
      <c r="EU440" s="26" t="n"/>
      <c r="EV440" s="26" t="n"/>
      <c r="EW440" s="26" t="n"/>
      <c r="EX440" s="26" t="n"/>
      <c r="EY440" s="26" t="n"/>
      <c r="EZ440" s="26" t="n"/>
      <c r="FA440" s="26" t="n"/>
      <c r="FB440" s="26" t="n"/>
      <c r="FC440" s="26" t="n"/>
      <c r="FD440" s="26" t="n"/>
      <c r="FE440" s="26" t="n"/>
      <c r="FF440" s="26" t="n"/>
      <c r="FG440" s="26" t="n"/>
      <c r="FH440" s="26" t="n"/>
      <c r="FI440" s="26" t="n"/>
      <c r="FJ440" s="26" t="n"/>
      <c r="FK440" s="26" t="n"/>
      <c r="FL440" s="26" t="n"/>
      <c r="FM440" s="26" t="n"/>
      <c r="FN440" s="26" t="n"/>
      <c r="FO440" s="26" t="n"/>
      <c r="FP440" s="26" t="n"/>
      <c r="FQ440" s="26" t="n"/>
      <c r="FR440" s="26" t="n"/>
      <c r="FS440" s="26" t="n"/>
      <c r="FT440" s="26" t="n"/>
      <c r="FU440" s="26" t="n"/>
      <c r="FV440" s="26" t="n"/>
      <c r="FW440" s="26" t="n"/>
      <c r="FX440" s="26" t="n"/>
      <c r="FY440" s="26" t="n"/>
      <c r="FZ440" s="26" t="n"/>
      <c r="GA440" s="26" t="n"/>
      <c r="GB440" s="26" t="n"/>
      <c r="GC440" s="26" t="n"/>
      <c r="GD440" s="26" t="n"/>
      <c r="GE440" s="26" t="n"/>
      <c r="GF440" s="26" t="n"/>
      <c r="GG440" s="26" t="n"/>
      <c r="GH440" s="26" t="n"/>
      <c r="GI440" s="26" t="n"/>
      <c r="GJ440" s="26" t="n"/>
      <c r="GK440" s="26" t="n"/>
      <c r="GL440" s="26" t="n"/>
      <c r="GM440" s="26" t="n"/>
      <c r="GN440" s="26" t="n"/>
      <c r="GO440" s="26" t="n"/>
      <c r="GP440" s="26" t="n"/>
      <c r="GQ440" s="26" t="n"/>
      <c r="GR440" s="26" t="n"/>
      <c r="GS440" s="26" t="n"/>
      <c r="GT440" s="26" t="n"/>
      <c r="GU440" s="26" t="n"/>
      <c r="GV440" s="26" t="n"/>
      <c r="GW440" s="26" t="n"/>
      <c r="GX440" s="26" t="n"/>
      <c r="GY440" s="26" t="n"/>
      <c r="GZ440" s="26" t="n"/>
      <c r="HA440" s="26" t="n"/>
      <c r="HB440" s="26" t="n"/>
      <c r="HC440" s="26" t="n"/>
      <c r="HD440" s="26" t="n"/>
      <c r="HE440" s="26" t="n"/>
      <c r="HF440" s="26" t="n"/>
      <c r="HG440" s="26" t="n"/>
      <c r="HH440" s="26" t="n"/>
      <c r="HI440" s="26" t="n"/>
      <c r="HJ440" s="26" t="n"/>
      <c r="HK440" s="26" t="n"/>
      <c r="HL440" s="26" t="n"/>
      <c r="HM440" s="26" t="n"/>
      <c r="HN440" s="26" t="n"/>
      <c r="HO440" s="26" t="n"/>
      <c r="HP440" s="26" t="n"/>
      <c r="HQ440" s="26" t="n"/>
      <c r="HR440" s="26" t="n"/>
      <c r="HS440" s="26" t="n"/>
      <c r="HT440" s="26" t="n"/>
      <c r="HU440" s="26" t="n"/>
      <c r="HV440" s="26" t="n"/>
      <c r="HW440" s="26" t="n"/>
      <c r="HX440" s="26" t="n"/>
      <c r="HY440" s="26" t="n"/>
      <c r="HZ440" s="26" t="n"/>
      <c r="IA440" s="26" t="n"/>
      <c r="IB440" s="26" t="n"/>
      <c r="IC440" s="26" t="n"/>
      <c r="ID440" s="26" t="n"/>
      <c r="IE440" s="26" t="n"/>
      <c r="IF440" s="26" t="n"/>
      <c r="IG440" s="26" t="n"/>
      <c r="IH440" s="26" t="n"/>
      <c r="II440" s="26" t="n"/>
      <c r="IJ440" s="26" t="n"/>
      <c r="IK440" s="26" t="n"/>
      <c r="IL440" s="26" t="n"/>
      <c r="IM440" s="26" t="n"/>
      <c r="IN440" s="26" t="n"/>
      <c r="IO440" s="26" t="n"/>
    </row>
    <row r="441">
      <c r="A441" s="37" t="inlineStr">
        <is>
          <t>GR_FILTER_VEC_MIN_TFS</t>
        </is>
      </c>
      <c r="B441" s="38" t="inlineStr">
        <is>
          <t>0</t>
        </is>
      </c>
      <c r="C441" s="38" t="n"/>
      <c r="D441" s="38" t="inlineStr">
        <is>
          <t>GLOBAL_CHECK</t>
        </is>
      </c>
      <c r="E441" s="38" t="n"/>
      <c r="F441" s="26" t="n"/>
      <c r="G441" s="38">
        <f>IFERROR(VLOOKUP($A288&amp;"_"&amp;$B288,Results_Deltas!$A$2:$P$15000,5,FALSE),"")</f>
        <v/>
      </c>
      <c r="H441" s="38" t="inlineStr">
        <is>
          <t>Blanket (page end)</t>
        </is>
      </c>
      <c r="I441" s="26" t="n"/>
      <c r="J441" s="26" t="n"/>
      <c r="K441" s="26" t="n"/>
      <c r="L441" s="26" t="inlineStr">
        <is>
          <t>YES</t>
        </is>
      </c>
      <c r="M441" s="74" t="n">
        <v>3.733674904628765</v>
      </c>
      <c r="N441" s="74" t="n">
        <v>39</v>
      </c>
      <c r="O441" s="26" t="n"/>
      <c r="P441" s="26" t="n"/>
      <c r="Q441" s="26" t="n"/>
      <c r="R441" s="26" t="n"/>
      <c r="S441" s="26" t="n"/>
      <c r="T441" s="26" t="n"/>
      <c r="U441" s="26" t="n"/>
      <c r="V441" s="26" t="n"/>
      <c r="W441" s="26" t="n"/>
      <c r="X441" s="26" t="n"/>
      <c r="Y441" s="26" t="n"/>
      <c r="Z441" s="26" t="n"/>
      <c r="AA441" s="26" t="n"/>
      <c r="AB441" s="26" t="n"/>
      <c r="AC441" s="26" t="n"/>
      <c r="AD441" s="26" t="n"/>
      <c r="AE441" s="26" t="n"/>
      <c r="AF441" s="26" t="n"/>
      <c r="AG441" s="26" t="n"/>
      <c r="AH441" s="26" t="n"/>
      <c r="AI441" s="26" t="n"/>
      <c r="AJ441" s="26" t="n"/>
      <c r="AK441" s="26" t="n"/>
      <c r="AL441" s="26" t="n"/>
      <c r="AM441" s="26" t="n"/>
      <c r="AN441" s="26" t="n"/>
      <c r="AO441" s="26" t="n"/>
      <c r="AP441" s="26" t="n"/>
      <c r="AQ441" s="26" t="n"/>
      <c r="AR441" s="26" t="n"/>
      <c r="AS441" s="26" t="n"/>
      <c r="AT441" s="26" t="n"/>
      <c r="AU441" s="26" t="n"/>
      <c r="AV441" s="26" t="n"/>
      <c r="AW441" s="26" t="n"/>
      <c r="AX441" s="26" t="n"/>
      <c r="AY441" s="26" t="n"/>
      <c r="AZ441" s="26" t="n"/>
      <c r="BA441" s="26" t="n"/>
      <c r="BB441" s="26" t="n"/>
      <c r="BC441" s="26" t="n"/>
      <c r="BD441" s="26" t="n"/>
      <c r="BE441" s="26" t="n"/>
      <c r="BF441" s="26" t="n"/>
      <c r="BG441" s="26" t="n"/>
      <c r="BH441" s="26" t="n"/>
      <c r="BI441" s="26" t="n"/>
      <c r="BJ441" s="26" t="n"/>
      <c r="BK441" s="26" t="n"/>
      <c r="BL441" s="26" t="n"/>
      <c r="BM441" s="26" t="n"/>
      <c r="BN441" s="26" t="n"/>
      <c r="BO441" s="26" t="n"/>
      <c r="BP441" s="26" t="n"/>
      <c r="BQ441" s="26" t="n"/>
      <c r="BR441" s="26" t="n"/>
      <c r="BS441" s="26" t="n"/>
      <c r="BT441" s="26" t="n"/>
      <c r="BU441" s="26" t="n"/>
      <c r="BV441" s="26" t="n"/>
      <c r="BW441" s="26" t="n"/>
      <c r="BX441" s="26" t="n"/>
      <c r="BY441" s="26" t="n"/>
      <c r="BZ441" s="26" t="n"/>
      <c r="CA441" s="26" t="n"/>
      <c r="CB441" s="26" t="n"/>
      <c r="CC441" s="26" t="n"/>
      <c r="CD441" s="26" t="n"/>
      <c r="CE441" s="26" t="n"/>
      <c r="CF441" s="26" t="n"/>
      <c r="CG441" s="26" t="n"/>
      <c r="CH441" s="26" t="n"/>
      <c r="CI441" s="26" t="n"/>
      <c r="CJ441" s="26" t="n"/>
      <c r="CK441" s="26" t="n"/>
      <c r="CL441" s="26" t="n"/>
      <c r="CM441" s="26" t="n"/>
      <c r="CN441" s="26" t="n"/>
      <c r="CO441" s="26" t="n"/>
      <c r="CP441" s="26" t="n"/>
      <c r="CQ441" s="26" t="n"/>
      <c r="CR441" s="26" t="n"/>
      <c r="CS441" s="26" t="n"/>
      <c r="CT441" s="26" t="n"/>
      <c r="CU441" s="26" t="n"/>
      <c r="CV441" s="26" t="n"/>
      <c r="CW441" s="26" t="n"/>
      <c r="CX441" s="26" t="n"/>
      <c r="CY441" s="26" t="n"/>
      <c r="CZ441" s="26" t="n"/>
      <c r="DA441" s="26" t="n"/>
      <c r="DB441" s="26" t="n"/>
      <c r="DC441" s="26" t="n"/>
      <c r="DD441" s="26" t="n"/>
      <c r="DE441" s="26" t="n"/>
      <c r="DF441" s="26" t="n"/>
      <c r="DG441" s="26" t="n"/>
      <c r="DH441" s="26" t="n"/>
      <c r="DI441" s="26" t="n"/>
      <c r="DJ441" s="26" t="n"/>
      <c r="DK441" s="26" t="n"/>
      <c r="DL441" s="26" t="n"/>
      <c r="DM441" s="26" t="n"/>
      <c r="DN441" s="26" t="n"/>
      <c r="DO441" s="26" t="n"/>
      <c r="DP441" s="26" t="n"/>
      <c r="DQ441" s="26" t="n"/>
      <c r="DR441" s="26" t="n"/>
      <c r="DS441" s="26" t="n"/>
      <c r="DT441" s="26" t="n"/>
      <c r="DU441" s="26" t="n"/>
      <c r="DV441" s="26" t="n"/>
      <c r="DW441" s="26" t="n"/>
      <c r="DX441" s="26" t="n"/>
      <c r="DY441" s="26" t="n"/>
      <c r="DZ441" s="26" t="n"/>
      <c r="EA441" s="26" t="n"/>
      <c r="EB441" s="26" t="n"/>
      <c r="EC441" s="26" t="n"/>
      <c r="ED441" s="26" t="n"/>
      <c r="EE441" s="26" t="n"/>
      <c r="EF441" s="26" t="n"/>
      <c r="EG441" s="26" t="n"/>
      <c r="EH441" s="26" t="n"/>
      <c r="EI441" s="26" t="n"/>
      <c r="EJ441" s="26" t="n"/>
      <c r="EK441" s="26" t="n"/>
      <c r="EL441" s="26" t="n"/>
      <c r="EM441" s="26" t="n"/>
      <c r="EN441" s="26" t="n"/>
      <c r="EO441" s="26" t="n"/>
      <c r="EP441" s="26" t="n"/>
      <c r="EQ441" s="26" t="n"/>
      <c r="ER441" s="26" t="n"/>
      <c r="ES441" s="26" t="n"/>
      <c r="ET441" s="26" t="n"/>
      <c r="EU441" s="26" t="n"/>
      <c r="EV441" s="26" t="n"/>
      <c r="EW441" s="26" t="n"/>
      <c r="EX441" s="26" t="n"/>
      <c r="EY441" s="26" t="n"/>
      <c r="EZ441" s="26" t="n"/>
      <c r="FA441" s="26" t="n"/>
      <c r="FB441" s="26" t="n"/>
      <c r="FC441" s="26" t="n"/>
      <c r="FD441" s="26" t="n"/>
      <c r="FE441" s="26" t="n"/>
      <c r="FF441" s="26" t="n"/>
      <c r="FG441" s="26" t="n"/>
      <c r="FH441" s="26" t="n"/>
      <c r="FI441" s="26" t="n"/>
      <c r="FJ441" s="26" t="n"/>
      <c r="FK441" s="26" t="n"/>
      <c r="FL441" s="26" t="n"/>
      <c r="FM441" s="26" t="n"/>
      <c r="FN441" s="26" t="n"/>
      <c r="FO441" s="26" t="n"/>
      <c r="FP441" s="26" t="n"/>
      <c r="FQ441" s="26" t="n"/>
      <c r="FR441" s="26" t="n"/>
      <c r="FS441" s="26" t="n"/>
      <c r="FT441" s="26" t="n"/>
      <c r="FU441" s="26" t="n"/>
      <c r="FV441" s="26" t="n"/>
      <c r="FW441" s="26" t="n"/>
      <c r="FX441" s="26" t="n"/>
      <c r="FY441" s="26" t="n"/>
      <c r="FZ441" s="26" t="n"/>
      <c r="GA441" s="26" t="n"/>
      <c r="GB441" s="26" t="n"/>
      <c r="GC441" s="26" t="n"/>
      <c r="GD441" s="26" t="n"/>
      <c r="GE441" s="26" t="n"/>
      <c r="GF441" s="26" t="n"/>
      <c r="GG441" s="26" t="n"/>
      <c r="GH441" s="26" t="n"/>
      <c r="GI441" s="26" t="n"/>
      <c r="GJ441" s="26" t="n"/>
      <c r="GK441" s="26" t="n"/>
      <c r="GL441" s="26" t="n"/>
      <c r="GM441" s="26" t="n"/>
      <c r="GN441" s="26" t="n"/>
      <c r="GO441" s="26" t="n"/>
      <c r="GP441" s="26" t="n"/>
      <c r="GQ441" s="26" t="n"/>
      <c r="GR441" s="26" t="n"/>
      <c r="GS441" s="26" t="n"/>
      <c r="GT441" s="26" t="n"/>
      <c r="GU441" s="26" t="n"/>
      <c r="GV441" s="26" t="n"/>
      <c r="GW441" s="26" t="n"/>
      <c r="GX441" s="26" t="n"/>
      <c r="GY441" s="26" t="n"/>
      <c r="GZ441" s="26" t="n"/>
      <c r="HA441" s="26" t="n"/>
      <c r="HB441" s="26" t="n"/>
      <c r="HC441" s="26" t="n"/>
      <c r="HD441" s="26" t="n"/>
      <c r="HE441" s="26" t="n"/>
      <c r="HF441" s="26" t="n"/>
      <c r="HG441" s="26" t="n"/>
      <c r="HH441" s="26" t="n"/>
      <c r="HI441" s="26" t="n"/>
      <c r="HJ441" s="26" t="n"/>
      <c r="HK441" s="26" t="n"/>
      <c r="HL441" s="26" t="n"/>
      <c r="HM441" s="26" t="n"/>
      <c r="HN441" s="26" t="n"/>
      <c r="HO441" s="26" t="n"/>
      <c r="HP441" s="26" t="n"/>
      <c r="HQ441" s="26" t="n"/>
      <c r="HR441" s="26" t="n"/>
      <c r="HS441" s="26" t="n"/>
      <c r="HT441" s="26" t="n"/>
      <c r="HU441" s="26" t="n"/>
      <c r="HV441" s="26" t="n"/>
      <c r="HW441" s="26" t="n"/>
      <c r="HX441" s="26" t="n"/>
      <c r="HY441" s="26" t="n"/>
      <c r="HZ441" s="26" t="n"/>
      <c r="IA441" s="26" t="n"/>
      <c r="IB441" s="26" t="n"/>
      <c r="IC441" s="26" t="n"/>
      <c r="ID441" s="26" t="n"/>
      <c r="IE441" s="26" t="n"/>
      <c r="IF441" s="26" t="n"/>
      <c r="IG441" s="26" t="n"/>
      <c r="IH441" s="26" t="n"/>
      <c r="II441" s="26" t="n"/>
      <c r="IJ441" s="26" t="n"/>
      <c r="IK441" s="26" t="n"/>
      <c r="IL441" s="26" t="n"/>
      <c r="IM441" s="26" t="n"/>
      <c r="IN441" s="26" t="n"/>
      <c r="IO441" s="26" t="n"/>
    </row>
    <row r="442">
      <c r="A442" s="39" t="inlineStr">
        <is>
          <t>GR_FILTER_VEC_MIN_TFS</t>
        </is>
      </c>
      <c r="B442" s="70" t="n">
        <v>0</v>
      </c>
      <c r="C442" s="38" t="n"/>
      <c r="D442" s="38" t="inlineStr">
        <is>
          <t>GLOBAL_CHECK</t>
        </is>
      </c>
      <c r="E442" s="38" t="n"/>
      <c r="F442" s="26" t="n"/>
      <c r="G442" s="38">
        <f>IFERROR(VLOOKUP($A289&amp;"_"&amp;$B289,Results_Deltas!$A$2:$P$15000,5,FALSE),"")</f>
        <v/>
      </c>
      <c r="H442" s="38" t="inlineStr">
        <is>
          <t>Blanket (page end)</t>
        </is>
      </c>
      <c r="I442" s="26" t="n"/>
      <c r="J442" s="26" t="n"/>
      <c r="K442" s="26" t="n"/>
      <c r="L442" s="26" t="inlineStr">
        <is>
          <t>NO</t>
        </is>
      </c>
      <c r="M442" s="74" t="n">
        <v>3.733674904628765</v>
      </c>
      <c r="N442" s="74" t="n">
        <v>39</v>
      </c>
      <c r="O442" s="26" t="n"/>
      <c r="P442" s="26" t="n"/>
      <c r="Q442" s="26" t="n"/>
      <c r="R442" s="26" t="n"/>
      <c r="S442" s="26" t="n"/>
      <c r="T442" s="26" t="n"/>
      <c r="U442" s="26" t="n"/>
      <c r="V442" s="26" t="n"/>
      <c r="W442" s="26" t="n"/>
      <c r="X442" s="26" t="n"/>
      <c r="Y442" s="26" t="n"/>
      <c r="Z442" s="26" t="n"/>
      <c r="AA442" s="26" t="n"/>
      <c r="AB442" s="26" t="n"/>
      <c r="AC442" s="26" t="n"/>
      <c r="AD442" s="26" t="n"/>
      <c r="AE442" s="26" t="n"/>
      <c r="AF442" s="26" t="n"/>
      <c r="AG442" s="26" t="n"/>
      <c r="AH442" s="26" t="n"/>
      <c r="AI442" s="26" t="n"/>
      <c r="AJ442" s="26" t="n"/>
      <c r="AK442" s="26" t="n"/>
      <c r="AL442" s="26" t="n"/>
      <c r="AM442" s="26" t="n"/>
      <c r="AN442" s="26" t="n"/>
      <c r="AO442" s="26" t="n"/>
      <c r="AP442" s="26" t="n"/>
      <c r="AQ442" s="26" t="n"/>
      <c r="AR442" s="26" t="n"/>
      <c r="AS442" s="26" t="n"/>
      <c r="AT442" s="26" t="n"/>
      <c r="AU442" s="26" t="n"/>
      <c r="AV442" s="26" t="n"/>
      <c r="AW442" s="26" t="n"/>
      <c r="AX442" s="26" t="n"/>
      <c r="AY442" s="26" t="n"/>
      <c r="AZ442" s="26" t="n"/>
      <c r="BA442" s="26" t="n"/>
      <c r="BB442" s="26" t="n"/>
      <c r="BC442" s="26" t="n"/>
      <c r="BD442" s="26" t="n"/>
      <c r="BE442" s="26" t="n"/>
      <c r="BF442" s="26" t="n"/>
      <c r="BG442" s="26" t="n"/>
      <c r="BH442" s="26" t="n"/>
      <c r="BI442" s="26" t="n"/>
      <c r="BJ442" s="26" t="n"/>
      <c r="BK442" s="26" t="n"/>
      <c r="BL442" s="26" t="n"/>
      <c r="BM442" s="26" t="n"/>
      <c r="BN442" s="26" t="n"/>
      <c r="BO442" s="26" t="n"/>
      <c r="BP442" s="26" t="n"/>
      <c r="BQ442" s="26" t="n"/>
      <c r="BR442" s="26" t="n"/>
      <c r="BS442" s="26" t="n"/>
      <c r="BT442" s="26" t="n"/>
      <c r="BU442" s="26" t="n"/>
      <c r="BV442" s="26" t="n"/>
      <c r="BW442" s="26" t="n"/>
      <c r="BX442" s="26" t="n"/>
      <c r="BY442" s="26" t="n"/>
      <c r="BZ442" s="26" t="n"/>
      <c r="CA442" s="26" t="n"/>
      <c r="CB442" s="26" t="n"/>
      <c r="CC442" s="26" t="n"/>
      <c r="CD442" s="26" t="n"/>
      <c r="CE442" s="26" t="n"/>
      <c r="CF442" s="26" t="n"/>
      <c r="CG442" s="26" t="n"/>
      <c r="CH442" s="26" t="n"/>
      <c r="CI442" s="26" t="n"/>
      <c r="CJ442" s="26" t="n"/>
      <c r="CK442" s="26" t="n"/>
      <c r="CL442" s="26" t="n"/>
      <c r="CM442" s="26" t="n"/>
      <c r="CN442" s="26" t="n"/>
      <c r="CO442" s="26" t="n"/>
      <c r="CP442" s="26" t="n"/>
      <c r="CQ442" s="26" t="n"/>
      <c r="CR442" s="26" t="n"/>
      <c r="CS442" s="26" t="n"/>
      <c r="CT442" s="26" t="n"/>
      <c r="CU442" s="26" t="n"/>
      <c r="CV442" s="26" t="n"/>
      <c r="CW442" s="26" t="n"/>
      <c r="CX442" s="26" t="n"/>
      <c r="CY442" s="26" t="n"/>
      <c r="CZ442" s="26" t="n"/>
      <c r="DA442" s="26" t="n"/>
      <c r="DB442" s="26" t="n"/>
      <c r="DC442" s="26" t="n"/>
      <c r="DD442" s="26" t="n"/>
      <c r="DE442" s="26" t="n"/>
      <c r="DF442" s="26" t="n"/>
      <c r="DG442" s="26" t="n"/>
      <c r="DH442" s="26" t="n"/>
      <c r="DI442" s="26" t="n"/>
      <c r="DJ442" s="26" t="n"/>
      <c r="DK442" s="26" t="n"/>
      <c r="DL442" s="26" t="n"/>
      <c r="DM442" s="26" t="n"/>
      <c r="DN442" s="26" t="n"/>
      <c r="DO442" s="26" t="n"/>
      <c r="DP442" s="26" t="n"/>
      <c r="DQ442" s="26" t="n"/>
      <c r="DR442" s="26" t="n"/>
      <c r="DS442" s="26" t="n"/>
      <c r="DT442" s="26" t="n"/>
      <c r="DU442" s="26" t="n"/>
      <c r="DV442" s="26" t="n"/>
      <c r="DW442" s="26" t="n"/>
      <c r="DX442" s="26" t="n"/>
      <c r="DY442" s="26" t="n"/>
      <c r="DZ442" s="26" t="n"/>
      <c r="EA442" s="26" t="n"/>
      <c r="EB442" s="26" t="n"/>
      <c r="EC442" s="26" t="n"/>
      <c r="ED442" s="26" t="n"/>
      <c r="EE442" s="26" t="n"/>
      <c r="EF442" s="26" t="n"/>
      <c r="EG442" s="26" t="n"/>
      <c r="EH442" s="26" t="n"/>
      <c r="EI442" s="26" t="n"/>
      <c r="EJ442" s="26" t="n"/>
      <c r="EK442" s="26" t="n"/>
      <c r="EL442" s="26" t="n"/>
      <c r="EM442" s="26" t="n"/>
      <c r="EN442" s="26" t="n"/>
      <c r="EO442" s="26" t="n"/>
      <c r="EP442" s="26" t="n"/>
      <c r="EQ442" s="26" t="n"/>
      <c r="ER442" s="26" t="n"/>
      <c r="ES442" s="26" t="n"/>
      <c r="ET442" s="26" t="n"/>
      <c r="EU442" s="26" t="n"/>
      <c r="EV442" s="26" t="n"/>
      <c r="EW442" s="26" t="n"/>
      <c r="EX442" s="26" t="n"/>
      <c r="EY442" s="26" t="n"/>
      <c r="EZ442" s="26" t="n"/>
      <c r="FA442" s="26" t="n"/>
      <c r="FB442" s="26" t="n"/>
      <c r="FC442" s="26" t="n"/>
      <c r="FD442" s="26" t="n"/>
      <c r="FE442" s="26" t="n"/>
      <c r="FF442" s="26" t="n"/>
      <c r="FG442" s="26" t="n"/>
      <c r="FH442" s="26" t="n"/>
      <c r="FI442" s="26" t="n"/>
      <c r="FJ442" s="26" t="n"/>
      <c r="FK442" s="26" t="n"/>
      <c r="FL442" s="26" t="n"/>
      <c r="FM442" s="26" t="n"/>
      <c r="FN442" s="26" t="n"/>
      <c r="FO442" s="26" t="n"/>
      <c r="FP442" s="26" t="n"/>
      <c r="FQ442" s="26" t="n"/>
      <c r="FR442" s="26" t="n"/>
      <c r="FS442" s="26" t="n"/>
      <c r="FT442" s="26" t="n"/>
      <c r="FU442" s="26" t="n"/>
      <c r="FV442" s="26" t="n"/>
      <c r="FW442" s="26" t="n"/>
      <c r="FX442" s="26" t="n"/>
      <c r="FY442" s="26" t="n"/>
      <c r="FZ442" s="26" t="n"/>
      <c r="GA442" s="26" t="n"/>
      <c r="GB442" s="26" t="n"/>
      <c r="GC442" s="26" t="n"/>
      <c r="GD442" s="26" t="n"/>
      <c r="GE442" s="26" t="n"/>
      <c r="GF442" s="26" t="n"/>
      <c r="GG442" s="26" t="n"/>
      <c r="GH442" s="26" t="n"/>
      <c r="GI442" s="26" t="n"/>
      <c r="GJ442" s="26" t="n"/>
      <c r="GK442" s="26" t="n"/>
      <c r="GL442" s="26" t="n"/>
      <c r="GM442" s="26" t="n"/>
      <c r="GN442" s="26" t="n"/>
      <c r="GO442" s="26" t="n"/>
      <c r="GP442" s="26" t="n"/>
      <c r="GQ442" s="26" t="n"/>
      <c r="GR442" s="26" t="n"/>
      <c r="GS442" s="26" t="n"/>
      <c r="GT442" s="26" t="n"/>
      <c r="GU442" s="26" t="n"/>
      <c r="GV442" s="26" t="n"/>
      <c r="GW442" s="26" t="n"/>
      <c r="GX442" s="26" t="n"/>
      <c r="GY442" s="26" t="n"/>
      <c r="GZ442" s="26" t="n"/>
      <c r="HA442" s="26" t="n"/>
      <c r="HB442" s="26" t="n"/>
      <c r="HC442" s="26" t="n"/>
      <c r="HD442" s="26" t="n"/>
      <c r="HE442" s="26" t="n"/>
      <c r="HF442" s="26" t="n"/>
      <c r="HG442" s="26" t="n"/>
      <c r="HH442" s="26" t="n"/>
      <c r="HI442" s="26" t="n"/>
      <c r="HJ442" s="26" t="n"/>
      <c r="HK442" s="26" t="n"/>
      <c r="HL442" s="26" t="n"/>
      <c r="HM442" s="26" t="n"/>
      <c r="HN442" s="26" t="n"/>
      <c r="HO442" s="26" t="n"/>
      <c r="HP442" s="26" t="n"/>
      <c r="HQ442" s="26" t="n"/>
      <c r="HR442" s="26" t="n"/>
      <c r="HS442" s="26" t="n"/>
      <c r="HT442" s="26" t="n"/>
      <c r="HU442" s="26" t="n"/>
      <c r="HV442" s="26" t="n"/>
      <c r="HW442" s="26" t="n"/>
      <c r="HX442" s="26" t="n"/>
      <c r="HY442" s="26" t="n"/>
      <c r="HZ442" s="26" t="n"/>
      <c r="IA442" s="26" t="n"/>
      <c r="IB442" s="26" t="n"/>
      <c r="IC442" s="26" t="n"/>
      <c r="ID442" s="26" t="n"/>
      <c r="IE442" s="26" t="n"/>
      <c r="IF442" s="26" t="n"/>
      <c r="IG442" s="26" t="n"/>
      <c r="IH442" s="26" t="n"/>
      <c r="II442" s="26" t="n"/>
      <c r="IJ442" s="26" t="n"/>
      <c r="IK442" s="26" t="n"/>
      <c r="IL442" s="26" t="n"/>
      <c r="IM442" s="26" t="n"/>
      <c r="IN442" s="26" t="n"/>
      <c r="IO442" s="26" t="n"/>
    </row>
    <row r="443">
      <c r="A443" s="37" t="inlineStr">
        <is>
          <t>GOLDEN_RULE_BASE_USD</t>
        </is>
      </c>
      <c r="B443" s="38" t="inlineStr">
        <is>
          <t>0.0_ALT</t>
        </is>
      </c>
      <c r="C443" s="38" t="n"/>
      <c r="D443" s="38" t="inlineStr">
        <is>
          <t>GLOBAL_CHECK, STOCKS_EXIT</t>
        </is>
      </c>
      <c r="E443" s="38" t="n"/>
      <c r="F443" s="26" t="n"/>
      <c r="G443" s="38">
        <f>IFERROR(VLOOKUP($A283&amp;"_"&amp;$B283,Results_Deltas!$A$2:$P$15000,5,FALSE),"")</f>
        <v/>
      </c>
      <c r="H443" s="38" t="inlineStr">
        <is>
          <t>Blanket (page end)</t>
        </is>
      </c>
      <c r="I443" s="26" t="n"/>
      <c r="J443" s="26" t="n"/>
      <c r="K443" s="26" t="n"/>
      <c r="L443" s="26" t="inlineStr">
        <is>
          <t>YES</t>
        </is>
      </c>
      <c r="M443" s="74" t="n">
        <v>3.740664220001252</v>
      </c>
      <c r="N443" s="74" t="n">
        <v>38</v>
      </c>
      <c r="O443" s="26" t="n"/>
      <c r="P443" s="26" t="n"/>
      <c r="Q443" s="26" t="n"/>
      <c r="R443" s="26" t="n"/>
      <c r="S443" s="26" t="n"/>
      <c r="T443" s="26" t="n"/>
      <c r="U443" s="26" t="n"/>
      <c r="V443" s="26" t="n"/>
      <c r="W443" s="26" t="n"/>
      <c r="X443" s="26" t="n"/>
      <c r="Y443" s="26" t="n"/>
      <c r="Z443" s="26" t="n"/>
      <c r="AA443" s="26" t="n"/>
      <c r="AB443" s="26" t="n"/>
      <c r="AC443" s="26" t="n"/>
      <c r="AD443" s="26" t="n"/>
      <c r="AE443" s="26" t="n"/>
      <c r="AF443" s="26" t="n"/>
      <c r="AG443" s="26" t="n"/>
      <c r="AH443" s="26" t="n"/>
      <c r="AI443" s="26" t="n"/>
      <c r="AJ443" s="26" t="n"/>
      <c r="AK443" s="26" t="n"/>
      <c r="AL443" s="26" t="n"/>
      <c r="AM443" s="26" t="n"/>
      <c r="AN443" s="26" t="n"/>
      <c r="AO443" s="26" t="n"/>
      <c r="AP443" s="26" t="n"/>
      <c r="AQ443" s="26" t="n"/>
      <c r="AR443" s="26" t="n"/>
      <c r="AS443" s="26" t="n"/>
      <c r="AT443" s="26" t="n"/>
      <c r="AU443" s="26" t="n"/>
      <c r="AV443" s="26" t="n"/>
      <c r="AW443" s="26" t="n"/>
      <c r="AX443" s="26" t="n"/>
      <c r="AY443" s="26" t="n"/>
      <c r="AZ443" s="26" t="n"/>
      <c r="BA443" s="26" t="n"/>
      <c r="BB443" s="26" t="n"/>
      <c r="BC443" s="26" t="n"/>
      <c r="BD443" s="26" t="n"/>
      <c r="BE443" s="26" t="n"/>
      <c r="BF443" s="26" t="n"/>
      <c r="BG443" s="26" t="n"/>
      <c r="BH443" s="26" t="n"/>
      <c r="BI443" s="26" t="n"/>
      <c r="BJ443" s="26" t="n"/>
      <c r="BK443" s="26" t="n"/>
      <c r="BL443" s="26" t="n"/>
      <c r="BM443" s="26" t="n"/>
      <c r="BN443" s="26" t="n"/>
      <c r="BO443" s="26" t="n"/>
      <c r="BP443" s="26" t="n"/>
      <c r="BQ443" s="26" t="n"/>
      <c r="BR443" s="26" t="n"/>
      <c r="BS443" s="26" t="n"/>
      <c r="BT443" s="26" t="n"/>
      <c r="BU443" s="26" t="n"/>
      <c r="BV443" s="26" t="n"/>
      <c r="BW443" s="26" t="n"/>
      <c r="BX443" s="26" t="n"/>
      <c r="BY443" s="26" t="n"/>
      <c r="BZ443" s="26" t="n"/>
      <c r="CA443" s="26" t="n"/>
      <c r="CB443" s="26" t="n"/>
      <c r="CC443" s="26" t="n"/>
      <c r="CD443" s="26" t="n"/>
      <c r="CE443" s="26" t="n"/>
      <c r="CF443" s="26" t="n"/>
      <c r="CG443" s="26" t="n"/>
      <c r="CH443" s="26" t="n"/>
      <c r="CI443" s="26" t="n"/>
      <c r="CJ443" s="26" t="n"/>
      <c r="CK443" s="26" t="n"/>
      <c r="CL443" s="26" t="n"/>
      <c r="CM443" s="26" t="n"/>
      <c r="CN443" s="26" t="n"/>
      <c r="CO443" s="26" t="n"/>
      <c r="CP443" s="26" t="n"/>
      <c r="CQ443" s="26" t="n"/>
      <c r="CR443" s="26" t="n"/>
      <c r="CS443" s="26" t="n"/>
      <c r="CT443" s="26" t="n"/>
      <c r="CU443" s="26" t="n"/>
      <c r="CV443" s="26" t="n"/>
      <c r="CW443" s="26" t="n"/>
      <c r="CX443" s="26" t="n"/>
      <c r="CY443" s="26" t="n"/>
      <c r="CZ443" s="26" t="n"/>
      <c r="DA443" s="26" t="n"/>
      <c r="DB443" s="26" t="n"/>
      <c r="DC443" s="26" t="n"/>
      <c r="DD443" s="26" t="n"/>
      <c r="DE443" s="26" t="n"/>
      <c r="DF443" s="26" t="n"/>
      <c r="DG443" s="26" t="n"/>
      <c r="DH443" s="26" t="n"/>
      <c r="DI443" s="26" t="n"/>
      <c r="DJ443" s="26" t="n"/>
      <c r="DK443" s="26" t="n"/>
      <c r="DL443" s="26" t="n"/>
      <c r="DM443" s="26" t="n"/>
      <c r="DN443" s="26" t="n"/>
      <c r="DO443" s="26" t="n"/>
      <c r="DP443" s="26" t="n"/>
      <c r="DQ443" s="26" t="n"/>
      <c r="DR443" s="26" t="n"/>
      <c r="DS443" s="26" t="n"/>
      <c r="DT443" s="26" t="n"/>
      <c r="DU443" s="26" t="n"/>
      <c r="DV443" s="26" t="n"/>
      <c r="DW443" s="26" t="n"/>
      <c r="DX443" s="26" t="n"/>
      <c r="DY443" s="26" t="n"/>
      <c r="DZ443" s="26" t="n"/>
      <c r="EA443" s="26" t="n"/>
      <c r="EB443" s="26" t="n"/>
      <c r="EC443" s="26" t="n"/>
      <c r="ED443" s="26" t="n"/>
      <c r="EE443" s="26" t="n"/>
      <c r="EF443" s="26" t="n"/>
      <c r="EG443" s="26" t="n"/>
      <c r="EH443" s="26" t="n"/>
      <c r="EI443" s="26" t="n"/>
      <c r="EJ443" s="26" t="n"/>
      <c r="EK443" s="26" t="n"/>
      <c r="EL443" s="26" t="n"/>
      <c r="EM443" s="26" t="n"/>
      <c r="EN443" s="26" t="n"/>
      <c r="EO443" s="26" t="n"/>
      <c r="EP443" s="26" t="n"/>
      <c r="EQ443" s="26" t="n"/>
      <c r="ER443" s="26" t="n"/>
      <c r="ES443" s="26" t="n"/>
      <c r="ET443" s="26" t="n"/>
      <c r="EU443" s="26" t="n"/>
      <c r="EV443" s="26" t="n"/>
      <c r="EW443" s="26" t="n"/>
      <c r="EX443" s="26" t="n"/>
      <c r="EY443" s="26" t="n"/>
      <c r="EZ443" s="26" t="n"/>
      <c r="FA443" s="26" t="n"/>
      <c r="FB443" s="26" t="n"/>
      <c r="FC443" s="26" t="n"/>
      <c r="FD443" s="26" t="n"/>
      <c r="FE443" s="26" t="n"/>
      <c r="FF443" s="26" t="n"/>
      <c r="FG443" s="26" t="n"/>
      <c r="FH443" s="26" t="n"/>
      <c r="FI443" s="26" t="n"/>
      <c r="FJ443" s="26" t="n"/>
      <c r="FK443" s="26" t="n"/>
      <c r="FL443" s="26" t="n"/>
      <c r="FM443" s="26" t="n"/>
      <c r="FN443" s="26" t="n"/>
      <c r="FO443" s="26" t="n"/>
      <c r="FP443" s="26" t="n"/>
      <c r="FQ443" s="26" t="n"/>
      <c r="FR443" s="26" t="n"/>
      <c r="FS443" s="26" t="n"/>
      <c r="FT443" s="26" t="n"/>
      <c r="FU443" s="26" t="n"/>
      <c r="FV443" s="26" t="n"/>
      <c r="FW443" s="26" t="n"/>
      <c r="FX443" s="26" t="n"/>
      <c r="FY443" s="26" t="n"/>
      <c r="FZ443" s="26" t="n"/>
      <c r="GA443" s="26" t="n"/>
      <c r="GB443" s="26" t="n"/>
      <c r="GC443" s="26" t="n"/>
      <c r="GD443" s="26" t="n"/>
      <c r="GE443" s="26" t="n"/>
      <c r="GF443" s="26" t="n"/>
      <c r="GG443" s="26" t="n"/>
      <c r="GH443" s="26" t="n"/>
      <c r="GI443" s="26" t="n"/>
      <c r="GJ443" s="26" t="n"/>
      <c r="GK443" s="26" t="n"/>
      <c r="GL443" s="26" t="n"/>
      <c r="GM443" s="26" t="n"/>
      <c r="GN443" s="26" t="n"/>
      <c r="GO443" s="26" t="n"/>
      <c r="GP443" s="26" t="n"/>
      <c r="GQ443" s="26" t="n"/>
      <c r="GR443" s="26" t="n"/>
      <c r="GS443" s="26" t="n"/>
      <c r="GT443" s="26" t="n"/>
      <c r="GU443" s="26" t="n"/>
      <c r="GV443" s="26" t="n"/>
      <c r="GW443" s="26" t="n"/>
      <c r="GX443" s="26" t="n"/>
      <c r="GY443" s="26" t="n"/>
      <c r="GZ443" s="26" t="n"/>
      <c r="HA443" s="26" t="n"/>
      <c r="HB443" s="26" t="n"/>
      <c r="HC443" s="26" t="n"/>
      <c r="HD443" s="26" t="n"/>
      <c r="HE443" s="26" t="n"/>
      <c r="HF443" s="26" t="n"/>
      <c r="HG443" s="26" t="n"/>
      <c r="HH443" s="26" t="n"/>
      <c r="HI443" s="26" t="n"/>
      <c r="HJ443" s="26" t="n"/>
      <c r="HK443" s="26" t="n"/>
      <c r="HL443" s="26" t="n"/>
      <c r="HM443" s="26" t="n"/>
      <c r="HN443" s="26" t="n"/>
      <c r="HO443" s="26" t="n"/>
      <c r="HP443" s="26" t="n"/>
      <c r="HQ443" s="26" t="n"/>
      <c r="HR443" s="26" t="n"/>
      <c r="HS443" s="26" t="n"/>
      <c r="HT443" s="26" t="n"/>
      <c r="HU443" s="26" t="n"/>
      <c r="HV443" s="26" t="n"/>
      <c r="HW443" s="26" t="n"/>
      <c r="HX443" s="26" t="n"/>
      <c r="HY443" s="26" t="n"/>
      <c r="HZ443" s="26" t="n"/>
      <c r="IA443" s="26" t="n"/>
      <c r="IB443" s="26" t="n"/>
      <c r="IC443" s="26" t="n"/>
      <c r="ID443" s="26" t="n"/>
      <c r="IE443" s="26" t="n"/>
      <c r="IF443" s="26" t="n"/>
      <c r="IG443" s="26" t="n"/>
      <c r="IH443" s="26" t="n"/>
      <c r="II443" s="26" t="n"/>
      <c r="IJ443" s="26" t="n"/>
      <c r="IK443" s="26" t="n"/>
      <c r="IL443" s="26" t="n"/>
      <c r="IM443" s="26" t="n"/>
      <c r="IN443" s="26" t="n"/>
      <c r="IO443" s="26" t="n"/>
    </row>
    <row r="444">
      <c r="A444" s="37" t="inlineStr">
        <is>
          <t>HTF_TREND_VETO_BYPASS_ENABLED</t>
        </is>
      </c>
      <c r="B444" s="38" t="inlineStr">
        <is>
          <t>False</t>
        </is>
      </c>
      <c r="C444" s="38" t="n"/>
      <c r="D444" s="38" t="inlineStr">
        <is>
          <t>GLOBAL_CHECK, STOCKS_EXIT</t>
        </is>
      </c>
      <c r="E444" s="38" t="n"/>
      <c r="F444" s="26" t="n"/>
      <c r="G444" s="38">
        <f>IFERROR(VLOOKUP($A317&amp;"_"&amp;$B317,Results_Deltas!$A$2:$P$15000,5,FALSE),"")</f>
        <v/>
      </c>
      <c r="H444" s="38" t="inlineStr">
        <is>
          <t>Blanket (page end)</t>
        </is>
      </c>
      <c r="I444" s="26" t="n"/>
      <c r="J444" s="26" t="n"/>
      <c r="K444" s="26" t="n"/>
      <c r="L444" s="26" t="inlineStr">
        <is>
          <t>YES</t>
        </is>
      </c>
      <c r="M444" s="74" t="n">
        <v>3.758106431913364</v>
      </c>
      <c r="N444" s="74" t="n">
        <v>38</v>
      </c>
      <c r="O444" s="26" t="n"/>
      <c r="P444" s="26" t="n"/>
      <c r="Q444" s="26" t="n"/>
      <c r="R444" s="26" t="n"/>
      <c r="S444" s="26" t="n"/>
      <c r="T444" s="26" t="n"/>
      <c r="U444" s="26" t="n"/>
      <c r="V444" s="26" t="n"/>
      <c r="W444" s="26" t="n"/>
      <c r="X444" s="26" t="n"/>
      <c r="Y444" s="26" t="n"/>
      <c r="Z444" s="26" t="n"/>
      <c r="AA444" s="26" t="n"/>
      <c r="AB444" s="26" t="n"/>
      <c r="AC444" s="26" t="n"/>
      <c r="AD444" s="26" t="n"/>
      <c r="AE444" s="26" t="n"/>
      <c r="AF444" s="26" t="n"/>
      <c r="AG444" s="26" t="n"/>
      <c r="AH444" s="26" t="n"/>
      <c r="AI444" s="26" t="n"/>
      <c r="AJ444" s="26" t="n"/>
      <c r="AK444" s="26" t="n"/>
      <c r="AL444" s="26" t="n"/>
      <c r="AM444" s="26" t="n"/>
      <c r="AN444" s="26" t="n"/>
      <c r="AO444" s="26" t="n"/>
      <c r="AP444" s="26" t="n"/>
      <c r="AQ444" s="26" t="n"/>
      <c r="AR444" s="26" t="n"/>
      <c r="AS444" s="26" t="n"/>
      <c r="AT444" s="26" t="n"/>
      <c r="AU444" s="26" t="n"/>
      <c r="AV444" s="26" t="n"/>
      <c r="AW444" s="26" t="n"/>
      <c r="AX444" s="26" t="n"/>
      <c r="AY444" s="26" t="n"/>
      <c r="AZ444" s="26" t="n"/>
      <c r="BA444" s="26" t="n"/>
      <c r="BB444" s="26" t="n"/>
      <c r="BC444" s="26" t="n"/>
      <c r="BD444" s="26" t="n"/>
      <c r="BE444" s="26" t="n"/>
      <c r="BF444" s="26" t="n"/>
      <c r="BG444" s="26" t="n"/>
      <c r="BH444" s="26" t="n"/>
      <c r="BI444" s="26" t="n"/>
      <c r="BJ444" s="26" t="n"/>
      <c r="BK444" s="26" t="n"/>
      <c r="BL444" s="26" t="n"/>
      <c r="BM444" s="26" t="n"/>
      <c r="BN444" s="26" t="n"/>
      <c r="BO444" s="26" t="n"/>
      <c r="BP444" s="26" t="n"/>
      <c r="BQ444" s="26" t="n"/>
      <c r="BR444" s="26" t="n"/>
      <c r="BS444" s="26" t="n"/>
      <c r="BT444" s="26" t="n"/>
      <c r="BU444" s="26" t="n"/>
      <c r="BV444" s="26" t="n"/>
      <c r="BW444" s="26" t="n"/>
      <c r="BX444" s="26" t="n"/>
      <c r="BY444" s="26" t="n"/>
      <c r="BZ444" s="26" t="n"/>
      <c r="CA444" s="26" t="n"/>
      <c r="CB444" s="26" t="n"/>
      <c r="CC444" s="26" t="n"/>
      <c r="CD444" s="26" t="n"/>
      <c r="CE444" s="26" t="n"/>
      <c r="CF444" s="26" t="n"/>
      <c r="CG444" s="26" t="n"/>
      <c r="CH444" s="26" t="n"/>
      <c r="CI444" s="26" t="n"/>
      <c r="CJ444" s="26" t="n"/>
      <c r="CK444" s="26" t="n"/>
      <c r="CL444" s="26" t="n"/>
      <c r="CM444" s="26" t="n"/>
      <c r="CN444" s="26" t="n"/>
      <c r="CO444" s="26" t="n"/>
      <c r="CP444" s="26" t="n"/>
      <c r="CQ444" s="26" t="n"/>
      <c r="CR444" s="26" t="n"/>
      <c r="CS444" s="26" t="n"/>
      <c r="CT444" s="26" t="n"/>
      <c r="CU444" s="26" t="n"/>
      <c r="CV444" s="26" t="n"/>
      <c r="CW444" s="26" t="n"/>
      <c r="CX444" s="26" t="n"/>
      <c r="CY444" s="26" t="n"/>
      <c r="CZ444" s="26" t="n"/>
      <c r="DA444" s="26" t="n"/>
      <c r="DB444" s="26" t="n"/>
      <c r="DC444" s="26" t="n"/>
      <c r="DD444" s="26" t="n"/>
      <c r="DE444" s="26" t="n"/>
      <c r="DF444" s="26" t="n"/>
      <c r="DG444" s="26" t="n"/>
      <c r="DH444" s="26" t="n"/>
      <c r="DI444" s="26" t="n"/>
      <c r="DJ444" s="26" t="n"/>
      <c r="DK444" s="26" t="n"/>
      <c r="DL444" s="26" t="n"/>
      <c r="DM444" s="26" t="n"/>
      <c r="DN444" s="26" t="n"/>
      <c r="DO444" s="26" t="n"/>
      <c r="DP444" s="26" t="n"/>
      <c r="DQ444" s="26" t="n"/>
      <c r="DR444" s="26" t="n"/>
      <c r="DS444" s="26" t="n"/>
      <c r="DT444" s="26" t="n"/>
      <c r="DU444" s="26" t="n"/>
      <c r="DV444" s="26" t="n"/>
      <c r="DW444" s="26" t="n"/>
      <c r="DX444" s="26" t="n"/>
      <c r="DY444" s="26" t="n"/>
      <c r="DZ444" s="26" t="n"/>
      <c r="EA444" s="26" t="n"/>
      <c r="EB444" s="26" t="n"/>
      <c r="EC444" s="26" t="n"/>
      <c r="ED444" s="26" t="n"/>
      <c r="EE444" s="26" t="n"/>
      <c r="EF444" s="26" t="n"/>
      <c r="EG444" s="26" t="n"/>
      <c r="EH444" s="26" t="n"/>
      <c r="EI444" s="26" t="n"/>
      <c r="EJ444" s="26" t="n"/>
      <c r="EK444" s="26" t="n"/>
      <c r="EL444" s="26" t="n"/>
      <c r="EM444" s="26" t="n"/>
      <c r="EN444" s="26" t="n"/>
      <c r="EO444" s="26" t="n"/>
      <c r="EP444" s="26" t="n"/>
      <c r="EQ444" s="26" t="n"/>
      <c r="ER444" s="26" t="n"/>
      <c r="ES444" s="26" t="n"/>
      <c r="ET444" s="26" t="n"/>
      <c r="EU444" s="26" t="n"/>
      <c r="EV444" s="26" t="n"/>
      <c r="EW444" s="26" t="n"/>
      <c r="EX444" s="26" t="n"/>
      <c r="EY444" s="26" t="n"/>
      <c r="EZ444" s="26" t="n"/>
      <c r="FA444" s="26" t="n"/>
      <c r="FB444" s="26" t="n"/>
      <c r="FC444" s="26" t="n"/>
      <c r="FD444" s="26" t="n"/>
      <c r="FE444" s="26" t="n"/>
      <c r="FF444" s="26" t="n"/>
      <c r="FG444" s="26" t="n"/>
      <c r="FH444" s="26" t="n"/>
      <c r="FI444" s="26" t="n"/>
      <c r="FJ444" s="26" t="n"/>
      <c r="FK444" s="26" t="n"/>
      <c r="FL444" s="26" t="n"/>
      <c r="FM444" s="26" t="n"/>
      <c r="FN444" s="26" t="n"/>
      <c r="FO444" s="26" t="n"/>
      <c r="FP444" s="26" t="n"/>
      <c r="FQ444" s="26" t="n"/>
      <c r="FR444" s="26" t="n"/>
      <c r="FS444" s="26" t="n"/>
      <c r="FT444" s="26" t="n"/>
      <c r="FU444" s="26" t="n"/>
      <c r="FV444" s="26" t="n"/>
      <c r="FW444" s="26" t="n"/>
      <c r="FX444" s="26" t="n"/>
      <c r="FY444" s="26" t="n"/>
      <c r="FZ444" s="26" t="n"/>
      <c r="GA444" s="26" t="n"/>
      <c r="GB444" s="26" t="n"/>
      <c r="GC444" s="26" t="n"/>
      <c r="GD444" s="26" t="n"/>
      <c r="GE444" s="26" t="n"/>
      <c r="GF444" s="26" t="n"/>
      <c r="GG444" s="26" t="n"/>
      <c r="GH444" s="26" t="n"/>
      <c r="GI444" s="26" t="n"/>
      <c r="GJ444" s="26" t="n"/>
      <c r="GK444" s="26" t="n"/>
      <c r="GL444" s="26" t="n"/>
      <c r="GM444" s="26" t="n"/>
      <c r="GN444" s="26" t="n"/>
      <c r="GO444" s="26" t="n"/>
      <c r="GP444" s="26" t="n"/>
      <c r="GQ444" s="26" t="n"/>
      <c r="GR444" s="26" t="n"/>
      <c r="GS444" s="26" t="n"/>
      <c r="GT444" s="26" t="n"/>
      <c r="GU444" s="26" t="n"/>
      <c r="GV444" s="26" t="n"/>
      <c r="GW444" s="26" t="n"/>
      <c r="GX444" s="26" t="n"/>
      <c r="GY444" s="26" t="n"/>
      <c r="GZ444" s="26" t="n"/>
      <c r="HA444" s="26" t="n"/>
      <c r="HB444" s="26" t="n"/>
      <c r="HC444" s="26" t="n"/>
      <c r="HD444" s="26" t="n"/>
      <c r="HE444" s="26" t="n"/>
      <c r="HF444" s="26" t="n"/>
      <c r="HG444" s="26" t="n"/>
      <c r="HH444" s="26" t="n"/>
      <c r="HI444" s="26" t="n"/>
      <c r="HJ444" s="26" t="n"/>
      <c r="HK444" s="26" t="n"/>
      <c r="HL444" s="26" t="n"/>
      <c r="HM444" s="26" t="n"/>
      <c r="HN444" s="26" t="n"/>
      <c r="HO444" s="26" t="n"/>
      <c r="HP444" s="26" t="n"/>
      <c r="HQ444" s="26" t="n"/>
      <c r="HR444" s="26" t="n"/>
      <c r="HS444" s="26" t="n"/>
      <c r="HT444" s="26" t="n"/>
      <c r="HU444" s="26" t="n"/>
      <c r="HV444" s="26" t="n"/>
      <c r="HW444" s="26" t="n"/>
      <c r="HX444" s="26" t="n"/>
      <c r="HY444" s="26" t="n"/>
      <c r="HZ444" s="26" t="n"/>
      <c r="IA444" s="26" t="n"/>
      <c r="IB444" s="26" t="n"/>
      <c r="IC444" s="26" t="n"/>
      <c r="ID444" s="26" t="n"/>
      <c r="IE444" s="26" t="n"/>
      <c r="IF444" s="26" t="n"/>
      <c r="IG444" s="26" t="n"/>
      <c r="IH444" s="26" t="n"/>
      <c r="II444" s="26" t="n"/>
      <c r="IJ444" s="26" t="n"/>
      <c r="IK444" s="26" t="n"/>
      <c r="IL444" s="26" t="n"/>
      <c r="IM444" s="26" t="n"/>
      <c r="IN444" s="26" t="n"/>
      <c r="IO444" s="26" t="n"/>
    </row>
    <row r="445">
      <c r="A445" s="39" t="inlineStr">
        <is>
          <t>HTF_TREND_VETO_BYPASS_ENABLED</t>
        </is>
      </c>
      <c r="B445" s="70" t="b">
        <v>0</v>
      </c>
      <c r="C445" s="38" t="n"/>
      <c r="D445" s="38" t="inlineStr">
        <is>
          <t>GLOBAL_CHECK, STOCKS_EXIT</t>
        </is>
      </c>
      <c r="E445" s="38" t="n"/>
      <c r="F445" s="26" t="n"/>
      <c r="G445" s="38">
        <f>IFERROR(VLOOKUP($A318&amp;"_"&amp;$B318,Results_Deltas!$A$2:$P$15000,5,FALSE),"")</f>
        <v/>
      </c>
      <c r="H445" s="38" t="inlineStr">
        <is>
          <t>Blanket (page end)</t>
        </is>
      </c>
      <c r="I445" s="26" t="n"/>
      <c r="J445" s="26" t="n"/>
      <c r="K445" s="26" t="n"/>
      <c r="L445" s="26" t="inlineStr">
        <is>
          <t>NO</t>
        </is>
      </c>
      <c r="M445" s="74" t="n">
        <v>3.758106431913364</v>
      </c>
      <c r="N445" s="74" t="n">
        <v>38</v>
      </c>
      <c r="O445" s="26" t="n"/>
      <c r="P445" s="26" t="n"/>
      <c r="Q445" s="26" t="n"/>
      <c r="R445" s="26" t="n"/>
      <c r="S445" s="26" t="n"/>
      <c r="T445" s="26" t="n"/>
      <c r="U445" s="26" t="n"/>
      <c r="V445" s="26" t="n"/>
      <c r="W445" s="26" t="n"/>
      <c r="X445" s="26" t="n"/>
      <c r="Y445" s="26" t="n"/>
      <c r="Z445" s="26" t="n"/>
      <c r="AA445" s="26" t="n"/>
      <c r="AB445" s="26" t="n"/>
      <c r="AC445" s="26" t="n"/>
      <c r="AD445" s="26" t="n"/>
      <c r="AE445" s="26" t="n"/>
      <c r="AF445" s="26" t="n"/>
      <c r="AG445" s="26" t="n"/>
      <c r="AH445" s="26" t="n"/>
      <c r="AI445" s="26" t="n"/>
      <c r="AJ445" s="26" t="n"/>
      <c r="AK445" s="26" t="n"/>
      <c r="AL445" s="26" t="n"/>
      <c r="AM445" s="26" t="n"/>
      <c r="AN445" s="26" t="n"/>
      <c r="AO445" s="26" t="n"/>
      <c r="AP445" s="26" t="n"/>
      <c r="AQ445" s="26" t="n"/>
      <c r="AR445" s="26" t="n"/>
      <c r="AS445" s="26" t="n"/>
      <c r="AT445" s="26" t="n"/>
      <c r="AU445" s="26" t="n"/>
      <c r="AV445" s="26" t="n"/>
      <c r="AW445" s="26" t="n"/>
      <c r="AX445" s="26" t="n"/>
      <c r="AY445" s="26" t="n"/>
      <c r="AZ445" s="26" t="n"/>
      <c r="BA445" s="26" t="n"/>
      <c r="BB445" s="26" t="n"/>
      <c r="BC445" s="26" t="n"/>
      <c r="BD445" s="26" t="n"/>
      <c r="BE445" s="26" t="n"/>
      <c r="BF445" s="26" t="n"/>
      <c r="BG445" s="26" t="n"/>
      <c r="BH445" s="26" t="n"/>
      <c r="BI445" s="26" t="n"/>
      <c r="BJ445" s="26" t="n"/>
      <c r="BK445" s="26" t="n"/>
      <c r="BL445" s="26" t="n"/>
      <c r="BM445" s="26" t="n"/>
      <c r="BN445" s="26" t="n"/>
      <c r="BO445" s="26" t="n"/>
      <c r="BP445" s="26" t="n"/>
      <c r="BQ445" s="26" t="n"/>
      <c r="BR445" s="26" t="n"/>
      <c r="BS445" s="26" t="n"/>
      <c r="BT445" s="26" t="n"/>
      <c r="BU445" s="26" t="n"/>
      <c r="BV445" s="26" t="n"/>
      <c r="BW445" s="26" t="n"/>
      <c r="BX445" s="26" t="n"/>
      <c r="BY445" s="26" t="n"/>
      <c r="BZ445" s="26" t="n"/>
      <c r="CA445" s="26" t="n"/>
      <c r="CB445" s="26" t="n"/>
      <c r="CC445" s="26" t="n"/>
      <c r="CD445" s="26" t="n"/>
      <c r="CE445" s="26" t="n"/>
      <c r="CF445" s="26" t="n"/>
      <c r="CG445" s="26" t="n"/>
      <c r="CH445" s="26" t="n"/>
      <c r="CI445" s="26" t="n"/>
      <c r="CJ445" s="26" t="n"/>
      <c r="CK445" s="26" t="n"/>
      <c r="CL445" s="26" t="n"/>
      <c r="CM445" s="26" t="n"/>
      <c r="CN445" s="26" t="n"/>
      <c r="CO445" s="26" t="n"/>
      <c r="CP445" s="26" t="n"/>
      <c r="CQ445" s="26" t="n"/>
      <c r="CR445" s="26" t="n"/>
      <c r="CS445" s="26" t="n"/>
      <c r="CT445" s="26" t="n"/>
      <c r="CU445" s="26" t="n"/>
      <c r="CV445" s="26" t="n"/>
      <c r="CW445" s="26" t="n"/>
      <c r="CX445" s="26" t="n"/>
      <c r="CY445" s="26" t="n"/>
      <c r="CZ445" s="26" t="n"/>
      <c r="DA445" s="26" t="n"/>
      <c r="DB445" s="26" t="n"/>
      <c r="DC445" s="26" t="n"/>
      <c r="DD445" s="26" t="n"/>
      <c r="DE445" s="26" t="n"/>
      <c r="DF445" s="26" t="n"/>
      <c r="DG445" s="26" t="n"/>
      <c r="DH445" s="26" t="n"/>
      <c r="DI445" s="26" t="n"/>
      <c r="DJ445" s="26" t="n"/>
      <c r="DK445" s="26" t="n"/>
      <c r="DL445" s="26" t="n"/>
      <c r="DM445" s="26" t="n"/>
      <c r="DN445" s="26" t="n"/>
      <c r="DO445" s="26" t="n"/>
      <c r="DP445" s="26" t="n"/>
      <c r="DQ445" s="26" t="n"/>
      <c r="DR445" s="26" t="n"/>
      <c r="DS445" s="26" t="n"/>
      <c r="DT445" s="26" t="n"/>
      <c r="DU445" s="26" t="n"/>
      <c r="DV445" s="26" t="n"/>
      <c r="DW445" s="26" t="n"/>
      <c r="DX445" s="26" t="n"/>
      <c r="DY445" s="26" t="n"/>
      <c r="DZ445" s="26" t="n"/>
      <c r="EA445" s="26" t="n"/>
      <c r="EB445" s="26" t="n"/>
      <c r="EC445" s="26" t="n"/>
      <c r="ED445" s="26" t="n"/>
      <c r="EE445" s="26" t="n"/>
      <c r="EF445" s="26" t="n"/>
      <c r="EG445" s="26" t="n"/>
      <c r="EH445" s="26" t="n"/>
      <c r="EI445" s="26" t="n"/>
      <c r="EJ445" s="26" t="n"/>
      <c r="EK445" s="26" t="n"/>
      <c r="EL445" s="26" t="n"/>
      <c r="EM445" s="26" t="n"/>
      <c r="EN445" s="26" t="n"/>
      <c r="EO445" s="26" t="n"/>
      <c r="EP445" s="26" t="n"/>
      <c r="EQ445" s="26" t="n"/>
      <c r="ER445" s="26" t="n"/>
      <c r="ES445" s="26" t="n"/>
      <c r="ET445" s="26" t="n"/>
      <c r="EU445" s="26" t="n"/>
      <c r="EV445" s="26" t="n"/>
      <c r="EW445" s="26" t="n"/>
      <c r="EX445" s="26" t="n"/>
      <c r="EY445" s="26" t="n"/>
      <c r="EZ445" s="26" t="n"/>
      <c r="FA445" s="26" t="n"/>
      <c r="FB445" s="26" t="n"/>
      <c r="FC445" s="26" t="n"/>
      <c r="FD445" s="26" t="n"/>
      <c r="FE445" s="26" t="n"/>
      <c r="FF445" s="26" t="n"/>
      <c r="FG445" s="26" t="n"/>
      <c r="FH445" s="26" t="n"/>
      <c r="FI445" s="26" t="n"/>
      <c r="FJ445" s="26" t="n"/>
      <c r="FK445" s="26" t="n"/>
      <c r="FL445" s="26" t="n"/>
      <c r="FM445" s="26" t="n"/>
      <c r="FN445" s="26" t="n"/>
      <c r="FO445" s="26" t="n"/>
      <c r="FP445" s="26" t="n"/>
      <c r="FQ445" s="26" t="n"/>
      <c r="FR445" s="26" t="n"/>
      <c r="FS445" s="26" t="n"/>
      <c r="FT445" s="26" t="n"/>
      <c r="FU445" s="26" t="n"/>
      <c r="FV445" s="26" t="n"/>
      <c r="FW445" s="26" t="n"/>
      <c r="FX445" s="26" t="n"/>
      <c r="FY445" s="26" t="n"/>
      <c r="FZ445" s="26" t="n"/>
      <c r="GA445" s="26" t="n"/>
      <c r="GB445" s="26" t="n"/>
      <c r="GC445" s="26" t="n"/>
      <c r="GD445" s="26" t="n"/>
      <c r="GE445" s="26" t="n"/>
      <c r="GF445" s="26" t="n"/>
      <c r="GG445" s="26" t="n"/>
      <c r="GH445" s="26" t="n"/>
      <c r="GI445" s="26" t="n"/>
      <c r="GJ445" s="26" t="n"/>
      <c r="GK445" s="26" t="n"/>
      <c r="GL445" s="26" t="n"/>
      <c r="GM445" s="26" t="n"/>
      <c r="GN445" s="26" t="n"/>
      <c r="GO445" s="26" t="n"/>
      <c r="GP445" s="26" t="n"/>
      <c r="GQ445" s="26" t="n"/>
      <c r="GR445" s="26" t="n"/>
      <c r="GS445" s="26" t="n"/>
      <c r="GT445" s="26" t="n"/>
      <c r="GU445" s="26" t="n"/>
      <c r="GV445" s="26" t="n"/>
      <c r="GW445" s="26" t="n"/>
      <c r="GX445" s="26" t="n"/>
      <c r="GY445" s="26" t="n"/>
      <c r="GZ445" s="26" t="n"/>
      <c r="HA445" s="26" t="n"/>
      <c r="HB445" s="26" t="n"/>
      <c r="HC445" s="26" t="n"/>
      <c r="HD445" s="26" t="n"/>
      <c r="HE445" s="26" t="n"/>
      <c r="HF445" s="26" t="n"/>
      <c r="HG445" s="26" t="n"/>
      <c r="HH445" s="26" t="n"/>
      <c r="HI445" s="26" t="n"/>
      <c r="HJ445" s="26" t="n"/>
      <c r="HK445" s="26" t="n"/>
      <c r="HL445" s="26" t="n"/>
      <c r="HM445" s="26" t="n"/>
      <c r="HN445" s="26" t="n"/>
      <c r="HO445" s="26" t="n"/>
      <c r="HP445" s="26" t="n"/>
      <c r="HQ445" s="26" t="n"/>
      <c r="HR445" s="26" t="n"/>
      <c r="HS445" s="26" t="n"/>
      <c r="HT445" s="26" t="n"/>
      <c r="HU445" s="26" t="n"/>
      <c r="HV445" s="26" t="n"/>
      <c r="HW445" s="26" t="n"/>
      <c r="HX445" s="26" t="n"/>
      <c r="HY445" s="26" t="n"/>
      <c r="HZ445" s="26" t="n"/>
      <c r="IA445" s="26" t="n"/>
      <c r="IB445" s="26" t="n"/>
      <c r="IC445" s="26" t="n"/>
      <c r="ID445" s="26" t="n"/>
      <c r="IE445" s="26" t="n"/>
      <c r="IF445" s="26" t="n"/>
      <c r="IG445" s="26" t="n"/>
      <c r="IH445" s="26" t="n"/>
      <c r="II445" s="26" t="n"/>
      <c r="IJ445" s="26" t="n"/>
      <c r="IK445" s="26" t="n"/>
      <c r="IL445" s="26" t="n"/>
      <c r="IM445" s="26" t="n"/>
      <c r="IN445" s="26" t="n"/>
      <c r="IO445" s="26" t="n"/>
    </row>
    <row r="446">
      <c r="A446" s="37" t="inlineStr">
        <is>
          <t>NEW_POSITION_MAX_LOSS_THRESHOLD</t>
        </is>
      </c>
      <c r="B446" s="38" t="inlineStr">
        <is>
          <t>0</t>
        </is>
      </c>
      <c r="C446" s="38" t="n"/>
      <c r="D446" s="38" t="inlineStr">
        <is>
          <t>AUGMENT, EXIT, GLOBAL_CHECK, REDUCE, STOCKS_EXIT</t>
        </is>
      </c>
      <c r="E446" s="38" t="n"/>
      <c r="F446" s="26" t="n"/>
      <c r="G446" s="38">
        <f>IFERROR(VLOOKUP($A374&amp;"_"&amp;$B374,Results_Deltas!$A$2:$P$15000,5,FALSE),"")</f>
        <v/>
      </c>
      <c r="H446" s="38" t="inlineStr">
        <is>
          <t>Blanket (page end)</t>
        </is>
      </c>
      <c r="I446" s="26" t="n"/>
      <c r="J446" s="26" t="n"/>
      <c r="K446" s="26" t="n"/>
      <c r="L446" s="26" t="inlineStr">
        <is>
          <t>NO</t>
        </is>
      </c>
      <c r="M446" s="74" t="n">
        <v>3.796262183285863</v>
      </c>
      <c r="N446" s="74" t="n">
        <v>38</v>
      </c>
      <c r="O446" s="26" t="n"/>
      <c r="P446" s="26" t="n"/>
      <c r="Q446" s="26" t="n"/>
      <c r="R446" s="26" t="n"/>
      <c r="S446" s="26" t="n"/>
      <c r="T446" s="26" t="n"/>
      <c r="U446" s="26" t="n"/>
      <c r="V446" s="26" t="n"/>
      <c r="W446" s="26" t="n"/>
      <c r="X446" s="26" t="n"/>
      <c r="Y446" s="26" t="n"/>
      <c r="Z446" s="26" t="n"/>
      <c r="AA446" s="26" t="n"/>
      <c r="AB446" s="26" t="n"/>
      <c r="AC446" s="26" t="n"/>
      <c r="AD446" s="26" t="n"/>
      <c r="AE446" s="26" t="n"/>
      <c r="AF446" s="26" t="n"/>
      <c r="AG446" s="26" t="n"/>
      <c r="AH446" s="26" t="n"/>
      <c r="AI446" s="26" t="n"/>
      <c r="AJ446" s="26" t="n"/>
      <c r="AK446" s="26" t="n"/>
      <c r="AL446" s="26" t="n"/>
      <c r="AM446" s="26" t="n"/>
      <c r="AN446" s="26" t="n"/>
      <c r="AO446" s="26" t="n"/>
      <c r="AP446" s="26" t="n"/>
      <c r="AQ446" s="26" t="n"/>
      <c r="AR446" s="26" t="n"/>
      <c r="AS446" s="26" t="n"/>
      <c r="AT446" s="26" t="n"/>
      <c r="AU446" s="26" t="n"/>
      <c r="AV446" s="26" t="n"/>
      <c r="AW446" s="26" t="n"/>
      <c r="AX446" s="26" t="n"/>
      <c r="AY446" s="26" t="n"/>
      <c r="AZ446" s="26" t="n"/>
      <c r="BA446" s="26" t="n"/>
      <c r="BB446" s="26" t="n"/>
      <c r="BC446" s="26" t="n"/>
      <c r="BD446" s="26" t="n"/>
      <c r="BE446" s="26" t="n"/>
      <c r="BF446" s="26" t="n"/>
      <c r="BG446" s="26" t="n"/>
      <c r="BH446" s="26" t="n"/>
      <c r="BI446" s="26" t="n"/>
      <c r="BJ446" s="26" t="n"/>
      <c r="BK446" s="26" t="n"/>
      <c r="BL446" s="26" t="n"/>
      <c r="BM446" s="26" t="n"/>
      <c r="BN446" s="26" t="n"/>
      <c r="BO446" s="26" t="n"/>
      <c r="BP446" s="26" t="n"/>
      <c r="BQ446" s="26" t="n"/>
      <c r="BR446" s="26" t="n"/>
      <c r="BS446" s="26" t="n"/>
      <c r="BT446" s="26" t="n"/>
      <c r="BU446" s="26" t="n"/>
      <c r="BV446" s="26" t="n"/>
      <c r="BW446" s="26" t="n"/>
      <c r="BX446" s="26" t="n"/>
      <c r="BY446" s="26" t="n"/>
      <c r="BZ446" s="26" t="n"/>
      <c r="CA446" s="26" t="n"/>
      <c r="CB446" s="26" t="n"/>
      <c r="CC446" s="26" t="n"/>
      <c r="CD446" s="26" t="n"/>
      <c r="CE446" s="26" t="n"/>
      <c r="CF446" s="26" t="n"/>
      <c r="CG446" s="26" t="n"/>
      <c r="CH446" s="26" t="n"/>
      <c r="CI446" s="26" t="n"/>
      <c r="CJ446" s="26" t="n"/>
      <c r="CK446" s="26" t="n"/>
      <c r="CL446" s="26" t="n"/>
      <c r="CM446" s="26" t="n"/>
      <c r="CN446" s="26" t="n"/>
      <c r="CO446" s="26" t="n"/>
      <c r="CP446" s="26" t="n"/>
      <c r="CQ446" s="26" t="n"/>
      <c r="CR446" s="26" t="n"/>
      <c r="CS446" s="26" t="n"/>
      <c r="CT446" s="26" t="n"/>
      <c r="CU446" s="26" t="n"/>
      <c r="CV446" s="26" t="n"/>
      <c r="CW446" s="26" t="n"/>
      <c r="CX446" s="26" t="n"/>
      <c r="CY446" s="26" t="n"/>
      <c r="CZ446" s="26" t="n"/>
      <c r="DA446" s="26" t="n"/>
      <c r="DB446" s="26" t="n"/>
      <c r="DC446" s="26" t="n"/>
      <c r="DD446" s="26" t="n"/>
      <c r="DE446" s="26" t="n"/>
      <c r="DF446" s="26" t="n"/>
      <c r="DG446" s="26" t="n"/>
      <c r="DH446" s="26" t="n"/>
      <c r="DI446" s="26" t="n"/>
      <c r="DJ446" s="26" t="n"/>
      <c r="DK446" s="26" t="n"/>
      <c r="DL446" s="26" t="n"/>
      <c r="DM446" s="26" t="n"/>
      <c r="DN446" s="26" t="n"/>
      <c r="DO446" s="26" t="n"/>
      <c r="DP446" s="26" t="n"/>
      <c r="DQ446" s="26" t="n"/>
      <c r="DR446" s="26" t="n"/>
      <c r="DS446" s="26" t="n"/>
      <c r="DT446" s="26" t="n"/>
      <c r="DU446" s="26" t="n"/>
      <c r="DV446" s="26" t="n"/>
      <c r="DW446" s="26" t="n"/>
      <c r="DX446" s="26" t="n"/>
      <c r="DY446" s="26" t="n"/>
      <c r="DZ446" s="26" t="n"/>
      <c r="EA446" s="26" t="n"/>
      <c r="EB446" s="26" t="n"/>
      <c r="EC446" s="26" t="n"/>
      <c r="ED446" s="26" t="n"/>
      <c r="EE446" s="26" t="n"/>
      <c r="EF446" s="26" t="n"/>
      <c r="EG446" s="26" t="n"/>
      <c r="EH446" s="26" t="n"/>
      <c r="EI446" s="26" t="n"/>
      <c r="EJ446" s="26" t="n"/>
      <c r="EK446" s="26" t="n"/>
      <c r="EL446" s="26" t="n"/>
      <c r="EM446" s="26" t="n"/>
      <c r="EN446" s="26" t="n"/>
      <c r="EO446" s="26" t="n"/>
      <c r="EP446" s="26" t="n"/>
      <c r="EQ446" s="26" t="n"/>
      <c r="ER446" s="26" t="n"/>
      <c r="ES446" s="26" t="n"/>
      <c r="ET446" s="26" t="n"/>
      <c r="EU446" s="26" t="n"/>
      <c r="EV446" s="26" t="n"/>
      <c r="EW446" s="26" t="n"/>
      <c r="EX446" s="26" t="n"/>
      <c r="EY446" s="26" t="n"/>
      <c r="EZ446" s="26" t="n"/>
      <c r="FA446" s="26" t="n"/>
      <c r="FB446" s="26" t="n"/>
      <c r="FC446" s="26" t="n"/>
      <c r="FD446" s="26" t="n"/>
      <c r="FE446" s="26" t="n"/>
      <c r="FF446" s="26" t="n"/>
      <c r="FG446" s="26" t="n"/>
      <c r="FH446" s="26" t="n"/>
      <c r="FI446" s="26" t="n"/>
      <c r="FJ446" s="26" t="n"/>
      <c r="FK446" s="26" t="n"/>
      <c r="FL446" s="26" t="n"/>
      <c r="FM446" s="26" t="n"/>
      <c r="FN446" s="26" t="n"/>
      <c r="FO446" s="26" t="n"/>
      <c r="FP446" s="26" t="n"/>
      <c r="FQ446" s="26" t="n"/>
      <c r="FR446" s="26" t="n"/>
      <c r="FS446" s="26" t="n"/>
      <c r="FT446" s="26" t="n"/>
      <c r="FU446" s="26" t="n"/>
      <c r="FV446" s="26" t="n"/>
      <c r="FW446" s="26" t="n"/>
      <c r="FX446" s="26" t="n"/>
      <c r="FY446" s="26" t="n"/>
      <c r="FZ446" s="26" t="n"/>
      <c r="GA446" s="26" t="n"/>
      <c r="GB446" s="26" t="n"/>
      <c r="GC446" s="26" t="n"/>
      <c r="GD446" s="26" t="n"/>
      <c r="GE446" s="26" t="n"/>
      <c r="GF446" s="26" t="n"/>
      <c r="GG446" s="26" t="n"/>
      <c r="GH446" s="26" t="n"/>
      <c r="GI446" s="26" t="n"/>
      <c r="GJ446" s="26" t="n"/>
      <c r="GK446" s="26" t="n"/>
      <c r="GL446" s="26" t="n"/>
      <c r="GM446" s="26" t="n"/>
      <c r="GN446" s="26" t="n"/>
      <c r="GO446" s="26" t="n"/>
      <c r="GP446" s="26" t="n"/>
      <c r="GQ446" s="26" t="n"/>
      <c r="GR446" s="26" t="n"/>
      <c r="GS446" s="26" t="n"/>
      <c r="GT446" s="26" t="n"/>
      <c r="GU446" s="26" t="n"/>
      <c r="GV446" s="26" t="n"/>
      <c r="GW446" s="26" t="n"/>
      <c r="GX446" s="26" t="n"/>
      <c r="GY446" s="26" t="n"/>
      <c r="GZ446" s="26" t="n"/>
      <c r="HA446" s="26" t="n"/>
      <c r="HB446" s="26" t="n"/>
      <c r="HC446" s="26" t="n"/>
      <c r="HD446" s="26" t="n"/>
      <c r="HE446" s="26" t="n"/>
      <c r="HF446" s="26" t="n"/>
      <c r="HG446" s="26" t="n"/>
      <c r="HH446" s="26" t="n"/>
      <c r="HI446" s="26" t="n"/>
      <c r="HJ446" s="26" t="n"/>
      <c r="HK446" s="26" t="n"/>
      <c r="HL446" s="26" t="n"/>
      <c r="HM446" s="26" t="n"/>
      <c r="HN446" s="26" t="n"/>
      <c r="HO446" s="26" t="n"/>
      <c r="HP446" s="26" t="n"/>
      <c r="HQ446" s="26" t="n"/>
      <c r="HR446" s="26" t="n"/>
      <c r="HS446" s="26" t="n"/>
      <c r="HT446" s="26" t="n"/>
      <c r="HU446" s="26" t="n"/>
      <c r="HV446" s="26" t="n"/>
      <c r="HW446" s="26" t="n"/>
      <c r="HX446" s="26" t="n"/>
      <c r="HY446" s="26" t="n"/>
      <c r="HZ446" s="26" t="n"/>
      <c r="IA446" s="26" t="n"/>
      <c r="IB446" s="26" t="n"/>
      <c r="IC446" s="26" t="n"/>
      <c r="ID446" s="26" t="n"/>
      <c r="IE446" s="26" t="n"/>
      <c r="IF446" s="26" t="n"/>
      <c r="IG446" s="26" t="n"/>
      <c r="IH446" s="26" t="n"/>
      <c r="II446" s="26" t="n"/>
      <c r="IJ446" s="26" t="n"/>
      <c r="IK446" s="26" t="n"/>
      <c r="IL446" s="26" t="n"/>
      <c r="IM446" s="26" t="n"/>
      <c r="IN446" s="26" t="n"/>
      <c r="IO446" s="26" t="n"/>
    </row>
    <row r="447">
      <c r="A447" s="39" t="inlineStr">
        <is>
          <t>DELTA_REENTRY_FILTER_ENABLED</t>
        </is>
      </c>
      <c r="B447" s="40" t="inlineStr">
        <is>
          <t>False</t>
        </is>
      </c>
      <c r="C447" s="38" t="n"/>
      <c r="D447" s="38" t="inlineStr">
        <is>
          <t>ENTRY, GLOBAL_CHECK, STOCKS_EXIT</t>
        </is>
      </c>
      <c r="E447" s="38" t="n"/>
      <c r="F447" s="26" t="n"/>
      <c r="G447" s="38">
        <f>IFERROR(VLOOKUP($A244&amp;"_"&amp;$B244,Results_Deltas!$A$2:$P$15000,5,FALSE),"")</f>
        <v/>
      </c>
      <c r="H447" s="38" t="inlineStr">
        <is>
          <t>Blanket (page end)</t>
        </is>
      </c>
      <c r="I447" s="26" t="n"/>
      <c r="J447" s="26" t="n"/>
      <c r="K447" s="26" t="n"/>
      <c r="L447" s="26" t="inlineStr">
        <is>
          <t>NO</t>
        </is>
      </c>
      <c r="M447" s="74" t="n">
        <v>3.805709221532688</v>
      </c>
      <c r="N447" s="74" t="n">
        <v>40</v>
      </c>
      <c r="O447" s="26" t="n"/>
      <c r="P447" s="26" t="n"/>
      <c r="Q447" s="26" t="n"/>
      <c r="R447" s="26" t="n"/>
      <c r="S447" s="26" t="n"/>
      <c r="T447" s="26" t="n"/>
      <c r="U447" s="26" t="n"/>
      <c r="V447" s="26" t="n"/>
      <c r="W447" s="26" t="n"/>
      <c r="X447" s="26" t="n"/>
      <c r="Y447" s="26" t="n"/>
      <c r="Z447" s="26" t="n"/>
      <c r="AA447" s="26" t="n"/>
      <c r="AB447" s="26" t="n"/>
      <c r="AC447" s="26" t="n"/>
      <c r="AD447" s="26" t="n"/>
      <c r="AE447" s="26" t="n"/>
      <c r="AF447" s="26" t="n"/>
      <c r="AG447" s="26" t="n"/>
      <c r="AH447" s="26" t="n"/>
      <c r="AI447" s="26" t="n"/>
      <c r="AJ447" s="26" t="n"/>
      <c r="AK447" s="26" t="n"/>
      <c r="AL447" s="26" t="n"/>
      <c r="AM447" s="26" t="n"/>
      <c r="AN447" s="26" t="n"/>
      <c r="AO447" s="26" t="n"/>
      <c r="AP447" s="26" t="n"/>
      <c r="AQ447" s="26" t="n"/>
      <c r="AR447" s="26" t="n"/>
      <c r="AS447" s="26" t="n"/>
      <c r="AT447" s="26" t="n"/>
      <c r="AU447" s="26" t="n"/>
      <c r="AV447" s="26" t="n"/>
      <c r="AW447" s="26" t="n"/>
      <c r="AX447" s="26" t="n"/>
      <c r="AY447" s="26" t="n"/>
      <c r="AZ447" s="26" t="n"/>
      <c r="BA447" s="26" t="n"/>
      <c r="BB447" s="26" t="n"/>
      <c r="BC447" s="26" t="n"/>
      <c r="BD447" s="26" t="n"/>
      <c r="BE447" s="26" t="n"/>
      <c r="BF447" s="26" t="n"/>
      <c r="BG447" s="26" t="n"/>
      <c r="BH447" s="26" t="n"/>
      <c r="BI447" s="26" t="n"/>
      <c r="BJ447" s="26" t="n"/>
      <c r="BK447" s="26" t="n"/>
      <c r="BL447" s="26" t="n"/>
      <c r="BM447" s="26" t="n"/>
      <c r="BN447" s="26" t="n"/>
      <c r="BO447" s="26" t="n"/>
      <c r="BP447" s="26" t="n"/>
      <c r="BQ447" s="26" t="n"/>
      <c r="BR447" s="26" t="n"/>
      <c r="BS447" s="26" t="n"/>
      <c r="BT447" s="26" t="n"/>
      <c r="BU447" s="26" t="n"/>
      <c r="BV447" s="26" t="n"/>
      <c r="BW447" s="26" t="n"/>
      <c r="BX447" s="26" t="n"/>
      <c r="BY447" s="26" t="n"/>
      <c r="BZ447" s="26" t="n"/>
      <c r="CA447" s="26" t="n"/>
      <c r="CB447" s="26" t="n"/>
      <c r="CC447" s="26" t="n"/>
      <c r="CD447" s="26" t="n"/>
      <c r="CE447" s="26" t="n"/>
      <c r="CF447" s="26" t="n"/>
      <c r="CG447" s="26" t="n"/>
      <c r="CH447" s="26" t="n"/>
      <c r="CI447" s="26" t="n"/>
      <c r="CJ447" s="26" t="n"/>
      <c r="CK447" s="26" t="n"/>
      <c r="CL447" s="26" t="n"/>
      <c r="CM447" s="26" t="n"/>
      <c r="CN447" s="26" t="n"/>
      <c r="CO447" s="26" t="n"/>
      <c r="CP447" s="26" t="n"/>
      <c r="CQ447" s="26" t="n"/>
      <c r="CR447" s="26" t="n"/>
      <c r="CS447" s="26" t="n"/>
      <c r="CT447" s="26" t="n"/>
      <c r="CU447" s="26" t="n"/>
      <c r="CV447" s="26" t="n"/>
      <c r="CW447" s="26" t="n"/>
      <c r="CX447" s="26" t="n"/>
      <c r="CY447" s="26" t="n"/>
      <c r="CZ447" s="26" t="n"/>
      <c r="DA447" s="26" t="n"/>
      <c r="DB447" s="26" t="n"/>
      <c r="DC447" s="26" t="n"/>
      <c r="DD447" s="26" t="n"/>
      <c r="DE447" s="26" t="n"/>
      <c r="DF447" s="26" t="n"/>
      <c r="DG447" s="26" t="n"/>
      <c r="DH447" s="26" t="n"/>
      <c r="DI447" s="26" t="n"/>
      <c r="DJ447" s="26" t="n"/>
      <c r="DK447" s="26" t="n"/>
      <c r="DL447" s="26" t="n"/>
      <c r="DM447" s="26" t="n"/>
      <c r="DN447" s="26" t="n"/>
      <c r="DO447" s="26" t="n"/>
      <c r="DP447" s="26" t="n"/>
      <c r="DQ447" s="26" t="n"/>
      <c r="DR447" s="26" t="n"/>
      <c r="DS447" s="26" t="n"/>
      <c r="DT447" s="26" t="n"/>
      <c r="DU447" s="26" t="n"/>
      <c r="DV447" s="26" t="n"/>
      <c r="DW447" s="26" t="n"/>
      <c r="DX447" s="26" t="n"/>
      <c r="DY447" s="26" t="n"/>
      <c r="DZ447" s="26" t="n"/>
      <c r="EA447" s="26" t="n"/>
      <c r="EB447" s="26" t="n"/>
      <c r="EC447" s="26" t="n"/>
      <c r="ED447" s="26" t="n"/>
      <c r="EE447" s="26" t="n"/>
      <c r="EF447" s="26" t="n"/>
      <c r="EG447" s="26" t="n"/>
      <c r="EH447" s="26" t="n"/>
      <c r="EI447" s="26" t="n"/>
      <c r="EJ447" s="26" t="n"/>
      <c r="EK447" s="26" t="n"/>
      <c r="EL447" s="26" t="n"/>
      <c r="EM447" s="26" t="n"/>
      <c r="EN447" s="26" t="n"/>
      <c r="EO447" s="26" t="n"/>
      <c r="EP447" s="26" t="n"/>
      <c r="EQ447" s="26" t="n"/>
      <c r="ER447" s="26" t="n"/>
      <c r="ES447" s="26" t="n"/>
      <c r="ET447" s="26" t="n"/>
      <c r="EU447" s="26" t="n"/>
      <c r="EV447" s="26" t="n"/>
      <c r="EW447" s="26" t="n"/>
      <c r="EX447" s="26" t="n"/>
      <c r="EY447" s="26" t="n"/>
      <c r="EZ447" s="26" t="n"/>
      <c r="FA447" s="26" t="n"/>
      <c r="FB447" s="26" t="n"/>
      <c r="FC447" s="26" t="n"/>
      <c r="FD447" s="26" t="n"/>
      <c r="FE447" s="26" t="n"/>
      <c r="FF447" s="26" t="n"/>
      <c r="FG447" s="26" t="n"/>
      <c r="FH447" s="26" t="n"/>
      <c r="FI447" s="26" t="n"/>
      <c r="FJ447" s="26" t="n"/>
      <c r="FK447" s="26" t="n"/>
      <c r="FL447" s="26" t="n"/>
      <c r="FM447" s="26" t="n"/>
      <c r="FN447" s="26" t="n"/>
      <c r="FO447" s="26" t="n"/>
      <c r="FP447" s="26" t="n"/>
      <c r="FQ447" s="26" t="n"/>
      <c r="FR447" s="26" t="n"/>
      <c r="FS447" s="26" t="n"/>
      <c r="FT447" s="26" t="n"/>
      <c r="FU447" s="26" t="n"/>
      <c r="FV447" s="26" t="n"/>
      <c r="FW447" s="26" t="n"/>
      <c r="FX447" s="26" t="n"/>
      <c r="FY447" s="26" t="n"/>
      <c r="FZ447" s="26" t="n"/>
      <c r="GA447" s="26" t="n"/>
      <c r="GB447" s="26" t="n"/>
      <c r="GC447" s="26" t="n"/>
      <c r="GD447" s="26" t="n"/>
      <c r="GE447" s="26" t="n"/>
      <c r="GF447" s="26" t="n"/>
      <c r="GG447" s="26" t="n"/>
      <c r="GH447" s="26" t="n"/>
      <c r="GI447" s="26" t="n"/>
      <c r="GJ447" s="26" t="n"/>
      <c r="GK447" s="26" t="n"/>
      <c r="GL447" s="26" t="n"/>
      <c r="GM447" s="26" t="n"/>
      <c r="GN447" s="26" t="n"/>
      <c r="GO447" s="26" t="n"/>
      <c r="GP447" s="26" t="n"/>
      <c r="GQ447" s="26" t="n"/>
      <c r="GR447" s="26" t="n"/>
      <c r="GS447" s="26" t="n"/>
      <c r="GT447" s="26" t="n"/>
      <c r="GU447" s="26" t="n"/>
      <c r="GV447" s="26" t="n"/>
      <c r="GW447" s="26" t="n"/>
      <c r="GX447" s="26" t="n"/>
      <c r="GY447" s="26" t="n"/>
      <c r="GZ447" s="26" t="n"/>
      <c r="HA447" s="26" t="n"/>
      <c r="HB447" s="26" t="n"/>
      <c r="HC447" s="26" t="n"/>
      <c r="HD447" s="26" t="n"/>
      <c r="HE447" s="26" t="n"/>
      <c r="HF447" s="26" t="n"/>
      <c r="HG447" s="26" t="n"/>
      <c r="HH447" s="26" t="n"/>
      <c r="HI447" s="26" t="n"/>
      <c r="HJ447" s="26" t="n"/>
      <c r="HK447" s="26" t="n"/>
      <c r="HL447" s="26" t="n"/>
      <c r="HM447" s="26" t="n"/>
      <c r="HN447" s="26" t="n"/>
      <c r="HO447" s="26" t="n"/>
      <c r="HP447" s="26" t="n"/>
      <c r="HQ447" s="26" t="n"/>
      <c r="HR447" s="26" t="n"/>
      <c r="HS447" s="26" t="n"/>
      <c r="HT447" s="26" t="n"/>
      <c r="HU447" s="26" t="n"/>
      <c r="HV447" s="26" t="n"/>
      <c r="HW447" s="26" t="n"/>
      <c r="HX447" s="26" t="n"/>
      <c r="HY447" s="26" t="n"/>
      <c r="HZ447" s="26" t="n"/>
      <c r="IA447" s="26" t="n"/>
      <c r="IB447" s="26" t="n"/>
      <c r="IC447" s="26" t="n"/>
      <c r="ID447" s="26" t="n"/>
      <c r="IE447" s="26" t="n"/>
      <c r="IF447" s="26" t="n"/>
      <c r="IG447" s="26" t="n"/>
      <c r="IH447" s="26" t="n"/>
      <c r="II447" s="26" t="n"/>
      <c r="IJ447" s="26" t="n"/>
      <c r="IK447" s="26" t="n"/>
      <c r="IL447" s="26" t="n"/>
      <c r="IM447" s="26" t="n"/>
      <c r="IN447" s="26" t="n"/>
      <c r="IO447" s="26" t="n"/>
    </row>
    <row r="448">
      <c r="A448" s="39" t="inlineStr">
        <is>
          <t>EMA_BLANKET_FILTER_ENABLED</t>
        </is>
      </c>
      <c r="B448" s="40" t="inlineStr">
        <is>
          <t>True</t>
        </is>
      </c>
      <c r="C448" s="38" t="n"/>
      <c r="D448" s="38" t="inlineStr">
        <is>
          <t>GLOBAL_CHECK</t>
        </is>
      </c>
      <c r="E448" s="38" t="n"/>
      <c r="F448" s="26" t="n"/>
      <c r="G448" s="38">
        <f>IFERROR(VLOOKUP($A255&amp;"_"&amp;$B255,Results_Deltas!$A$2:$P$15000,5,FALSE),"")</f>
        <v/>
      </c>
      <c r="H448" s="38" t="inlineStr">
        <is>
          <t>Blanket (page end)</t>
        </is>
      </c>
      <c r="I448" s="26" t="n"/>
      <c r="J448" s="26" t="n"/>
      <c r="K448" s="26" t="n"/>
      <c r="L448" s="26" t="inlineStr">
        <is>
          <t>NO</t>
        </is>
      </c>
      <c r="M448" s="74" t="n">
        <v>3.827144095564636</v>
      </c>
      <c r="N448" s="74" t="n">
        <v>40</v>
      </c>
      <c r="O448" s="26" t="n"/>
      <c r="P448" s="26" t="n"/>
      <c r="Q448" s="26" t="n"/>
      <c r="R448" s="26" t="n"/>
      <c r="S448" s="26" t="n"/>
      <c r="T448" s="26" t="n"/>
      <c r="U448" s="26" t="n"/>
      <c r="V448" s="26" t="n"/>
      <c r="W448" s="26" t="n"/>
      <c r="X448" s="26" t="n"/>
      <c r="Y448" s="26" t="n"/>
      <c r="Z448" s="26" t="n"/>
      <c r="AA448" s="26" t="n"/>
      <c r="AB448" s="26" t="n"/>
      <c r="AC448" s="26" t="n"/>
      <c r="AD448" s="26" t="n"/>
      <c r="AE448" s="26" t="n"/>
      <c r="AF448" s="26" t="n"/>
      <c r="AG448" s="26" t="n"/>
      <c r="AH448" s="26" t="n"/>
      <c r="AI448" s="26" t="n"/>
      <c r="AJ448" s="26" t="n"/>
      <c r="AK448" s="26" t="n"/>
      <c r="AL448" s="26" t="n"/>
      <c r="AM448" s="26" t="n"/>
      <c r="AN448" s="26" t="n"/>
      <c r="AO448" s="26" t="n"/>
      <c r="AP448" s="26" t="n"/>
      <c r="AQ448" s="26" t="n"/>
      <c r="AR448" s="26" t="n"/>
      <c r="AS448" s="26" t="n"/>
      <c r="AT448" s="26" t="n"/>
      <c r="AU448" s="26" t="n"/>
      <c r="AV448" s="26" t="n"/>
      <c r="AW448" s="26" t="n"/>
      <c r="AX448" s="26" t="n"/>
      <c r="AY448" s="26" t="n"/>
      <c r="AZ448" s="26" t="n"/>
      <c r="BA448" s="26" t="n"/>
      <c r="BB448" s="26" t="n"/>
      <c r="BC448" s="26" t="n"/>
      <c r="BD448" s="26" t="n"/>
      <c r="BE448" s="26" t="n"/>
      <c r="BF448" s="26" t="n"/>
      <c r="BG448" s="26" t="n"/>
      <c r="BH448" s="26" t="n"/>
      <c r="BI448" s="26" t="n"/>
      <c r="BJ448" s="26" t="n"/>
      <c r="BK448" s="26" t="n"/>
      <c r="BL448" s="26" t="n"/>
      <c r="BM448" s="26" t="n"/>
      <c r="BN448" s="26" t="n"/>
      <c r="BO448" s="26" t="n"/>
      <c r="BP448" s="26" t="n"/>
      <c r="BQ448" s="26" t="n"/>
      <c r="BR448" s="26" t="n"/>
      <c r="BS448" s="26" t="n"/>
      <c r="BT448" s="26" t="n"/>
      <c r="BU448" s="26" t="n"/>
      <c r="BV448" s="26" t="n"/>
      <c r="BW448" s="26" t="n"/>
      <c r="BX448" s="26" t="n"/>
      <c r="BY448" s="26" t="n"/>
      <c r="BZ448" s="26" t="n"/>
      <c r="CA448" s="26" t="n"/>
      <c r="CB448" s="26" t="n"/>
      <c r="CC448" s="26" t="n"/>
      <c r="CD448" s="26" t="n"/>
      <c r="CE448" s="26" t="n"/>
      <c r="CF448" s="26" t="n"/>
      <c r="CG448" s="26" t="n"/>
      <c r="CH448" s="26" t="n"/>
      <c r="CI448" s="26" t="n"/>
      <c r="CJ448" s="26" t="n"/>
      <c r="CK448" s="26" t="n"/>
      <c r="CL448" s="26" t="n"/>
      <c r="CM448" s="26" t="n"/>
      <c r="CN448" s="26" t="n"/>
      <c r="CO448" s="26" t="n"/>
      <c r="CP448" s="26" t="n"/>
      <c r="CQ448" s="26" t="n"/>
      <c r="CR448" s="26" t="n"/>
      <c r="CS448" s="26" t="n"/>
      <c r="CT448" s="26" t="n"/>
      <c r="CU448" s="26" t="n"/>
      <c r="CV448" s="26" t="n"/>
      <c r="CW448" s="26" t="n"/>
      <c r="CX448" s="26" t="n"/>
      <c r="CY448" s="26" t="n"/>
      <c r="CZ448" s="26" t="n"/>
      <c r="DA448" s="26" t="n"/>
      <c r="DB448" s="26" t="n"/>
      <c r="DC448" s="26" t="n"/>
      <c r="DD448" s="26" t="n"/>
      <c r="DE448" s="26" t="n"/>
      <c r="DF448" s="26" t="n"/>
      <c r="DG448" s="26" t="n"/>
      <c r="DH448" s="26" t="n"/>
      <c r="DI448" s="26" t="n"/>
      <c r="DJ448" s="26" t="n"/>
      <c r="DK448" s="26" t="n"/>
      <c r="DL448" s="26" t="n"/>
      <c r="DM448" s="26" t="n"/>
      <c r="DN448" s="26" t="n"/>
      <c r="DO448" s="26" t="n"/>
      <c r="DP448" s="26" t="n"/>
      <c r="DQ448" s="26" t="n"/>
      <c r="DR448" s="26" t="n"/>
      <c r="DS448" s="26" t="n"/>
      <c r="DT448" s="26" t="n"/>
      <c r="DU448" s="26" t="n"/>
      <c r="DV448" s="26" t="n"/>
      <c r="DW448" s="26" t="n"/>
      <c r="DX448" s="26" t="n"/>
      <c r="DY448" s="26" t="n"/>
      <c r="DZ448" s="26" t="n"/>
      <c r="EA448" s="26" t="n"/>
      <c r="EB448" s="26" t="n"/>
      <c r="EC448" s="26" t="n"/>
      <c r="ED448" s="26" t="n"/>
      <c r="EE448" s="26" t="n"/>
      <c r="EF448" s="26" t="n"/>
      <c r="EG448" s="26" t="n"/>
      <c r="EH448" s="26" t="n"/>
      <c r="EI448" s="26" t="n"/>
      <c r="EJ448" s="26" t="n"/>
      <c r="EK448" s="26" t="n"/>
      <c r="EL448" s="26" t="n"/>
      <c r="EM448" s="26" t="n"/>
      <c r="EN448" s="26" t="n"/>
      <c r="EO448" s="26" t="n"/>
      <c r="EP448" s="26" t="n"/>
      <c r="EQ448" s="26" t="n"/>
      <c r="ER448" s="26" t="n"/>
      <c r="ES448" s="26" t="n"/>
      <c r="ET448" s="26" t="n"/>
      <c r="EU448" s="26" t="n"/>
      <c r="EV448" s="26" t="n"/>
      <c r="EW448" s="26" t="n"/>
      <c r="EX448" s="26" t="n"/>
      <c r="EY448" s="26" t="n"/>
      <c r="EZ448" s="26" t="n"/>
      <c r="FA448" s="26" t="n"/>
      <c r="FB448" s="26" t="n"/>
      <c r="FC448" s="26" t="n"/>
      <c r="FD448" s="26" t="n"/>
      <c r="FE448" s="26" t="n"/>
      <c r="FF448" s="26" t="n"/>
      <c r="FG448" s="26" t="n"/>
      <c r="FH448" s="26" t="n"/>
      <c r="FI448" s="26" t="n"/>
      <c r="FJ448" s="26" t="n"/>
      <c r="FK448" s="26" t="n"/>
      <c r="FL448" s="26" t="n"/>
      <c r="FM448" s="26" t="n"/>
      <c r="FN448" s="26" t="n"/>
      <c r="FO448" s="26" t="n"/>
      <c r="FP448" s="26" t="n"/>
      <c r="FQ448" s="26" t="n"/>
      <c r="FR448" s="26" t="n"/>
      <c r="FS448" s="26" t="n"/>
      <c r="FT448" s="26" t="n"/>
      <c r="FU448" s="26" t="n"/>
      <c r="FV448" s="26" t="n"/>
      <c r="FW448" s="26" t="n"/>
      <c r="FX448" s="26" t="n"/>
      <c r="FY448" s="26" t="n"/>
      <c r="FZ448" s="26" t="n"/>
      <c r="GA448" s="26" t="n"/>
      <c r="GB448" s="26" t="n"/>
      <c r="GC448" s="26" t="n"/>
      <c r="GD448" s="26" t="n"/>
      <c r="GE448" s="26" t="n"/>
      <c r="GF448" s="26" t="n"/>
      <c r="GG448" s="26" t="n"/>
      <c r="GH448" s="26" t="n"/>
      <c r="GI448" s="26" t="n"/>
      <c r="GJ448" s="26" t="n"/>
      <c r="GK448" s="26" t="n"/>
      <c r="GL448" s="26" t="n"/>
      <c r="GM448" s="26" t="n"/>
      <c r="GN448" s="26" t="n"/>
      <c r="GO448" s="26" t="n"/>
      <c r="GP448" s="26" t="n"/>
      <c r="GQ448" s="26" t="n"/>
      <c r="GR448" s="26" t="n"/>
      <c r="GS448" s="26" t="n"/>
      <c r="GT448" s="26" t="n"/>
      <c r="GU448" s="26" t="n"/>
      <c r="GV448" s="26" t="n"/>
      <c r="GW448" s="26" t="n"/>
      <c r="GX448" s="26" t="n"/>
      <c r="GY448" s="26" t="n"/>
      <c r="GZ448" s="26" t="n"/>
      <c r="HA448" s="26" t="n"/>
      <c r="HB448" s="26" t="n"/>
      <c r="HC448" s="26" t="n"/>
      <c r="HD448" s="26" t="n"/>
      <c r="HE448" s="26" t="n"/>
      <c r="HF448" s="26" t="n"/>
      <c r="HG448" s="26" t="n"/>
      <c r="HH448" s="26" t="n"/>
      <c r="HI448" s="26" t="n"/>
      <c r="HJ448" s="26" t="n"/>
      <c r="HK448" s="26" t="n"/>
      <c r="HL448" s="26" t="n"/>
      <c r="HM448" s="26" t="n"/>
      <c r="HN448" s="26" t="n"/>
      <c r="HO448" s="26" t="n"/>
      <c r="HP448" s="26" t="n"/>
      <c r="HQ448" s="26" t="n"/>
      <c r="HR448" s="26" t="n"/>
      <c r="HS448" s="26" t="n"/>
      <c r="HT448" s="26" t="n"/>
      <c r="HU448" s="26" t="n"/>
      <c r="HV448" s="26" t="n"/>
      <c r="HW448" s="26" t="n"/>
      <c r="HX448" s="26" t="n"/>
      <c r="HY448" s="26" t="n"/>
      <c r="HZ448" s="26" t="n"/>
      <c r="IA448" s="26" t="n"/>
      <c r="IB448" s="26" t="n"/>
      <c r="IC448" s="26" t="n"/>
      <c r="ID448" s="26" t="n"/>
      <c r="IE448" s="26" t="n"/>
      <c r="IF448" s="26" t="n"/>
      <c r="IG448" s="26" t="n"/>
      <c r="IH448" s="26" t="n"/>
      <c r="II448" s="26" t="n"/>
      <c r="IJ448" s="26" t="n"/>
      <c r="IK448" s="26" t="n"/>
      <c r="IL448" s="26" t="n"/>
      <c r="IM448" s="26" t="n"/>
      <c r="IN448" s="26" t="n"/>
      <c r="IO448" s="26" t="n"/>
    </row>
    <row r="449">
      <c r="A449" s="39" t="inlineStr">
        <is>
          <t>LIVE_VEC_EMERGENCY_BRAKE_ENABLED</t>
        </is>
      </c>
      <c r="B449" s="40" t="inlineStr">
        <is>
          <t>False</t>
        </is>
      </c>
      <c r="C449" s="38" t="n"/>
      <c r="D449" s="38" t="inlineStr">
        <is>
          <t>GLOBAL_CHECK, STOCKS_EXIT</t>
        </is>
      </c>
      <c r="E449" s="38" t="n"/>
      <c r="F449" s="26" t="n"/>
      <c r="G449" s="38">
        <f>IFERROR(VLOOKUP($A329&amp;"_"&amp;$B329,Results_Deltas!$A$2:$P$15000,5,FALSE),"")</f>
        <v/>
      </c>
      <c r="H449" s="38" t="inlineStr">
        <is>
          <t>Blanket (page end)</t>
        </is>
      </c>
      <c r="I449" s="26" t="n"/>
      <c r="J449" s="26" t="n"/>
      <c r="K449" s="26" t="n"/>
      <c r="L449" s="26" t="inlineStr">
        <is>
          <t>NO</t>
        </is>
      </c>
      <c r="M449" s="74" t="n">
        <v>3.901028216992993</v>
      </c>
      <c r="N449" s="74" t="n">
        <v>41</v>
      </c>
      <c r="O449" s="26" t="n"/>
      <c r="P449" s="26" t="n"/>
      <c r="Q449" s="26" t="n"/>
      <c r="R449" s="26" t="n"/>
      <c r="S449" s="26" t="n"/>
      <c r="T449" s="26" t="n"/>
      <c r="U449" s="26" t="n"/>
      <c r="V449" s="26" t="n"/>
      <c r="W449" s="26" t="n"/>
      <c r="X449" s="26" t="n"/>
      <c r="Y449" s="26" t="n"/>
      <c r="Z449" s="26" t="n"/>
      <c r="AA449" s="26" t="n"/>
      <c r="AB449" s="26" t="n"/>
      <c r="AC449" s="26" t="n"/>
      <c r="AD449" s="26" t="n"/>
      <c r="AE449" s="26" t="n"/>
      <c r="AF449" s="26" t="n"/>
      <c r="AG449" s="26" t="n"/>
      <c r="AH449" s="26" t="n"/>
      <c r="AI449" s="26" t="n"/>
      <c r="AJ449" s="26" t="n"/>
      <c r="AK449" s="26" t="n"/>
      <c r="AL449" s="26" t="n"/>
      <c r="AM449" s="26" t="n"/>
      <c r="AN449" s="26" t="n"/>
      <c r="AO449" s="26" t="n"/>
      <c r="AP449" s="26" t="n"/>
      <c r="AQ449" s="26" t="n"/>
      <c r="AR449" s="26" t="n"/>
      <c r="AS449" s="26" t="n"/>
      <c r="AT449" s="26" t="n"/>
      <c r="AU449" s="26" t="n"/>
      <c r="AV449" s="26" t="n"/>
      <c r="AW449" s="26" t="n"/>
      <c r="AX449" s="26" t="n"/>
      <c r="AY449" s="26" t="n"/>
      <c r="AZ449" s="26" t="n"/>
      <c r="BA449" s="26" t="n"/>
      <c r="BB449" s="26" t="n"/>
      <c r="BC449" s="26" t="n"/>
      <c r="BD449" s="26" t="n"/>
      <c r="BE449" s="26" t="n"/>
      <c r="BF449" s="26" t="n"/>
      <c r="BG449" s="26" t="n"/>
      <c r="BH449" s="26" t="n"/>
      <c r="BI449" s="26" t="n"/>
      <c r="BJ449" s="26" t="n"/>
      <c r="BK449" s="26" t="n"/>
      <c r="BL449" s="26" t="n"/>
      <c r="BM449" s="26" t="n"/>
      <c r="BN449" s="26" t="n"/>
      <c r="BO449" s="26" t="n"/>
      <c r="BP449" s="26" t="n"/>
      <c r="BQ449" s="26" t="n"/>
      <c r="BR449" s="26" t="n"/>
      <c r="BS449" s="26" t="n"/>
      <c r="BT449" s="26" t="n"/>
      <c r="BU449" s="26" t="n"/>
      <c r="BV449" s="26" t="n"/>
      <c r="BW449" s="26" t="n"/>
      <c r="BX449" s="26" t="n"/>
      <c r="BY449" s="26" t="n"/>
      <c r="BZ449" s="26" t="n"/>
      <c r="CA449" s="26" t="n"/>
      <c r="CB449" s="26" t="n"/>
      <c r="CC449" s="26" t="n"/>
      <c r="CD449" s="26" t="n"/>
      <c r="CE449" s="26" t="n"/>
      <c r="CF449" s="26" t="n"/>
      <c r="CG449" s="26" t="n"/>
      <c r="CH449" s="26" t="n"/>
      <c r="CI449" s="26" t="n"/>
      <c r="CJ449" s="26" t="n"/>
      <c r="CK449" s="26" t="n"/>
      <c r="CL449" s="26" t="n"/>
      <c r="CM449" s="26" t="n"/>
      <c r="CN449" s="26" t="n"/>
      <c r="CO449" s="26" t="n"/>
      <c r="CP449" s="26" t="n"/>
      <c r="CQ449" s="26" t="n"/>
      <c r="CR449" s="26" t="n"/>
      <c r="CS449" s="26" t="n"/>
      <c r="CT449" s="26" t="n"/>
      <c r="CU449" s="26" t="n"/>
      <c r="CV449" s="26" t="n"/>
      <c r="CW449" s="26" t="n"/>
      <c r="CX449" s="26" t="n"/>
      <c r="CY449" s="26" t="n"/>
      <c r="CZ449" s="26" t="n"/>
      <c r="DA449" s="26" t="n"/>
      <c r="DB449" s="26" t="n"/>
      <c r="DC449" s="26" t="n"/>
      <c r="DD449" s="26" t="n"/>
      <c r="DE449" s="26" t="n"/>
      <c r="DF449" s="26" t="n"/>
      <c r="DG449" s="26" t="n"/>
      <c r="DH449" s="26" t="n"/>
      <c r="DI449" s="26" t="n"/>
      <c r="DJ449" s="26" t="n"/>
      <c r="DK449" s="26" t="n"/>
      <c r="DL449" s="26" t="n"/>
      <c r="DM449" s="26" t="n"/>
      <c r="DN449" s="26" t="n"/>
      <c r="DO449" s="26" t="n"/>
      <c r="DP449" s="26" t="n"/>
      <c r="DQ449" s="26" t="n"/>
      <c r="DR449" s="26" t="n"/>
      <c r="DS449" s="26" t="n"/>
      <c r="DT449" s="26" t="n"/>
      <c r="DU449" s="26" t="n"/>
      <c r="DV449" s="26" t="n"/>
      <c r="DW449" s="26" t="n"/>
      <c r="DX449" s="26" t="n"/>
      <c r="DY449" s="26" t="n"/>
      <c r="DZ449" s="26" t="n"/>
      <c r="EA449" s="26" t="n"/>
      <c r="EB449" s="26" t="n"/>
      <c r="EC449" s="26" t="n"/>
      <c r="ED449" s="26" t="n"/>
      <c r="EE449" s="26" t="n"/>
      <c r="EF449" s="26" t="n"/>
      <c r="EG449" s="26" t="n"/>
      <c r="EH449" s="26" t="n"/>
      <c r="EI449" s="26" t="n"/>
      <c r="EJ449" s="26" t="n"/>
      <c r="EK449" s="26" t="n"/>
      <c r="EL449" s="26" t="n"/>
      <c r="EM449" s="26" t="n"/>
      <c r="EN449" s="26" t="n"/>
      <c r="EO449" s="26" t="n"/>
      <c r="EP449" s="26" t="n"/>
      <c r="EQ449" s="26" t="n"/>
      <c r="ER449" s="26" t="n"/>
      <c r="ES449" s="26" t="n"/>
      <c r="ET449" s="26" t="n"/>
      <c r="EU449" s="26" t="n"/>
      <c r="EV449" s="26" t="n"/>
      <c r="EW449" s="26" t="n"/>
      <c r="EX449" s="26" t="n"/>
      <c r="EY449" s="26" t="n"/>
      <c r="EZ449" s="26" t="n"/>
      <c r="FA449" s="26" t="n"/>
      <c r="FB449" s="26" t="n"/>
      <c r="FC449" s="26" t="n"/>
      <c r="FD449" s="26" t="n"/>
      <c r="FE449" s="26" t="n"/>
      <c r="FF449" s="26" t="n"/>
      <c r="FG449" s="26" t="n"/>
      <c r="FH449" s="26" t="n"/>
      <c r="FI449" s="26" t="n"/>
      <c r="FJ449" s="26" t="n"/>
      <c r="FK449" s="26" t="n"/>
      <c r="FL449" s="26" t="n"/>
      <c r="FM449" s="26" t="n"/>
      <c r="FN449" s="26" t="n"/>
      <c r="FO449" s="26" t="n"/>
      <c r="FP449" s="26" t="n"/>
      <c r="FQ449" s="26" t="n"/>
      <c r="FR449" s="26" t="n"/>
      <c r="FS449" s="26" t="n"/>
      <c r="FT449" s="26" t="n"/>
      <c r="FU449" s="26" t="n"/>
      <c r="FV449" s="26" t="n"/>
      <c r="FW449" s="26" t="n"/>
      <c r="FX449" s="26" t="n"/>
      <c r="FY449" s="26" t="n"/>
      <c r="FZ449" s="26" t="n"/>
      <c r="GA449" s="26" t="n"/>
      <c r="GB449" s="26" t="n"/>
      <c r="GC449" s="26" t="n"/>
      <c r="GD449" s="26" t="n"/>
      <c r="GE449" s="26" t="n"/>
      <c r="GF449" s="26" t="n"/>
      <c r="GG449" s="26" t="n"/>
      <c r="GH449" s="26" t="n"/>
      <c r="GI449" s="26" t="n"/>
      <c r="GJ449" s="26" t="n"/>
      <c r="GK449" s="26" t="n"/>
      <c r="GL449" s="26" t="n"/>
      <c r="GM449" s="26" t="n"/>
      <c r="GN449" s="26" t="n"/>
      <c r="GO449" s="26" t="n"/>
      <c r="GP449" s="26" t="n"/>
      <c r="GQ449" s="26" t="n"/>
      <c r="GR449" s="26" t="n"/>
      <c r="GS449" s="26" t="n"/>
      <c r="GT449" s="26" t="n"/>
      <c r="GU449" s="26" t="n"/>
      <c r="GV449" s="26" t="n"/>
      <c r="GW449" s="26" t="n"/>
      <c r="GX449" s="26" t="n"/>
      <c r="GY449" s="26" t="n"/>
      <c r="GZ449" s="26" t="n"/>
      <c r="HA449" s="26" t="n"/>
      <c r="HB449" s="26" t="n"/>
      <c r="HC449" s="26" t="n"/>
      <c r="HD449" s="26" t="n"/>
      <c r="HE449" s="26" t="n"/>
      <c r="HF449" s="26" t="n"/>
      <c r="HG449" s="26" t="n"/>
      <c r="HH449" s="26" t="n"/>
      <c r="HI449" s="26" t="n"/>
      <c r="HJ449" s="26" t="n"/>
      <c r="HK449" s="26" t="n"/>
      <c r="HL449" s="26" t="n"/>
      <c r="HM449" s="26" t="n"/>
      <c r="HN449" s="26" t="n"/>
      <c r="HO449" s="26" t="n"/>
      <c r="HP449" s="26" t="n"/>
      <c r="HQ449" s="26" t="n"/>
      <c r="HR449" s="26" t="n"/>
      <c r="HS449" s="26" t="n"/>
      <c r="HT449" s="26" t="n"/>
      <c r="HU449" s="26" t="n"/>
      <c r="HV449" s="26" t="n"/>
      <c r="HW449" s="26" t="n"/>
      <c r="HX449" s="26" t="n"/>
      <c r="HY449" s="26" t="n"/>
      <c r="HZ449" s="26" t="n"/>
      <c r="IA449" s="26" t="n"/>
      <c r="IB449" s="26" t="n"/>
      <c r="IC449" s="26" t="n"/>
      <c r="ID449" s="26" t="n"/>
      <c r="IE449" s="26" t="n"/>
      <c r="IF449" s="26" t="n"/>
      <c r="IG449" s="26" t="n"/>
      <c r="IH449" s="26" t="n"/>
      <c r="II449" s="26" t="n"/>
      <c r="IJ449" s="26" t="n"/>
      <c r="IK449" s="26" t="n"/>
      <c r="IL449" s="26" t="n"/>
      <c r="IM449" s="26" t="n"/>
      <c r="IN449" s="26" t="n"/>
      <c r="IO449" s="26"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EMA50_15M_ENTRY_FILTER_ENABLED</t>
        </is>
      </c>
      <c r="B3" s="0" t="b">
        <v>1</v>
      </c>
      <c r="D3" s="0" t="inlineStr">
        <is>
          <t>ENTRY, FILTER</t>
        </is>
      </c>
      <c r="M3" s="74" t="n">
        <v>1.074687852668286</v>
      </c>
      <c r="N3" s="74" t="n">
        <v>11</v>
      </c>
    </row>
    <row r="4" ht="10.5" customHeight="1" s="67">
      <c r="A4" s="0" t="inlineStr">
        <is>
          <t>EMA50_15M_ENTRY_FILTER_PCT</t>
        </is>
      </c>
      <c r="B4" s="0" t="n">
        <v>0</v>
      </c>
      <c r="D4" s="0" t="inlineStr">
        <is>
          <t>ENTRY, FILTER</t>
        </is>
      </c>
      <c r="M4" s="74" t="n">
        <v>1.074687852668286</v>
      </c>
      <c r="N4" s="74" t="n">
        <v>11</v>
      </c>
    </row>
    <row r="5" ht="10.5" customHeight="1" s="67">
      <c r="A5" s="26" t="inlineStr">
        <is>
          <t>WT_AGAINST_FILTER_ENABLED</t>
        </is>
      </c>
      <c r="B5" s="26" t="inlineStr">
        <is>
          <t>True</t>
        </is>
      </c>
      <c r="C5" s="26" t="n"/>
      <c r="D5" s="26" t="n"/>
      <c r="E5" s="26" t="n"/>
      <c r="F5" s="26" t="n"/>
      <c r="G5" s="26">
        <f>IFERROR(VLOOKUP($A13&amp;"_"&amp;$B13,Results_Deltas!$A$2:$P$15000,5,FALSE),"")</f>
        <v/>
      </c>
      <c r="H5" s="26">
        <f>IFERROR(VLOOKUP($A13,Results_30d_Deltas!$A$2:$H$5000,7,FALSE)-E12,"")</f>
        <v/>
      </c>
      <c r="I5" s="26">
        <f>IFERROR(VLOOKUP($A13,Results_30d_Deltas!$A$2:$H$5000,6,FALSE),"")</f>
        <v/>
      </c>
      <c r="J5" s="26" t="n"/>
      <c r="K5" s="26" t="n"/>
      <c r="L5" s="26" t="inlineStr">
        <is>
          <t>NO</t>
        </is>
      </c>
      <c r="M5" s="74" t="n">
        <v>2.253210216242837</v>
      </c>
      <c r="N5" s="74" t="n">
        <v>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4" t="n"/>
      <c r="CH5" s="34" t="n"/>
      <c r="CI5" s="34" t="n"/>
      <c r="CJ5" s="34" t="n"/>
      <c r="CK5" s="34" t="n"/>
      <c r="CL5" s="34" t="n"/>
      <c r="CM5" s="34" t="n"/>
      <c r="CN5" s="34" t="n"/>
      <c r="CO5" s="34" t="n"/>
      <c r="CP5" s="34"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4" t="n"/>
      <c r="EU5" s="34" t="n"/>
      <c r="EV5" s="34" t="n"/>
      <c r="EW5" s="34" t="n"/>
      <c r="EX5" s="34" t="n"/>
      <c r="EY5" s="33" t="n"/>
      <c r="EZ5" s="33" t="n"/>
      <c r="FA5" s="33" t="n"/>
      <c r="FB5" s="33" t="n"/>
      <c r="FC5" s="33" t="n"/>
      <c r="FD5" s="33" t="n"/>
      <c r="FE5" s="33" t="n"/>
      <c r="FF5" s="33" t="n"/>
      <c r="FG5" s="33" t="n"/>
      <c r="FH5" s="33" t="n"/>
      <c r="FI5" s="34" t="n"/>
      <c r="FJ5" s="34"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n"/>
      <c r="IA5" s="34" t="n"/>
      <c r="IB5" s="34" t="n"/>
      <c r="IC5" s="34" t="n"/>
      <c r="ID5" s="34" t="n"/>
      <c r="IE5" s="34" t="n"/>
      <c r="IF5" s="34" t="n"/>
      <c r="IG5" s="34" t="n"/>
      <c r="IH5" s="34" t="n"/>
      <c r="II5" s="34" t="n"/>
      <c r="IJ5" s="34" t="n"/>
      <c r="IK5" s="34" t="n"/>
      <c r="IL5" s="26" t="n"/>
      <c r="IM5" s="26" t="inlineStr">
        <is>
          <t>ez_manage.py:6084 top()</t>
        </is>
      </c>
      <c r="IN5" s="26" t="inlineStr">
        <is>
          <t>v12_quick_engine.py:4291 x2</t>
        </is>
      </c>
      <c r="IO5" s="26" t="n"/>
    </row>
    <row r="6" ht="10.5" customHeight="1" s="67">
      <c r="A6" s="0" t="inlineStr">
        <is>
          <t>WT_DC_HTF_GATE</t>
        </is>
      </c>
      <c r="B6" s="0" t="inlineStr">
        <is>
          <t>15m</t>
        </is>
      </c>
      <c r="M6" s="74" t="n">
        <v>3.253924484648169</v>
      </c>
      <c r="N6" s="74" t="n">
        <v>27</v>
      </c>
    </row>
    <row r="7" ht="10.5" customHeight="1" s="67">
      <c r="A7" s="0" t="inlineStr">
        <is>
          <t>WT_DC_HTF_GATE</t>
        </is>
      </c>
      <c r="B7" s="0" t="inlineStr">
        <is>
          <t>4h</t>
        </is>
      </c>
      <c r="M7" s="74" t="n">
        <v>3.2978391695539</v>
      </c>
      <c r="N7" s="74" t="n">
        <v>29</v>
      </c>
    </row>
    <row r="8" ht="10.5" customHeight="1" s="67">
      <c r="A8" s="26" t="inlineStr">
        <is>
          <t>GR_FILTER_VEC_ENABLED</t>
        </is>
      </c>
      <c r="B8" s="26" t="inlineStr">
        <is>
          <t>True</t>
        </is>
      </c>
      <c r="C8" s="26" t="n"/>
      <c r="D8" s="26" t="n"/>
      <c r="E8" s="26" t="n"/>
      <c r="F8" s="26" t="n"/>
      <c r="G8" s="26">
        <f>IFERROR(VLOOKUP($A6&amp;"_"&amp;$B6,Results_Deltas!$A$2:$P$15000,5,FALSE),"")</f>
        <v/>
      </c>
      <c r="H8" s="26">
        <f>IFERROR(VLOOKUP($A6,Results_30d_Deltas!$A$2:$H$5000,7,FALSE)-E5,"")</f>
        <v/>
      </c>
      <c r="I8" s="26">
        <f>IFERROR(VLOOKUP($A6,Results_30d_Deltas!$A$2:$H$5000,6,FALSE),"")</f>
        <v/>
      </c>
      <c r="J8" s="26" t="n"/>
      <c r="K8" s="26" t="n"/>
      <c r="L8" s="26" t="inlineStr">
        <is>
          <t>NO</t>
        </is>
      </c>
      <c r="M8" s="74" t="n">
        <v>3.356939171877497</v>
      </c>
      <c r="N8" s="74" t="n">
        <v>41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4" t="n"/>
      <c r="CH8" s="34" t="n"/>
      <c r="CI8" s="34" t="n"/>
      <c r="CJ8" s="34" t="n"/>
      <c r="CK8" s="34" t="n"/>
      <c r="CL8" s="34" t="n"/>
      <c r="CM8" s="34" t="n"/>
      <c r="CN8" s="34" t="n"/>
      <c r="CO8" s="34" t="n"/>
      <c r="CP8" s="34"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4" t="n"/>
      <c r="EU8" s="34" t="n"/>
      <c r="EV8" s="34" t="n"/>
      <c r="EW8" s="34" t="n"/>
      <c r="EX8" s="34" t="n"/>
      <c r="EY8" s="33" t="n"/>
      <c r="EZ8" s="33" t="n"/>
      <c r="FA8" s="33" t="n"/>
      <c r="FB8" s="33" t="n"/>
      <c r="FC8" s="33" t="n"/>
      <c r="FD8" s="33" t="n"/>
      <c r="FE8" s="33" t="n"/>
      <c r="FF8" s="33" t="n"/>
      <c r="FG8" s="33" t="n"/>
      <c r="FH8" s="33" t="n"/>
      <c r="FI8" s="34" t="n"/>
      <c r="FJ8" s="34"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4" t="n"/>
      <c r="IA8" s="34" t="n"/>
      <c r="IB8" s="34" t="n"/>
      <c r="IC8" s="34" t="n"/>
      <c r="ID8" s="34" t="n"/>
      <c r="IE8" s="34" t="n"/>
      <c r="IF8" s="34" t="n"/>
      <c r="IG8" s="34" t="n"/>
      <c r="IH8" s="34" t="n"/>
      <c r="II8" s="34" t="n"/>
      <c r="IJ8" s="34" t="n"/>
      <c r="IK8" s="34" t="n"/>
      <c r="IL8" s="26" t="n"/>
      <c r="IM8" s="26" t="inlineStr">
        <is>
          <t>ez_manage.py:6003 top()</t>
        </is>
      </c>
      <c r="IN8" s="26" t="inlineStr">
        <is>
          <t>v12_quick_engine.py:4261 x2</t>
        </is>
      </c>
      <c r="IO8" s="26" t="n"/>
    </row>
    <row r="9" ht="10.5" customHeight="1" s="67">
      <c r="A9" s="0" t="inlineStr">
        <is>
          <t>WT_DC_HTF_GATE</t>
        </is>
      </c>
      <c r="B9" s="0" t="inlineStr">
        <is>
          <t>1h_4h</t>
        </is>
      </c>
      <c r="M9" s="74" t="n">
        <v>3.360217556801308</v>
      </c>
      <c r="N9" s="74" t="n">
        <v>29</v>
      </c>
    </row>
    <row r="10" ht="10.5" customHeight="1" s="67">
      <c r="A10" s="0" t="inlineStr">
        <is>
          <t>WT_DC_HTF_GATE</t>
        </is>
      </c>
      <c r="B10" s="0" t="inlineStr">
        <is>
          <t>none</t>
        </is>
      </c>
      <c r="M10" s="74" t="n">
        <v>3.465892396490799</v>
      </c>
      <c r="N10" s="74" t="n">
        <v>32</v>
      </c>
    </row>
    <row r="11" ht="10.5" customHeight="1" s="67">
      <c r="A11" s="0" t="inlineStr">
        <is>
          <t>WT_DC_DIRECT_THRESHOLD</t>
        </is>
      </c>
      <c r="B11" s="0" t="n">
        <v>35</v>
      </c>
      <c r="M11" s="74" t="n">
        <v>3.583795434756495</v>
      </c>
      <c r="N11" s="74" t="n">
        <v>29</v>
      </c>
    </row>
    <row r="12" ht="10.5" customHeight="1" s="67">
      <c r="A12" s="0" t="inlineStr">
        <is>
          <t>WT_DC_DIRECT_THRESHOLD</t>
        </is>
      </c>
      <c r="B12" s="0" t="n">
        <v>30</v>
      </c>
      <c r="M12" s="74" t="n">
        <v>3.600530834693754</v>
      </c>
      <c r="N12" s="74" t="n">
        <v>32</v>
      </c>
    </row>
    <row r="13" ht="10.5" customHeight="1" s="67">
      <c r="A13" s="0" t="inlineStr">
        <is>
          <t>WT_DC_HTF_GATE</t>
        </is>
      </c>
      <c r="B13" s="0" t="inlineStr">
        <is>
          <t>1h</t>
        </is>
      </c>
      <c r="M13" s="74" t="n">
        <v>3.631388471082833</v>
      </c>
      <c r="N13" s="74" t="n">
        <v>27</v>
      </c>
    </row>
    <row r="14">
      <c r="A14" s="0" t="inlineStr">
        <is>
          <t>WT_DC_DIRECT_THRESHOLD</t>
        </is>
      </c>
      <c r="B14" s="0" t="n">
        <v>10</v>
      </c>
      <c r="M14" s="74" t="n">
        <v>3.700299863802026</v>
      </c>
      <c r="N14" s="74" t="n">
        <v>30</v>
      </c>
    </row>
    <row r="15">
      <c r="A15" s="0" t="inlineStr">
        <is>
          <t>WT_DC_ENTRY_THRESHOLD</t>
        </is>
      </c>
      <c r="B15" s="0" t="n">
        <v>60</v>
      </c>
      <c r="M15" s="74" t="n">
        <v>3.952607647635364</v>
      </c>
      <c r="N15" s="74" t="n">
        <v>33</v>
      </c>
    </row>
    <row r="16">
      <c r="A16" s="0" t="inlineStr">
        <is>
          <t>WT_DC_ENTRY_THRESHOLD</t>
        </is>
      </c>
      <c r="B16" s="0" t="n">
        <v>75</v>
      </c>
      <c r="M16" s="74" t="n">
        <v>3.976760824596236</v>
      </c>
      <c r="N16" s="74" t="n">
        <v>33</v>
      </c>
    </row>
    <row r="17">
      <c r="A17" s="0" t="inlineStr">
        <is>
          <t>WT_DC_ENTRY_THRESHOLD</t>
        </is>
      </c>
      <c r="B17" s="0" t="n">
        <v>20</v>
      </c>
      <c r="M17" s="74" t="n">
        <v>3.984670211820576</v>
      </c>
      <c r="N17" s="74" t="n">
        <v>34</v>
      </c>
    </row>
    <row r="18">
      <c r="A18" s="0" t="inlineStr">
        <is>
          <t>WT_DC_ENTRY_THRESHOLD</t>
        </is>
      </c>
      <c r="B18" s="0" t="n">
        <v>55</v>
      </c>
      <c r="M18" s="74" t="n">
        <v>3.991053413627022</v>
      </c>
      <c r="N18" s="74" t="n">
        <v>33</v>
      </c>
    </row>
    <row r="19">
      <c r="A19" s="0" t="inlineStr">
        <is>
          <t>WT_DC_ENTRY_THRESHOLD</t>
        </is>
      </c>
      <c r="B19" s="0" t="n">
        <v>30</v>
      </c>
      <c r="M19" s="74" t="n">
        <v>4.003790562125458</v>
      </c>
      <c r="N19" s="74" t="n">
        <v>34</v>
      </c>
    </row>
    <row r="20">
      <c r="A20" s="0" t="inlineStr">
        <is>
          <t>WT_DC_ENTRY_THRESHOLD</t>
        </is>
      </c>
      <c r="B20" s="0" t="n">
        <v>35</v>
      </c>
      <c r="M20" s="74" t="n">
        <v>4.063184137105859</v>
      </c>
      <c r="N20" s="74" t="n">
        <v>33</v>
      </c>
    </row>
    <row r="21" ht="15.75" customHeight="1" s="67">
      <c r="A21" s="0" t="inlineStr">
        <is>
          <t>WT_DC_DIRECT_THRESHOLD</t>
        </is>
      </c>
      <c r="B21" s="0" t="n">
        <v>20</v>
      </c>
      <c r="M21" s="74" t="n">
        <v>4.069126300944097</v>
      </c>
      <c r="N21" s="74" t="n">
        <v>33</v>
      </c>
    </row>
    <row r="22" ht="15.75" customHeight="1" s="67">
      <c r="A22" s="27" t="inlineStr">
        <is>
          <t>GR_FILTER_VEC_FILTER_TF</t>
        </is>
      </c>
      <c r="B22" s="27" t="inlineStr">
        <is>
          <t>15m</t>
        </is>
      </c>
      <c r="C22" s="26" t="n"/>
      <c r="D22" s="26" t="n"/>
      <c r="E22" s="26" t="n"/>
      <c r="F22" s="26" t="n"/>
      <c r="G22" s="26">
        <f>IFERROR(VLOOKUP($A11&amp;"_"&amp;$B11,Results_Deltas!$A$2:$P$15000,5,FALSE),"")</f>
        <v/>
      </c>
      <c r="H22" s="26">
        <f>IFERROR(VLOOKUP($A11,Results_30d_Deltas!$A$2:$H$5000,7,FALSE)-E10,"")</f>
        <v/>
      </c>
      <c r="I22" s="26">
        <f>IFERROR(VLOOKUP($A11,Results_30d_Deltas!$A$2:$H$5000,6,FALSE),"")</f>
        <v/>
      </c>
      <c r="J22" s="26" t="n"/>
      <c r="K22" s="26" t="n"/>
      <c r="L22" s="26" t="inlineStr">
        <is>
          <t>YES</t>
        </is>
      </c>
      <c r="M22" s="74" t="n">
        <v>4.078843687269466</v>
      </c>
      <c r="N22" s="74" t="n">
        <v>7</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4" t="n"/>
      <c r="CH22" s="34" t="n"/>
      <c r="CI22" s="34" t="n"/>
      <c r="CJ22" s="34" t="n"/>
      <c r="CK22" s="34" t="n"/>
      <c r="CL22" s="34" t="n"/>
      <c r="CM22" s="34" t="n"/>
      <c r="CN22" s="34" t="n"/>
      <c r="CO22" s="34" t="n"/>
      <c r="CP22" s="34"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4" t="n"/>
      <c r="EU22" s="34" t="n"/>
      <c r="EV22" s="34" t="n"/>
      <c r="EW22" s="34" t="n"/>
      <c r="EX22" s="34" t="n"/>
      <c r="EY22" s="33" t="n"/>
      <c r="EZ22" s="33" t="n"/>
      <c r="FA22" s="33" t="n"/>
      <c r="FB22" s="33" t="n"/>
      <c r="FC22" s="33" t="n"/>
      <c r="FD22" s="33" t="n"/>
      <c r="FE22" s="33" t="n"/>
      <c r="FF22" s="33" t="n"/>
      <c r="FG22" s="33" t="n"/>
      <c r="FH22" s="33" t="n"/>
      <c r="FI22" s="34" t="n"/>
      <c r="FJ22" s="34"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ez_manage.py:6004 top()</t>
        </is>
      </c>
      <c r="IN22" s="26" t="inlineStr">
        <is>
          <t>v12_quick_engine.py:112 x3</t>
        </is>
      </c>
      <c r="IO22" s="26" t="n"/>
    </row>
    <row r="23" ht="15.75" customHeight="1" s="67">
      <c r="A23" s="27" t="inlineStr">
        <is>
          <t>GR_FILTER_VEC_ENABLED</t>
        </is>
      </c>
      <c r="B23" s="27" t="inlineStr">
        <is>
          <t>False</t>
        </is>
      </c>
      <c r="C23" s="26" t="n"/>
      <c r="D23" s="26" t="n"/>
      <c r="E23" s="26" t="n"/>
      <c r="F23" s="26" t="n"/>
      <c r="G23" s="26">
        <f>IFERROR(VLOOKUP($A5&amp;"_"&amp;$B5,Results_Deltas!$A$2:$P$15000,5,FALSE),"")</f>
        <v/>
      </c>
      <c r="H23" s="26">
        <f>IFERROR(VLOOKUP($A5,Results_30d_Deltas!$A$2:$H$5000,7,FALSE)-E4,"")</f>
        <v/>
      </c>
      <c r="I23" s="26">
        <f>IFERROR(VLOOKUP($A5,Results_30d_Deltas!$A$2:$H$5000,6,FALSE),"")</f>
        <v/>
      </c>
      <c r="J23" s="26" t="n"/>
      <c r="K23" s="26" t="n"/>
      <c r="L23" s="26" t="inlineStr">
        <is>
          <t>YES</t>
        </is>
      </c>
      <c r="M23" s="74" t="n">
        <v>4.101434833565341</v>
      </c>
      <c r="N23" s="74" t="n">
        <v>40</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4" t="n"/>
      <c r="CH23" s="34" t="n"/>
      <c r="CI23" s="34" t="n"/>
      <c r="CJ23" s="34" t="n"/>
      <c r="CK23" s="34" t="n"/>
      <c r="CL23" s="34" t="n"/>
      <c r="CM23" s="34" t="n"/>
      <c r="CN23" s="34" t="n"/>
      <c r="CO23" s="34" t="n"/>
      <c r="CP23" s="34"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4" t="n"/>
      <c r="EU23" s="34" t="n"/>
      <c r="EV23" s="34" t="n"/>
      <c r="EW23" s="34" t="n"/>
      <c r="EX23" s="34" t="n"/>
      <c r="EY23" s="33" t="n"/>
      <c r="EZ23" s="33" t="n"/>
      <c r="FA23" s="33" t="n"/>
      <c r="FB23" s="33" t="n"/>
      <c r="FC23" s="33" t="n"/>
      <c r="FD23" s="33" t="n"/>
      <c r="FE23" s="33" t="n"/>
      <c r="FF23" s="33" t="n"/>
      <c r="FG23" s="33" t="n"/>
      <c r="FH23" s="33" t="n"/>
      <c r="FI23" s="34" t="n"/>
      <c r="FJ23" s="34"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4" t="n"/>
      <c r="IA23" s="34" t="n"/>
      <c r="IB23" s="34" t="n"/>
      <c r="IC23" s="34" t="n"/>
      <c r="ID23" s="34" t="n"/>
      <c r="IE23" s="34" t="n"/>
      <c r="IF23" s="34" t="n"/>
      <c r="IG23" s="34" t="n"/>
      <c r="IH23" s="34" t="n"/>
      <c r="II23" s="34" t="n"/>
      <c r="IJ23" s="34" t="n"/>
      <c r="IK23" s="34" t="n"/>
      <c r="IL23" s="26" t="n"/>
      <c r="IM23" s="26" t="inlineStr">
        <is>
          <t>ez_manage.py:6003 top()</t>
        </is>
      </c>
      <c r="IN23" s="26" t="inlineStr">
        <is>
          <t>v12_quick_engine.py:4261 x2</t>
        </is>
      </c>
      <c r="IO23" s="26" t="n"/>
    </row>
    <row r="24" ht="15.75" customHeight="1" s="67">
      <c r="A24" s="0" t="inlineStr">
        <is>
          <t>WT_DC_HTF_GATE</t>
        </is>
      </c>
      <c r="B24" s="0" t="inlineStr">
        <is>
          <t>4h_D</t>
        </is>
      </c>
      <c r="M24" s="74" t="n">
        <v>4.120199562732545</v>
      </c>
      <c r="N24" s="74" t="n">
        <v>33</v>
      </c>
    </row>
    <row r="25" ht="15.75" customHeight="1" s="67">
      <c r="A25" s="0" t="inlineStr">
        <is>
          <t>WT_DC_ENTRY_THRESHOLD</t>
        </is>
      </c>
      <c r="B25" s="0" t="n">
        <v>45</v>
      </c>
      <c r="M25" s="74" t="n">
        <v>4.122293008561522</v>
      </c>
      <c r="N25" s="74" t="n">
        <v>34</v>
      </c>
    </row>
    <row r="26" ht="15.75" customHeight="1" s="67">
      <c r="A26" s="26" t="inlineStr">
        <is>
          <t>GR_FILTER_VEC_FILTER_TF</t>
        </is>
      </c>
      <c r="B26" s="26" t="inlineStr">
        <is>
          <t>D</t>
        </is>
      </c>
      <c r="C26" s="26" t="n"/>
      <c r="D26" s="26" t="n"/>
      <c r="E26" s="26" t="n"/>
      <c r="F26" s="26" t="n"/>
      <c r="G26" s="26">
        <f>IFERROR(VLOOKUP($A8&amp;"_"&amp;$B8,Results_Deltas!$A$2:$P$15000,5,FALSE),"")</f>
        <v/>
      </c>
      <c r="H26" s="26">
        <f>IFERROR(VLOOKUP($A8,Results_30d_Deltas!$A$2:$H$5000,7,FALSE)-E7,"")</f>
        <v/>
      </c>
      <c r="I26" s="26">
        <f>IFERROR(VLOOKUP($A8,Results_30d_Deltas!$A$2:$H$5000,6,FALSE),"")</f>
        <v/>
      </c>
      <c r="J26" s="26" t="n"/>
      <c r="K26" s="26" t="n"/>
      <c r="L26" s="26" t="inlineStr">
        <is>
          <t>NO</t>
        </is>
      </c>
      <c r="M26" s="74" t="n">
        <v>4.187950569785462</v>
      </c>
      <c r="N26" s="74" t="n">
        <v>8</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4" t="n"/>
      <c r="CH26" s="34" t="n"/>
      <c r="CI26" s="34" t="n"/>
      <c r="CJ26" s="34" t="n"/>
      <c r="CK26" s="34" t="n"/>
      <c r="CL26" s="34" t="n"/>
      <c r="CM26" s="34" t="n"/>
      <c r="CN26" s="34" t="n"/>
      <c r="CO26" s="34" t="n"/>
      <c r="CP26" s="34"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4" t="n"/>
      <c r="EU26" s="34" t="n"/>
      <c r="EV26" s="34" t="n"/>
      <c r="EW26" s="34" t="n"/>
      <c r="EX26" s="34" t="n"/>
      <c r="EY26" s="33" t="n"/>
      <c r="EZ26" s="33" t="n"/>
      <c r="FA26" s="33" t="n"/>
      <c r="FB26" s="33" t="n"/>
      <c r="FC26" s="33" t="n"/>
      <c r="FD26" s="33" t="n"/>
      <c r="FE26" s="33" t="n"/>
      <c r="FF26" s="33" t="n"/>
      <c r="FG26" s="33" t="n"/>
      <c r="FH26" s="33" t="n"/>
      <c r="FI26" s="34" t="n"/>
      <c r="FJ26" s="34"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ez_manage.py:6004 top()</t>
        </is>
      </c>
      <c r="IN26" s="26" t="inlineStr">
        <is>
          <t>v12_quick_engine.py:112 x3</t>
        </is>
      </c>
      <c r="IO26" s="26" t="n"/>
    </row>
    <row r="27" ht="15.75" customHeight="1" s="67">
      <c r="A27" s="27" t="inlineStr">
        <is>
          <t>WT_AGAINST_FILTER_ENABLED</t>
        </is>
      </c>
      <c r="B27" s="27" t="inlineStr">
        <is>
          <t>False</t>
        </is>
      </c>
      <c r="C27" s="26" t="n"/>
      <c r="D27" s="26" t="n"/>
      <c r="E27" s="26" t="n"/>
      <c r="F27" s="26" t="n"/>
      <c r="G27" s="26">
        <f>IFERROR(VLOOKUP($A12&amp;"_"&amp;$B12,Results_Deltas!$A$2:$P$15000,5,FALSE),"")</f>
        <v/>
      </c>
      <c r="H27" s="26">
        <f>IFERROR(VLOOKUP($A12,Results_30d_Deltas!$A$2:$H$5000,7,FALSE)-E11,"")</f>
        <v/>
      </c>
      <c r="I27" s="26">
        <f>IFERROR(VLOOKUP($A12,Results_30d_Deltas!$A$2:$H$5000,6,FALSE),"")</f>
        <v/>
      </c>
      <c r="J27" s="26" t="n"/>
      <c r="K27" s="26" t="n"/>
      <c r="L27" s="26" t="inlineStr">
        <is>
          <t>YES</t>
        </is>
      </c>
      <c r="M27" s="74" t="n">
        <v>4.196318699476615</v>
      </c>
      <c r="N27" s="74" t="n">
        <v>7</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4" t="n"/>
      <c r="CH27" s="34" t="n"/>
      <c r="CI27" s="34" t="n"/>
      <c r="CJ27" s="34" t="n"/>
      <c r="CK27" s="34" t="n"/>
      <c r="CL27" s="34" t="n"/>
      <c r="CM27" s="34" t="n"/>
      <c r="CN27" s="34" t="n"/>
      <c r="CO27" s="34" t="n"/>
      <c r="CP27" s="34"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4" t="n"/>
      <c r="EU27" s="34" t="n"/>
      <c r="EV27" s="34" t="n"/>
      <c r="EW27" s="34" t="n"/>
      <c r="EX27" s="34" t="n"/>
      <c r="EY27" s="33" t="n"/>
      <c r="EZ27" s="33" t="n"/>
      <c r="FA27" s="33" t="n"/>
      <c r="FB27" s="33" t="n"/>
      <c r="FC27" s="33" t="n"/>
      <c r="FD27" s="33" t="n"/>
      <c r="FE27" s="33" t="n"/>
      <c r="FF27" s="33" t="n"/>
      <c r="FG27" s="33" t="n"/>
      <c r="FH27" s="33" t="n"/>
      <c r="FI27" s="34" t="n"/>
      <c r="FJ27" s="34"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4" t="n"/>
      <c r="IA27" s="34" t="n"/>
      <c r="IB27" s="34" t="n"/>
      <c r="IC27" s="34" t="n"/>
      <c r="ID27" s="34" t="n"/>
      <c r="IE27" s="34" t="n"/>
      <c r="IF27" s="34" t="n"/>
      <c r="IG27" s="34" t="n"/>
      <c r="IH27" s="34" t="n"/>
      <c r="II27" s="34" t="n"/>
      <c r="IJ27" s="34" t="n"/>
      <c r="IK27" s="34" t="n"/>
      <c r="IL27" s="26" t="n"/>
      <c r="IM27" s="26" t="inlineStr">
        <is>
          <t>ez_manage.py:6084 top()</t>
        </is>
      </c>
      <c r="IN27" s="26" t="inlineStr">
        <is>
          <t>v12_quick_engine.py:4291 x2</t>
        </is>
      </c>
      <c r="IO27" s="26" t="n"/>
    </row>
    <row r="28" ht="15.75" customHeight="1" s="67">
      <c r="A28" s="26" t="inlineStr">
        <is>
          <t>GR_FILTER_ALL_ENTRIES</t>
        </is>
      </c>
      <c r="B28" s="26" t="inlineStr">
        <is>
          <t>0.0_ALT</t>
        </is>
      </c>
      <c r="C28" s="26" t="n"/>
      <c r="D28" s="26" t="n"/>
      <c r="E28" s="26" t="n"/>
      <c r="F28" s="26" t="n"/>
      <c r="G28" s="26">
        <f>IFERROR(VLOOKUP($A4&amp;"_"&amp;$B4,Results_Deltas!$A$2:$P$15000,5,FALSE),"")</f>
        <v/>
      </c>
      <c r="H28" s="26">
        <f>IFERROR(VLOOKUP($A4,Results_30d_Deltas!$A$2:$H$5000,7,FALSE)-E3,"")</f>
        <v/>
      </c>
      <c r="I28" s="26">
        <f>IFERROR(VLOOKUP($A4,Results_30d_Deltas!$A$2:$H$5000,6,FALSE),"")</f>
        <v/>
      </c>
      <c r="J28" s="26" t="n"/>
      <c r="K28" s="26" t="n"/>
      <c r="L28" s="26" t="inlineStr">
        <is>
          <t>NO</t>
        </is>
      </c>
      <c r="M28" s="74" t="n">
        <v>4.266306734019141</v>
      </c>
      <c r="N28" s="74" t="n">
        <v>43</v>
      </c>
      <c r="O28" s="33" t="n"/>
      <c r="P28" s="33" t="n"/>
      <c r="Q28" s="33" t="n"/>
      <c r="R28" s="33" t="n"/>
      <c r="S28" s="33" t="n"/>
      <c r="T28" s="33" t="n"/>
      <c r="U28" s="33" t="n"/>
      <c r="V28" s="33" t="n"/>
      <c r="W28" s="33" t="n"/>
      <c r="X28" s="33" t="n"/>
      <c r="Y28" s="34" t="n"/>
      <c r="Z28" s="34" t="n"/>
      <c r="AA28" s="34" t="n"/>
      <c r="AB28" s="34" t="n"/>
      <c r="AC28" s="34"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4" t="n"/>
      <c r="CH28" s="34" t="n"/>
      <c r="CI28" s="34" t="n"/>
      <c r="CJ28" s="34" t="n"/>
      <c r="CK28" s="34" t="n"/>
      <c r="CL28" s="34" t="n"/>
      <c r="CM28" s="34" t="n"/>
      <c r="CN28" s="34" t="n"/>
      <c r="CO28" s="34" t="n"/>
      <c r="CP28" s="34"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4" t="n"/>
      <c r="EU28" s="34" t="n"/>
      <c r="EV28" s="34" t="n"/>
      <c r="EW28" s="34" t="n"/>
      <c r="EX28" s="34" t="n"/>
      <c r="EY28" s="33" t="n"/>
      <c r="EZ28" s="33" t="n"/>
      <c r="FA28" s="33" t="n"/>
      <c r="FB28" s="33" t="n"/>
      <c r="FC28" s="33" t="n"/>
      <c r="FD28" s="33" t="n"/>
      <c r="FE28" s="33" t="n"/>
      <c r="FF28" s="33" t="n"/>
      <c r="FG28" s="33" t="n"/>
      <c r="FH28" s="33" t="n"/>
      <c r="FI28" s="34" t="n"/>
      <c r="FJ28" s="34"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4" t="n"/>
      <c r="GH28" s="34" t="n"/>
      <c r="GI28" s="34" t="n"/>
      <c r="GJ28" s="34" t="n"/>
      <c r="GK28" s="34"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ez_manage.py:4768 top()</t>
        </is>
      </c>
      <c r="IN28" s="26" t="inlineStr">
        <is>
          <t>v12_quick_engine.py:1912 x3</t>
        </is>
      </c>
      <c r="IO28" s="26" t="n"/>
    </row>
    <row r="29" ht="15.75" customHeight="1" s="67">
      <c r="A29" s="27" t="inlineStr">
        <is>
          <t>GR_FILTER_ALL_ENTRIES</t>
        </is>
      </c>
      <c r="B29" s="27" t="inlineStr">
        <is>
          <t>0.0</t>
        </is>
      </c>
      <c r="C29" s="26" t="n"/>
      <c r="D29" s="26" t="n"/>
      <c r="E29" s="26" t="n"/>
      <c r="F29" s="26" t="n"/>
      <c r="G29" s="26">
        <f>IFERROR(VLOOKUP($A3&amp;"="&amp;$B3,Results_Deltas!$A$2:$P$15000,5,FALSE),"")</f>
        <v/>
      </c>
      <c r="H29" s="26">
        <f>IFERROR(VLOOKUP($A3,Results_30d_Deltas!$A$2:$H$5000,7,FALSE)-E3,"")</f>
        <v/>
      </c>
      <c r="I29" s="26">
        <f>IFERROR(VLOOKUP($A3,Results_30d_Deltas!$A$2:$H$5000,6,FALSE),"")</f>
        <v/>
      </c>
      <c r="J29" s="26" t="n"/>
      <c r="K29" s="26" t="n"/>
      <c r="L29" s="26" t="inlineStr">
        <is>
          <t>YES</t>
        </is>
      </c>
      <c r="M29" s="74" t="n">
        <v>4.274775339113918</v>
      </c>
      <c r="N29" s="74" t="n">
        <v>43</v>
      </c>
      <c r="O29" s="33" t="n"/>
      <c r="P29" s="33" t="n"/>
      <c r="Q29" s="33" t="n"/>
      <c r="R29" s="33" t="n"/>
      <c r="S29" s="33" t="n"/>
      <c r="T29" s="33" t="n"/>
      <c r="U29" s="33" t="n"/>
      <c r="V29" s="33" t="n"/>
      <c r="W29" s="33" t="n"/>
      <c r="X29" s="33" t="n"/>
      <c r="Y29" s="34" t="n"/>
      <c r="Z29" s="34" t="n"/>
      <c r="AA29" s="34" t="n"/>
      <c r="AB29" s="34" t="n"/>
      <c r="AC29" s="34"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4" t="n"/>
      <c r="CH29" s="34" t="n"/>
      <c r="CI29" s="34" t="n"/>
      <c r="CJ29" s="34" t="n"/>
      <c r="CK29" s="34" t="n"/>
      <c r="CL29" s="34" t="n"/>
      <c r="CM29" s="34" t="n"/>
      <c r="CN29" s="34" t="n"/>
      <c r="CO29" s="34" t="n"/>
      <c r="CP29" s="34"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4" t="n"/>
      <c r="EU29" s="34" t="n"/>
      <c r="EV29" s="34" t="n"/>
      <c r="EW29" s="34" t="n"/>
      <c r="EX29" s="34" t="n"/>
      <c r="EY29" s="33" t="n"/>
      <c r="EZ29" s="33" t="n"/>
      <c r="FA29" s="33" t="n"/>
      <c r="FB29" s="33" t="n"/>
      <c r="FC29" s="33" t="n"/>
      <c r="FD29" s="33" t="n"/>
      <c r="FE29" s="33" t="n"/>
      <c r="FF29" s="33" t="n"/>
      <c r="FG29" s="33" t="n"/>
      <c r="FH29" s="33" t="n"/>
      <c r="FI29" s="34" t="n"/>
      <c r="FJ29" s="34"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4" t="n"/>
      <c r="GH29" s="34" t="n"/>
      <c r="GI29" s="34" t="n"/>
      <c r="GJ29" s="34" t="n"/>
      <c r="GK29" s="34"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ez_manage.py:4768 top()</t>
        </is>
      </c>
      <c r="IN29" s="26" t="inlineStr">
        <is>
          <t>v12_quick_engine.py:1912 x3</t>
        </is>
      </c>
      <c r="IO29" s="26" t="n"/>
    </row>
    <row r="30" ht="15.75" customHeight="1" s="67">
      <c r="A30" s="26" t="inlineStr">
        <is>
          <t>GR_FILTER_VEC_FILTER_TF</t>
        </is>
      </c>
      <c r="B30" s="26" t="inlineStr">
        <is>
          <t>4h</t>
        </is>
      </c>
      <c r="C30" s="26" t="n"/>
      <c r="D30" s="26" t="n"/>
      <c r="E30" s="26" t="n"/>
      <c r="F30" s="26" t="n"/>
      <c r="G30" s="26">
        <f>IFERROR(VLOOKUP($A9&amp;"_"&amp;$B9,Results_Deltas!$A$2:$P$15000,5,FALSE),"")</f>
        <v/>
      </c>
      <c r="H30" s="26">
        <f>IFERROR(VLOOKUP($A9,Results_30d_Deltas!$A$2:$H$5000,7,FALSE)-E8,"")</f>
        <v/>
      </c>
      <c r="I30" s="26">
        <f>IFERROR(VLOOKUP($A9,Results_30d_Deltas!$A$2:$H$5000,6,FALSE),"")</f>
        <v/>
      </c>
      <c r="J30" s="26" t="n"/>
      <c r="K30" s="26" t="n"/>
      <c r="L30" s="26" t="inlineStr">
        <is>
          <t>NO</t>
        </is>
      </c>
      <c r="M30" s="74" t="n">
        <v>4.283129616563</v>
      </c>
      <c r="N30" s="74" t="n">
        <v>8</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4" t="n"/>
      <c r="CH30" s="34" t="n"/>
      <c r="CI30" s="34" t="n"/>
      <c r="CJ30" s="34" t="n"/>
      <c r="CK30" s="34" t="n"/>
      <c r="CL30" s="34" t="n"/>
      <c r="CM30" s="34" t="n"/>
      <c r="CN30" s="34" t="n"/>
      <c r="CO30" s="34" t="n"/>
      <c r="CP30" s="34"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4" t="n"/>
      <c r="EU30" s="34" t="n"/>
      <c r="EV30" s="34" t="n"/>
      <c r="EW30" s="34" t="n"/>
      <c r="EX30" s="34" t="n"/>
      <c r="EY30" s="33" t="n"/>
      <c r="EZ30" s="33" t="n"/>
      <c r="FA30" s="33" t="n"/>
      <c r="FB30" s="33" t="n"/>
      <c r="FC30" s="33" t="n"/>
      <c r="FD30" s="33" t="n"/>
      <c r="FE30" s="33" t="n"/>
      <c r="FF30" s="33" t="n"/>
      <c r="FG30" s="33" t="n"/>
      <c r="FH30" s="33" t="n"/>
      <c r="FI30" s="34" t="n"/>
      <c r="FJ30" s="34"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ez_manage.py:6004 top()</t>
        </is>
      </c>
      <c r="IN30" s="26" t="inlineStr">
        <is>
          <t>v12_quick_engine.py:112 x3</t>
        </is>
      </c>
      <c r="IO30" s="26" t="n"/>
    </row>
    <row r="31" ht="15.75" customHeight="1" s="67">
      <c r="A31" s="26" t="inlineStr">
        <is>
          <t>GR_FILTER_VEC_FILTER_TF</t>
        </is>
      </c>
      <c r="B31" s="26" t="inlineStr">
        <is>
          <t>1h</t>
        </is>
      </c>
      <c r="C31" s="26" t="n"/>
      <c r="D31" s="26" t="n"/>
      <c r="E31" s="26" t="n"/>
      <c r="F31" s="26" t="n"/>
      <c r="G31" s="26">
        <f>IFERROR(VLOOKUP($A10&amp;"_"&amp;$B10,Results_Deltas!$A$2:$P$15000,5,FALSE),"")</f>
        <v/>
      </c>
      <c r="H31" s="26">
        <f>IFERROR(VLOOKUP($A10,Results_30d_Deltas!$A$2:$H$5000,7,FALSE)-E9,"")</f>
        <v/>
      </c>
      <c r="I31" s="26">
        <f>IFERROR(VLOOKUP($A10,Results_30d_Deltas!$A$2:$H$5000,6,FALSE),"")</f>
        <v/>
      </c>
      <c r="J31" s="26" t="n"/>
      <c r="K31" s="26" t="n"/>
      <c r="L31" s="26" t="inlineStr">
        <is>
          <t>NO</t>
        </is>
      </c>
      <c r="M31" s="74" t="n">
        <v>4.283129616563</v>
      </c>
      <c r="N31" s="74" t="n">
        <v>8</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4" t="n"/>
      <c r="CH31" s="34" t="n"/>
      <c r="CI31" s="34" t="n"/>
      <c r="CJ31" s="34" t="n"/>
      <c r="CK31" s="34" t="n"/>
      <c r="CL31" s="34" t="n"/>
      <c r="CM31" s="34" t="n"/>
      <c r="CN31" s="34" t="n"/>
      <c r="CO31" s="34" t="n"/>
      <c r="CP31" s="34"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4" t="n"/>
      <c r="EU31" s="34" t="n"/>
      <c r="EV31" s="34" t="n"/>
      <c r="EW31" s="34" t="n"/>
      <c r="EX31" s="34" t="n"/>
      <c r="EY31" s="33" t="n"/>
      <c r="EZ31" s="33" t="n"/>
      <c r="FA31" s="33" t="n"/>
      <c r="FB31" s="33" t="n"/>
      <c r="FC31" s="33" t="n"/>
      <c r="FD31" s="33" t="n"/>
      <c r="FE31" s="33" t="n"/>
      <c r="FF31" s="33" t="n"/>
      <c r="FG31" s="33" t="n"/>
      <c r="FH31" s="33" t="n"/>
      <c r="FI31" s="34" t="n"/>
      <c r="FJ31" s="34"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ez_manage.py:6004 top()</t>
        </is>
      </c>
      <c r="IN31" s="26" t="inlineStr">
        <is>
          <t>v12_quick_engine.py:112 x3</t>
        </is>
      </c>
      <c r="IO31" s="26" t="n"/>
    </row>
    <row r="32" ht="15.75" customHeight="1" s="67">
      <c r="A32" s="26" t="inlineStr">
        <is>
          <t>GR_FILTER_VEC_FILTER_TF</t>
        </is>
      </c>
      <c r="B32" s="26" t="inlineStr">
        <is>
          <t>OFF</t>
        </is>
      </c>
      <c r="C32" s="26" t="n"/>
      <c r="D32" s="26" t="n"/>
      <c r="E32" s="26" t="n"/>
      <c r="F32" s="26" t="n"/>
      <c r="G32" s="26">
        <f>IFERROR(VLOOKUP($A7&amp;"_"&amp;$B7,Results_Deltas!$A$2:$P$15000,5,FALSE),"")</f>
        <v/>
      </c>
      <c r="H32" s="26">
        <f>IFERROR(VLOOKUP($A7,Results_30d_Deltas!$A$2:$H$5000,7,FALSE)-E6,"")</f>
        <v/>
      </c>
      <c r="I32" s="26">
        <f>IFERROR(VLOOKUP($A7,Results_30d_Deltas!$A$2:$H$5000,6,FALSE),"")</f>
        <v/>
      </c>
      <c r="J32" s="26" t="n"/>
      <c r="K32" s="26" t="n"/>
      <c r="L32" s="26" t="inlineStr">
        <is>
          <t>NO</t>
        </is>
      </c>
      <c r="M32" s="74" t="n">
        <v>4.521081261927611</v>
      </c>
      <c r="N32" s="74" t="n">
        <v>8</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4" t="n"/>
      <c r="CH32" s="34" t="n"/>
      <c r="CI32" s="34" t="n"/>
      <c r="CJ32" s="34" t="n"/>
      <c r="CK32" s="34" t="n"/>
      <c r="CL32" s="34" t="n"/>
      <c r="CM32" s="34" t="n"/>
      <c r="CN32" s="34" t="n"/>
      <c r="CO32" s="34" t="n"/>
      <c r="CP32" s="34"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4" t="n"/>
      <c r="EU32" s="34" t="n"/>
      <c r="EV32" s="34" t="n"/>
      <c r="EW32" s="34" t="n"/>
      <c r="EX32" s="34" t="n"/>
      <c r="EY32" s="33" t="n"/>
      <c r="EZ32" s="33" t="n"/>
      <c r="FA32" s="33" t="n"/>
      <c r="FB32" s="33" t="n"/>
      <c r="FC32" s="33" t="n"/>
      <c r="FD32" s="33" t="n"/>
      <c r="FE32" s="33" t="n"/>
      <c r="FF32" s="33" t="n"/>
      <c r="FG32" s="33" t="n"/>
      <c r="FH32" s="33" t="n"/>
      <c r="FI32" s="34" t="n"/>
      <c r="FJ32" s="34"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ez_manage.py:6004 top()</t>
        </is>
      </c>
      <c r="IN32" s="26" t="inlineStr">
        <is>
          <t>v12_quick_engine.py:112 x3</t>
        </is>
      </c>
      <c r="IO32" s="26" t="n"/>
    </row>
    <row r="33" ht="15.75" customHeight="1" s="67">
      <c r="A33" s="37" t="inlineStr">
        <is>
          <t>BANDAID_OFF_LOSER_RECOVER_PCT</t>
        </is>
      </c>
      <c r="B33" s="38" t="inlineStr">
        <is>
          <t>0.5</t>
        </is>
      </c>
      <c r="C33" s="38" t="n"/>
      <c r="D33" s="38" t="inlineStr">
        <is>
          <t>AUGMENT, ENTRY, EXIT, GLOBAL_CHECK, REDUCE, STOCKS_EXIT</t>
        </is>
      </c>
      <c r="E33" s="38" t="n"/>
      <c r="F33" s="26" t="n"/>
      <c r="G33" s="38">
        <f>IFERROR(VLOOKUP($A21&amp;"_"&amp;$B21,Results_Deltas!$A$2:$P$15000,5,FALSE),"")</f>
        <v/>
      </c>
      <c r="H33" s="38" t="inlineStr">
        <is>
          <t>Blanket (page end)</t>
        </is>
      </c>
      <c r="I33" s="26" t="n"/>
      <c r="J33" s="26" t="n"/>
      <c r="K33" s="26" t="n"/>
      <c r="L33" s="26" t="inlineStr">
        <is>
          <t>NO</t>
        </is>
      </c>
      <c r="M33" s="74" t="n">
        <v>2.043483745697445</v>
      </c>
      <c r="N33" s="74" t="n">
        <v>26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HLR_TOP_MIN_TFS</t>
        </is>
      </c>
      <c r="B34" s="40" t="inlineStr">
        <is>
          <t>2</t>
        </is>
      </c>
      <c r="C34" s="38" t="n"/>
      <c r="D34" s="38" t="inlineStr">
        <is>
          <t>GLOBAL_CHECK, REENTRY, STOCKS_EXIT</t>
        </is>
      </c>
      <c r="E34" s="38" t="n"/>
      <c r="F34" s="26" t="n"/>
      <c r="G34" s="38">
        <f>IFERROR(VLOOKUP($A106&amp;"_"&amp;$B106,Results_Deltas!$A$2:$P$15000,5,FALSE),"")</f>
        <v/>
      </c>
      <c r="H34" s="38" t="inlineStr">
        <is>
          <t>Blanket (page end)</t>
        </is>
      </c>
      <c r="I34" s="26" t="n"/>
      <c r="J34" s="26" t="n"/>
      <c r="K34" s="26" t="n"/>
      <c r="L34" s="26" t="inlineStr">
        <is>
          <t>YES</t>
        </is>
      </c>
      <c r="M34" s="74" t="n">
        <v>2.19298925166149</v>
      </c>
      <c r="N34" s="74" t="n">
        <v>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OI_CONFIRM_MIN_PRICE_PCT</t>
        </is>
      </c>
      <c r="B35" s="38" t="inlineStr">
        <is>
          <t>0.5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74" t="n">
        <v>2.249120968583376</v>
      </c>
      <c r="N35" s="74" t="n">
        <v>27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4" t="n">
        <v>2.294637923582284</v>
      </c>
      <c r="N36" s="74" t="n">
        <v>23</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FG_GREED_THRESHOLD</t>
        </is>
      </c>
      <c r="B37" s="38" t="inlineStr">
        <is>
          <t>93.75</t>
        </is>
      </c>
      <c r="C37" s="38" t="n"/>
      <c r="D37" s="38" t="inlineStr">
        <is>
          <t>GLOBAL_CHECK, STOCKS_EXIT</t>
        </is>
      </c>
      <c r="E37" s="38" t="n"/>
      <c r="F37" s="26" t="n"/>
      <c r="G37" s="38">
        <f>IFERROR(VLOOKUP($A69&amp;"_"&amp;$B69,Results_Deltas!$A$2:$P$15000,5,FALSE),"")</f>
        <v/>
      </c>
      <c r="H37" s="38" t="inlineStr">
        <is>
          <t>Blanket (page end)</t>
        </is>
      </c>
      <c r="I37" s="26" t="n"/>
      <c r="J37" s="26" t="n"/>
      <c r="K37" s="26" t="n"/>
      <c r="L37" s="26" t="inlineStr">
        <is>
          <t>NO</t>
        </is>
      </c>
      <c r="M37" s="74" t="n">
        <v>2.297325240972882</v>
      </c>
      <c r="N37" s="74" t="n">
        <v>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ADX_RANGING_THRESHOLD</t>
        </is>
      </c>
      <c r="B38" s="40" t="inlineStr">
        <is>
          <t>10</t>
        </is>
      </c>
      <c r="C38" s="38" t="n"/>
      <c r="D38" s="38" t="inlineStr">
        <is>
          <t>ENTRY, GLOBAL_CHECK, STOCKS_EXIT</t>
        </is>
      </c>
      <c r="E38" s="38" t="n"/>
      <c r="F38" s="26" t="n"/>
      <c r="G38" s="38">
        <f>IFERROR(VLOOKUP($A17&amp;"_"&amp;$B17,Results_Deltas!$A$2:$P$15000,5,FALSE),"")</f>
        <v/>
      </c>
      <c r="H38" s="38" t="inlineStr">
        <is>
          <t>Blanket (page end)</t>
        </is>
      </c>
      <c r="I38" s="26" t="n"/>
      <c r="J38" s="26" t="n"/>
      <c r="K38" s="26" t="n"/>
      <c r="L38" s="26" t="inlineStr">
        <is>
          <t>YES</t>
        </is>
      </c>
      <c r="M38" s="74" t="n">
        <v>2.302269919050625</v>
      </c>
      <c r="N38" s="74" t="n">
        <v>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BANDAID_OFF_LOSER_RECOVER_PCT</t>
        </is>
      </c>
      <c r="B39" s="38" t="inlineStr">
        <is>
          <t>1.0</t>
        </is>
      </c>
      <c r="C39" s="38" t="n"/>
      <c r="D39" s="38" t="inlineStr">
        <is>
          <t>AUGMENT, ENTRY, EXIT, GLOBAL_CHECK, REDUCE, STOCKS_EXIT</t>
        </is>
      </c>
      <c r="E39" s="38" t="n"/>
      <c r="F39" s="26" t="n"/>
      <c r="G39" s="38">
        <f>IFERROR(VLOOKUP($A20&amp;"_"&amp;$B20,Results_Deltas!$A$2:$P$15000,5,FALSE),"")</f>
        <v/>
      </c>
      <c r="H39" s="38" t="inlineStr">
        <is>
          <t>Blanket (page end)</t>
        </is>
      </c>
      <c r="I39" s="26" t="n"/>
      <c r="J39" s="26" t="n"/>
      <c r="K39" s="26" t="n"/>
      <c r="L39" s="26" t="inlineStr">
        <is>
          <t>NO</t>
        </is>
      </c>
      <c r="M39" s="74" t="n">
        <v>2.303129802514764</v>
      </c>
      <c r="N39" s="74" t="n">
        <v>27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OI_CONFIRM_MIN_PRICE_PCT</t>
        </is>
      </c>
      <c r="B40" s="38" t="inlineStr">
        <is>
          <t>1.0</t>
        </is>
      </c>
      <c r="C40" s="38" t="n"/>
      <c r="D40" s="38" t="inlineStr">
        <is>
          <t>ENTRY, GLOBAL_CHECK, STOCKS_EXIT</t>
        </is>
      </c>
      <c r="E40" s="38" t="n"/>
      <c r="F40" s="26" t="n"/>
      <c r="G40" s="38">
        <f>IFERROR(VLOOKUP($A187&amp;"_"&amp;$B187,Results_Deltas!$A$2:$P$15000,5,FALSE),"")</f>
        <v/>
      </c>
      <c r="H40" s="38" t="inlineStr">
        <is>
          <t>Blanket (page end)</t>
        </is>
      </c>
      <c r="I40" s="26" t="n"/>
      <c r="J40" s="26" t="n"/>
      <c r="K40" s="26" t="n"/>
      <c r="L40" s="26" t="inlineStr">
        <is>
          <t>NO</t>
        </is>
      </c>
      <c r="M40" s="74" t="n">
        <v>2.33966925006399</v>
      </c>
      <c r="N40" s="74" t="n">
        <v>29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HA_WICK_QUALITY_TF</t>
        </is>
      </c>
      <c r="B41" s="40" t="inlineStr">
        <is>
          <t>1h</t>
        </is>
      </c>
      <c r="C41" s="38" t="n"/>
      <c r="D41" s="38" t="inlineStr">
        <is>
          <t>ENTRY, GLOBAL_CHECK, STOCKS_EXIT</t>
        </is>
      </c>
      <c r="E41" s="38" t="n"/>
      <c r="F41" s="26" t="n"/>
      <c r="G41" s="38">
        <f>IFERROR(VLOOKUP($A99&amp;"_"&amp;$B99,Results_Deltas!$A$2:$P$15000,5,FALSE),"")</f>
        <v/>
      </c>
      <c r="H41" s="38" t="inlineStr">
        <is>
          <t>Blanket (page end)</t>
        </is>
      </c>
      <c r="I41" s="26" t="n"/>
      <c r="J41" s="26" t="n"/>
      <c r="K41" s="26" t="n"/>
      <c r="L41" s="26" t="inlineStr">
        <is>
          <t>YES</t>
        </is>
      </c>
      <c r="M41" s="74" t="n">
        <v>2.344862215075133</v>
      </c>
      <c r="N41" s="74" t="n">
        <v>33</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MTS_BOTTOM_STRONG_THRESHOLD</t>
        </is>
      </c>
      <c r="B42" s="38" t="inlineStr">
        <is>
          <t>20</t>
        </is>
      </c>
      <c r="C42" s="38" t="n"/>
      <c r="D42" s="38" t="inlineStr">
        <is>
          <t>ENTRY, GLOBAL_CHECK, STOCKS_EXIT</t>
        </is>
      </c>
      <c r="E42" s="38" t="n"/>
      <c r="F42" s="26" t="n"/>
      <c r="G42" s="38">
        <f>IFERROR(VLOOKUP($A166&amp;"_"&amp;$B166,Results_Deltas!$A$2:$P$15000,5,FALSE),"")</f>
        <v/>
      </c>
      <c r="H42" s="38" t="inlineStr">
        <is>
          <t>Blanket (page end)</t>
        </is>
      </c>
      <c r="I42" s="26" t="n"/>
      <c r="J42" s="26" t="n"/>
      <c r="K42" s="26" t="n"/>
      <c r="L42" s="26" t="inlineStr">
        <is>
          <t>NO</t>
        </is>
      </c>
      <c r="M42" s="74" t="n">
        <v>2.34579714418443</v>
      </c>
      <c r="N42" s="74" t="n">
        <v>30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OI_CONFIRM_ENABLED</t>
        </is>
      </c>
      <c r="B43" s="40" t="inlineStr">
        <is>
          <t>True</t>
        </is>
      </c>
      <c r="C43" s="38" t="n"/>
      <c r="D43" s="38" t="inlineStr">
        <is>
          <t>ENTRY, GLOBAL_CHECK, STOCKS_EXIT</t>
        </is>
      </c>
      <c r="E43" s="38" t="n"/>
      <c r="F43" s="26" t="n"/>
      <c r="G43" s="38">
        <f>IFERROR(VLOOKUP($A180&amp;"_"&amp;$B180,Results_Deltas!$A$2:$P$15000,5,FALSE),"")</f>
        <v/>
      </c>
      <c r="H43" s="38" t="inlineStr">
        <is>
          <t>Blanket (page end)</t>
        </is>
      </c>
      <c r="I43" s="26" t="n"/>
      <c r="J43" s="26" t="n"/>
      <c r="K43" s="26" t="n"/>
      <c r="L43" s="26" t="inlineStr">
        <is>
          <t>YES</t>
        </is>
      </c>
      <c r="M43" s="74" t="n">
        <v>2.372185442087638</v>
      </c>
      <c r="N43" s="74" t="n">
        <v>31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BAND_ARROW_ENABLED</t>
        </is>
      </c>
      <c r="B44" s="38" t="inlineStr">
        <is>
          <t>True</t>
        </is>
      </c>
      <c r="C44" s="38" t="n"/>
      <c r="D44" s="38" t="inlineStr">
        <is>
          <t>GLOBAL_CHECK, STOCKS_EXIT</t>
        </is>
      </c>
      <c r="E44" s="38" t="n"/>
      <c r="F44" s="26" t="n"/>
      <c r="G44" s="38">
        <f>IFERROR(VLOOKUP($A23&amp;"_"&amp;$B23,Results_Deltas!$A$2:$P$15000,5,FALSE),"")</f>
        <v/>
      </c>
      <c r="H44" s="38" t="inlineStr">
        <is>
          <t>Blanket (page end)</t>
        </is>
      </c>
      <c r="I44" s="26" t="n"/>
      <c r="J44" s="26" t="n"/>
      <c r="K44" s="26" t="n"/>
      <c r="L44" s="26" t="inlineStr">
        <is>
          <t>NO</t>
        </is>
      </c>
      <c r="M44" s="74" t="n">
        <v>2.382195650391894</v>
      </c>
      <c r="N44" s="74" t="n">
        <v>28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MARKET_QUALITY_SCORE_ENABLED</t>
        </is>
      </c>
      <c r="B45" s="38" t="inlineStr">
        <is>
          <t>True</t>
        </is>
      </c>
      <c r="C45" s="38" t="n"/>
      <c r="D45" s="38" t="inlineStr">
        <is>
          <t>ENTRY, GLOBAL_CHECK, STOCKS_EXIT</t>
        </is>
      </c>
      <c r="E45" s="38" t="n"/>
      <c r="F45" s="26" t="n"/>
      <c r="G45" s="38">
        <f>IFERROR(VLOOKUP($A148&amp;"_"&amp;$B148,Results_Deltas!$A$2:$P$15000,5,FALSE),"")</f>
        <v/>
      </c>
      <c r="H45" s="38" t="inlineStr">
        <is>
          <t>Blanket (page end)</t>
        </is>
      </c>
      <c r="I45" s="26" t="n"/>
      <c r="J45" s="26" t="n"/>
      <c r="K45" s="26" t="n"/>
      <c r="L45" s="26" t="inlineStr">
        <is>
          <t>NO</t>
        </is>
      </c>
      <c r="M45" s="74" t="n">
        <v>2.386134757063772</v>
      </c>
      <c r="N45" s="74" t="n">
        <v>31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MTS_BOTTOM_STRONG_THRESHOLD</t>
        </is>
      </c>
      <c r="B46" s="38" t="inlineStr">
        <is>
          <t>50</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NO</t>
        </is>
      </c>
      <c r="M46" s="74" t="n">
        <v>2.390773656485161</v>
      </c>
      <c r="N46" s="74" t="n">
        <v>30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FG_FEAR_THRESHOLD</t>
        </is>
      </c>
      <c r="B47" s="38" t="inlineStr">
        <is>
          <t>31.25</t>
        </is>
      </c>
      <c r="C47" s="38" t="n"/>
      <c r="D47" s="38" t="inlineStr">
        <is>
          <t>GLOBAL_CHECK, STOCKS_EXIT</t>
        </is>
      </c>
      <c r="E47" s="38" t="n"/>
      <c r="F47" s="26" t="n"/>
      <c r="G47" s="38">
        <f>IFERROR(VLOOKUP($A65&amp;"_"&amp;$B65,Results_Deltas!$A$2:$P$15000,5,FALSE),"")</f>
        <v/>
      </c>
      <c r="H47" s="38" t="inlineStr">
        <is>
          <t>Blanket (page end)</t>
        </is>
      </c>
      <c r="I47" s="26" t="n"/>
      <c r="J47" s="26" t="n"/>
      <c r="K47" s="26" t="n"/>
      <c r="L47" s="26" t="inlineStr">
        <is>
          <t>NO</t>
        </is>
      </c>
      <c r="M47" s="74" t="n">
        <v>2.395488433370433</v>
      </c>
      <c r="N47" s="74" t="n">
        <v>27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FUNDING_GATE_FILTER_TF</t>
        </is>
      </c>
      <c r="B48" s="38" t="inlineStr">
        <is>
          <t>1h</t>
        </is>
      </c>
      <c r="C48" s="38" t="n"/>
      <c r="D48" s="38" t="inlineStr">
        <is>
          <t>GLOBAL_CHECK</t>
        </is>
      </c>
      <c r="E48" s="38" t="n"/>
      <c r="F48" s="26" t="n"/>
      <c r="G48" s="38">
        <f>IFERROR(VLOOKUP($A75&amp;"_"&amp;$B75,Results_Deltas!$A$2:$P$15000,5,FALSE),"")</f>
        <v/>
      </c>
      <c r="H48" s="38" t="inlineStr">
        <is>
          <t>Blanket (page end)</t>
        </is>
      </c>
      <c r="I48" s="26" t="n"/>
      <c r="J48" s="26" t="n"/>
      <c r="K48" s="26" t="n"/>
      <c r="L48" s="26" t="inlineStr">
        <is>
          <t>NO</t>
        </is>
      </c>
      <c r="M48" s="74" t="n">
        <v>2.408444073909123</v>
      </c>
      <c r="N48" s="74" t="n">
        <v>27</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HLR_SMA_BAND_PCT</t>
        </is>
      </c>
      <c r="B49" s="38" t="inlineStr">
        <is>
          <t>0.5</t>
        </is>
      </c>
      <c r="C49" s="38" t="n"/>
      <c r="D49" s="38" t="inlineStr">
        <is>
          <t>ENTRY, GLOBAL_CHECK, STOCKS_EXIT</t>
        </is>
      </c>
      <c r="E49" s="38" t="n"/>
      <c r="F49" s="26" t="n"/>
      <c r="G49" s="38">
        <f>IFERROR(VLOOKUP($A104&amp;"_"&amp;$B104,Results_Deltas!$A$2:$P$15000,5,FALSE),"")</f>
        <v/>
      </c>
      <c r="H49" s="38" t="inlineStr">
        <is>
          <t>Blanket (page end)</t>
        </is>
      </c>
      <c r="I49" s="26" t="n"/>
      <c r="J49" s="26" t="n"/>
      <c r="K49" s="26" t="n"/>
      <c r="L49" s="26" t="inlineStr">
        <is>
          <t>NO</t>
        </is>
      </c>
      <c r="M49" s="74" t="n">
        <v>2.411098404999018</v>
      </c>
      <c r="N49" s="74" t="n">
        <v>27</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COOLDOWN_LOCKS_FILTER_TF</t>
        </is>
      </c>
      <c r="B50" s="38" t="inlineStr">
        <is>
          <t>4h</t>
        </is>
      </c>
      <c r="C50" s="38" t="n"/>
      <c r="D50" s="38" t="inlineStr">
        <is>
          <t>GLOBAL_CHECK</t>
        </is>
      </c>
      <c r="E50" s="38" t="n"/>
      <c r="F50" s="26" t="n"/>
      <c r="G50" s="38">
        <f>IFERROR(VLOOKUP($A32&amp;"_"&amp;$B32,Results_Deltas!$A$2:$P$15000,5,FALSE),"")</f>
        <v/>
      </c>
      <c r="H50" s="38" t="inlineStr">
        <is>
          <t>Blanket (page end)</t>
        </is>
      </c>
      <c r="I50" s="26" t="n"/>
      <c r="J50" s="26" t="n"/>
      <c r="K50" s="26" t="n"/>
      <c r="L50" s="26" t="inlineStr">
        <is>
          <t>NO</t>
        </is>
      </c>
      <c r="M50" s="74" t="n">
        <v>2.440264458849668</v>
      </c>
      <c r="N50" s="74" t="n">
        <v>30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MOVER_THRESHOLD</t>
        </is>
      </c>
      <c r="B51" s="38" t="inlineStr">
        <is>
          <t>2.5</t>
        </is>
      </c>
      <c r="C51" s="38" t="n"/>
      <c r="D51" s="38" t="inlineStr">
        <is>
          <t>ENTRY, GLOBAL_CHECK, STOCKS_EXIT</t>
        </is>
      </c>
      <c r="E51" s="38" t="n"/>
      <c r="F51" s="26" t="n"/>
      <c r="G51" s="38">
        <f>IFERROR(VLOOKUP($A154&amp;"_"&amp;$B154,Results_Deltas!$A$2:$P$15000,5,FALSE),"")</f>
        <v/>
      </c>
      <c r="H51" s="38" t="inlineStr">
        <is>
          <t>Blanket (page end)</t>
        </is>
      </c>
      <c r="I51" s="26" t="n"/>
      <c r="J51" s="26" t="n"/>
      <c r="K51" s="26" t="n"/>
      <c r="L51" s="26" t="inlineStr">
        <is>
          <t>NO</t>
        </is>
      </c>
      <c r="M51" s="74" t="n">
        <v>2.444973337946699</v>
      </c>
      <c r="N51" s="74" t="n">
        <v>32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MOVER_THRESHOLD</t>
        </is>
      </c>
      <c r="B52" s="38" t="inlineStr">
        <is>
          <t>6.25</t>
        </is>
      </c>
      <c r="C52" s="38" t="n"/>
      <c r="D52" s="38" t="inlineStr">
        <is>
          <t>ENTRY, GLOBAL_CHECK, STOCKS_EXIT</t>
        </is>
      </c>
      <c r="E52" s="38" t="n"/>
      <c r="F52" s="26" t="n"/>
      <c r="G52" s="38">
        <f>IFERROR(VLOOKUP($A152&amp;"_"&amp;$B152,Results_Deltas!$A$2:$P$15000,5,FALSE),"")</f>
        <v/>
      </c>
      <c r="H52" s="38" t="inlineStr">
        <is>
          <t>Blanket (page end)</t>
        </is>
      </c>
      <c r="I52" s="26" t="n"/>
      <c r="J52" s="26" t="n"/>
      <c r="K52" s="26" t="n"/>
      <c r="L52" s="26" t="inlineStr">
        <is>
          <t>NO</t>
        </is>
      </c>
      <c r="M52" s="74" t="n">
        <v>2.449187067995219</v>
      </c>
      <c r="N52" s="74" t="n">
        <v>32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IFERROR(VLOOKUP($A68&amp;"_"&amp;$B68,Results_Deltas!$A$2:$P$15000,5,FALSE),"")</f>
        <v/>
      </c>
      <c r="H53" s="38" t="inlineStr">
        <is>
          <t>Blanket (page end)</t>
        </is>
      </c>
      <c r="I53" s="26" t="n"/>
      <c r="J53" s="26" t="n"/>
      <c r="K53" s="26" t="n"/>
      <c r="L53" s="26" t="inlineStr">
        <is>
          <t>YES</t>
        </is>
      </c>
      <c r="M53" s="74" t="n">
        <v>2.454133828148054</v>
      </c>
      <c r="N53" s="74" t="n">
        <v>28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FUNDING_GATE_FILTER_TF</t>
        </is>
      </c>
      <c r="B54" s="38" t="inlineStr">
        <is>
          <t>D</t>
        </is>
      </c>
      <c r="C54" s="38" t="n"/>
      <c r="D54" s="38" t="inlineStr">
        <is>
          <t>GLOBAL_CHECK</t>
        </is>
      </c>
      <c r="E54" s="38" t="n"/>
      <c r="F54" s="26" t="n"/>
      <c r="G54" s="38">
        <f>IFERROR(VLOOKUP($A73&amp;"_"&amp;$B73,Results_Deltas!$A$2:$P$15000,5,FALSE),"")</f>
        <v/>
      </c>
      <c r="H54" s="38" t="inlineStr">
        <is>
          <t>Blanket (page end)</t>
        </is>
      </c>
      <c r="I54" s="26" t="n"/>
      <c r="J54" s="26" t="n"/>
      <c r="K54" s="26" t="n"/>
      <c r="L54" s="26" t="inlineStr">
        <is>
          <t>NO</t>
        </is>
      </c>
      <c r="M54" s="74" t="n">
        <v>2.456762016182406</v>
      </c>
      <c r="N54" s="74" t="n">
        <v>29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ADX_RANGING_THRESHOLD</t>
        </is>
      </c>
      <c r="B55" s="38" t="inlineStr">
        <is>
          <t>25</t>
        </is>
      </c>
      <c r="C55" s="38" t="n"/>
      <c r="D55" s="38" t="inlineStr">
        <is>
          <t>ENTRY, GLOBAL_CHECK, STOCKS_EXIT</t>
        </is>
      </c>
      <c r="E55" s="38" t="n"/>
      <c r="F55" s="26" t="n"/>
      <c r="G55" s="38">
        <f>IFERROR(VLOOKUP($A15&amp;"_"&amp;$B15,Results_Deltas!$A$2:$P$15000,5,FALSE),"")</f>
        <v/>
      </c>
      <c r="H55" s="38" t="inlineStr">
        <is>
          <t>Blanket (page end)</t>
        </is>
      </c>
      <c r="I55" s="26" t="n"/>
      <c r="J55" s="26" t="n"/>
      <c r="K55" s="26" t="n"/>
      <c r="L55" s="26" t="inlineStr">
        <is>
          <t>NO</t>
        </is>
      </c>
      <c r="M55" s="74" t="n">
        <v>2.464310768841401</v>
      </c>
      <c r="N55" s="74" t="n">
        <v>26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DC_MOMENT_STRONG_THRESHOLD</t>
        </is>
      </c>
      <c r="B56" s="38" t="inlineStr">
        <is>
          <t>30</t>
        </is>
      </c>
      <c r="C56" s="38" t="n"/>
      <c r="D56" s="38" t="inlineStr">
        <is>
          <t>ENTRY, GLOBAL_CHECK, STOCKS_EXIT</t>
        </is>
      </c>
      <c r="E56" s="38" t="n"/>
      <c r="F56" s="26" t="n"/>
      <c r="G56" s="38">
        <f>IFERROR(VLOOKUP($A41&amp;"_"&amp;$B41,Results_Deltas!$A$2:$P$15000,5,FALSE),"")</f>
        <v/>
      </c>
      <c r="H56" s="38" t="inlineStr">
        <is>
          <t>Blanket (page end)</t>
        </is>
      </c>
      <c r="I56" s="26" t="n"/>
      <c r="J56" s="26" t="n"/>
      <c r="K56" s="26" t="n"/>
      <c r="L56" s="26" t="inlineStr">
        <is>
          <t>NO</t>
        </is>
      </c>
      <c r="M56" s="74" t="n">
        <v>2.469784413619339</v>
      </c>
      <c r="N56" s="74" t="n">
        <v>28</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DC_MOMENT_STRONG_THRESHOLD</t>
        </is>
      </c>
      <c r="B57" s="38" t="inlineStr">
        <is>
          <t>50</t>
        </is>
      </c>
      <c r="C57" s="38" t="n"/>
      <c r="D57" s="38" t="inlineStr">
        <is>
          <t>ENTRY, GLOBAL_CHECK, STOCKS_EXIT</t>
        </is>
      </c>
      <c r="E57" s="38" t="n"/>
      <c r="F57" s="26" t="n"/>
      <c r="G57" s="38">
        <f>IFERROR(VLOOKUP($A40&amp;"_"&amp;$B40,Results_Deltas!$A$2:$P$15000,5,FALSE),"")</f>
        <v/>
      </c>
      <c r="H57" s="38" t="inlineStr">
        <is>
          <t>Blanket (page end)</t>
        </is>
      </c>
      <c r="I57" s="26" t="n"/>
      <c r="J57" s="26" t="n"/>
      <c r="K57" s="26" t="n"/>
      <c r="L57" s="26" t="inlineStr">
        <is>
          <t>NO</t>
        </is>
      </c>
      <c r="M57" s="74" t="n">
        <v>2.486974042140107</v>
      </c>
      <c r="N57" s="74" t="n">
        <v>26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4h</t>
        </is>
      </c>
      <c r="C58" s="38" t="n"/>
      <c r="D58" s="38" t="inlineStr">
        <is>
          <t>GLOBAL_CHECK</t>
        </is>
      </c>
      <c r="E58" s="38" t="n"/>
      <c r="F58" s="26" t="n"/>
      <c r="G58" s="38">
        <f>IFERROR(VLOOKUP($A74&amp;"_"&amp;$B74,Results_Deltas!$A$2:$P$15000,5,FALSE),"")</f>
        <v/>
      </c>
      <c r="H58" s="38" t="inlineStr">
        <is>
          <t>Blanket (page end)</t>
        </is>
      </c>
      <c r="I58" s="26" t="n"/>
      <c r="J58" s="26" t="n"/>
      <c r="K58" s="26" t="n"/>
      <c r="L58" s="26" t="inlineStr">
        <is>
          <t>NO</t>
        </is>
      </c>
      <c r="M58" s="74" t="n">
        <v>2.488649515446456</v>
      </c>
      <c r="N58" s="74" t="n">
        <v>31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OFF</t>
        </is>
      </c>
      <c r="C59" s="38" t="n"/>
      <c r="D59" s="38" t="inlineStr">
        <is>
          <t>GLOBAL_CHECK</t>
        </is>
      </c>
      <c r="E59" s="38" t="n"/>
      <c r="F59" s="26" t="n"/>
      <c r="G59" s="38">
        <f>IFERROR(VLOOKUP($A72&amp;"_"&amp;$B72,Results_Deltas!$A$2:$P$15000,5,FALSE),"")</f>
        <v/>
      </c>
      <c r="H59" s="38" t="inlineStr">
        <is>
          <t>Blanket (page end)</t>
        </is>
      </c>
      <c r="I59" s="26" t="n"/>
      <c r="J59" s="26" t="n"/>
      <c r="K59" s="26" t="n"/>
      <c r="L59" s="26" t="inlineStr">
        <is>
          <t>NO</t>
        </is>
      </c>
      <c r="M59" s="74" t="n">
        <v>2.501979673042501</v>
      </c>
      <c r="N59" s="74" t="n">
        <v>30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HLR_SMA_BAND_PCT</t>
        </is>
      </c>
      <c r="B60" s="38" t="inlineStr">
        <is>
          <t>1.0</t>
        </is>
      </c>
      <c r="C60" s="38" t="n"/>
      <c r="D60" s="38" t="inlineStr">
        <is>
          <t>ENTRY, GLOBAL_CHECK, STOCKS_EXIT</t>
        </is>
      </c>
      <c r="E60" s="38" t="n"/>
      <c r="F60" s="26" t="n"/>
      <c r="G60" s="38">
        <f>IFERROR(VLOOKUP($A103&amp;"_"&amp;$B103,Results_Deltas!$A$2:$P$15000,5,FALSE),"")</f>
        <v/>
      </c>
      <c r="H60" s="38" t="inlineStr">
        <is>
          <t>Blanket (page end)</t>
        </is>
      </c>
      <c r="I60" s="26" t="n"/>
      <c r="J60" s="26" t="n"/>
      <c r="K60" s="26" t="n"/>
      <c r="L60" s="26" t="inlineStr">
        <is>
          <t>NO</t>
        </is>
      </c>
      <c r="M60" s="74" t="n">
        <v>2.503379862108948</v>
      </c>
      <c r="N60" s="74" t="n">
        <v>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HA_WICK_QUALITY_TF</t>
        </is>
      </c>
      <c r="B61" s="38" t="inlineStr">
        <is>
          <t>D</t>
        </is>
      </c>
      <c r="C61" s="38" t="n"/>
      <c r="D61" s="38" t="inlineStr">
        <is>
          <t>ENTRY, GLOBAL_CHECK, STOCKS_EXIT</t>
        </is>
      </c>
      <c r="E61" s="38" t="n"/>
      <c r="F61" s="26" t="n"/>
      <c r="G61" s="38">
        <f>IFERROR(VLOOKUP($A97&amp;"_"&amp;$B97,Results_Deltas!$A$2:$P$15000,5,FALSE),"")</f>
        <v/>
      </c>
      <c r="H61" s="38" t="inlineStr">
        <is>
          <t>Blanket (page end)</t>
        </is>
      </c>
      <c r="I61" s="26" t="n"/>
      <c r="J61" s="26" t="n"/>
      <c r="K61" s="26" t="n"/>
      <c r="L61" s="26" t="inlineStr">
        <is>
          <t>NO</t>
        </is>
      </c>
      <c r="M61" s="74" t="n">
        <v>2.509601454139323</v>
      </c>
      <c r="N61" s="74" t="n">
        <v>31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MTS_BOTTOM_BONUS_THRESHOLD</t>
        </is>
      </c>
      <c r="B62" s="40" t="inlineStr">
        <is>
          <t>25</t>
        </is>
      </c>
      <c r="C62" s="38" t="n"/>
      <c r="D62" s="38" t="inlineStr">
        <is>
          <t>ENTRY, GLOBAL_CHECK, STOCKS_EXIT</t>
        </is>
      </c>
      <c r="E62" s="38" t="n"/>
      <c r="F62" s="26" t="n"/>
      <c r="G62" s="38">
        <f>IFERROR(VLOOKUP($A159&amp;"_"&amp;$B159,Results_Deltas!$A$2:$P$15000,5,FALSE),"")</f>
        <v/>
      </c>
      <c r="H62" s="38" t="inlineStr">
        <is>
          <t>Blanket (page end)</t>
        </is>
      </c>
      <c r="I62" s="26" t="n"/>
      <c r="J62" s="26" t="n"/>
      <c r="K62" s="26" t="n"/>
      <c r="L62" s="26" t="inlineStr">
        <is>
          <t>YES</t>
        </is>
      </c>
      <c r="M62" s="74" t="n">
        <v>2.515726768265222</v>
      </c>
      <c r="N62" s="74" t="n">
        <v>32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HA_WICK_QUALITY_SCORE</t>
        </is>
      </c>
      <c r="B63" s="38" t="inlineStr">
        <is>
          <t>15_ALT</t>
        </is>
      </c>
      <c r="C63" s="38" t="n"/>
      <c r="D63" s="38" t="inlineStr">
        <is>
          <t>ENTRY, GLOBAL_CHECK, STOCKS_EXIT</t>
        </is>
      </c>
      <c r="E63" s="38" t="n"/>
      <c r="F63" s="26" t="n"/>
      <c r="G63" s="38">
        <f>IFERROR(VLOOKUP($A95&amp;"_"&amp;$B95,Results_Deltas!$A$2:$P$15000,5,FALSE),"")</f>
        <v/>
      </c>
      <c r="H63" s="38" t="inlineStr">
        <is>
          <t>Blanket (page end)</t>
        </is>
      </c>
      <c r="I63" s="26" t="n"/>
      <c r="J63" s="26" t="n"/>
      <c r="K63" s="26" t="n"/>
      <c r="L63" s="26" t="inlineStr">
        <is>
          <t>NO</t>
        </is>
      </c>
      <c r="M63" s="74" t="n">
        <v>2.545476729703568</v>
      </c>
      <c r="N63" s="74" t="n">
        <v>32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t="n"/>
      <c r="F64" s="26" t="n"/>
      <c r="G64" s="38">
        <f>IFERROR(VLOOKUP($A71&amp;"_"&amp;$B71,Results_Deltas!$A$2:$P$15000,5,FALSE),"")</f>
        <v/>
      </c>
      <c r="H64" s="38" t="inlineStr">
        <is>
          <t>Blanket (page end)</t>
        </is>
      </c>
      <c r="I64" s="26" t="n"/>
      <c r="J64" s="26" t="n"/>
      <c r="K64" s="26" t="n"/>
      <c r="L64" s="26" t="inlineStr">
        <is>
          <t>NO</t>
        </is>
      </c>
      <c r="M64" s="74" t="n">
        <v>2.550649832521527</v>
      </c>
      <c r="N64" s="74" t="n">
        <v>32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OI_CONFIRM_MIN_CHANGE_PCT</t>
        </is>
      </c>
      <c r="B65" s="38" t="inlineStr">
        <is>
          <t>2.0</t>
        </is>
      </c>
      <c r="C65" s="38" t="n"/>
      <c r="D65" s="38" t="inlineStr">
        <is>
          <t>ENTRY, GLOBAL_CHECK, STOCKS_EXIT</t>
        </is>
      </c>
      <c r="E65" s="38" t="n"/>
      <c r="F65" s="26" t="n"/>
      <c r="G65" s="38">
        <f>IFERROR(VLOOKUP($A182&amp;"_"&amp;$B182,Results_Deltas!$A$2:$P$15000,5,FALSE),"")</f>
        <v/>
      </c>
      <c r="H65" s="38" t="inlineStr">
        <is>
          <t>Blanket (page end)</t>
        </is>
      </c>
      <c r="I65" s="26" t="n"/>
      <c r="J65" s="26" t="n"/>
      <c r="K65" s="26" t="n"/>
      <c r="L65" s="26" t="inlineStr">
        <is>
          <t>NO</t>
        </is>
      </c>
      <c r="M65" s="74" t="n">
        <v>2.557498224037376</v>
      </c>
      <c r="N65" s="74" t="n">
        <v>29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LH_HL_FILTER_ENABLED</t>
        </is>
      </c>
      <c r="B66" s="38" t="inlineStr">
        <is>
          <t>True</t>
        </is>
      </c>
      <c r="C66" s="38" t="n"/>
      <c r="D66" s="38" t="inlineStr">
        <is>
          <t>ENTRY, GLOBAL_CHECK, STOCKS_EXIT</t>
        </is>
      </c>
      <c r="E66" s="38" t="n"/>
      <c r="F66" s="26" t="n"/>
      <c r="G66" s="38">
        <f>IFERROR(VLOOKUP($A125&amp;"_"&amp;$B125,Results_Deltas!$A$2:$P$15000,5,FALSE),"")</f>
        <v/>
      </c>
      <c r="H66" s="38" t="inlineStr">
        <is>
          <t>Blanket (page end)</t>
        </is>
      </c>
      <c r="I66" s="26" t="n"/>
      <c r="J66" s="26" t="n"/>
      <c r="K66" s="26" t="n"/>
      <c r="L66" s="26" t="inlineStr">
        <is>
          <t>NO</t>
        </is>
      </c>
      <c r="M66" s="74" t="n">
        <v>2.559578886537026</v>
      </c>
      <c r="N66" s="74" t="n">
        <v>33</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DUP_GUARD_FILTER_TF</t>
        </is>
      </c>
      <c r="B67" s="38" t="inlineStr">
        <is>
          <t>4h</t>
        </is>
      </c>
      <c r="C67" s="38" t="n"/>
      <c r="D67" s="38" t="inlineStr">
        <is>
          <t>GLOBAL_CHECK</t>
        </is>
      </c>
      <c r="E67" s="38" t="n"/>
      <c r="F67" s="26" t="n"/>
      <c r="G67" s="38">
        <f>IFERROR(VLOOKUP($A49&amp;"_"&amp;$B49,Results_Deltas!$A$2:$P$15000,5,FALSE),"")</f>
        <v/>
      </c>
      <c r="H67" s="38" t="inlineStr">
        <is>
          <t>Blanket (page end)</t>
        </is>
      </c>
      <c r="I67" s="26" t="n"/>
      <c r="J67" s="26" t="n"/>
      <c r="K67" s="26" t="n"/>
      <c r="L67" s="26" t="inlineStr">
        <is>
          <t>NO</t>
        </is>
      </c>
      <c r="M67" s="74" t="n">
        <v>2.571812965493932</v>
      </c>
      <c r="N67" s="74" t="n">
        <v>32</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MTS_GATE_ENABLED</t>
        </is>
      </c>
      <c r="B68" s="40" t="inlineStr">
        <is>
          <t>True</t>
        </is>
      </c>
      <c r="C68" s="38" t="n"/>
      <c r="D68" s="38" t="inlineStr">
        <is>
          <t>ENTRY, GLOBAL_CHECK, STOCKS_EXIT</t>
        </is>
      </c>
      <c r="E68" s="38" t="n"/>
      <c r="F68" s="26" t="n"/>
      <c r="G68" s="38">
        <f>IFERROR(VLOOKUP($A168&amp;"_"&amp;$B168,Results_Deltas!$A$2:$P$15000,5,FALSE),"")</f>
        <v/>
      </c>
      <c r="H68" s="38" t="inlineStr">
        <is>
          <t>Blanket (page end)</t>
        </is>
      </c>
      <c r="I68" s="26" t="n"/>
      <c r="J68" s="26" t="n"/>
      <c r="K68" s="26" t="n"/>
      <c r="L68" s="26" t="inlineStr">
        <is>
          <t>YES</t>
        </is>
      </c>
      <c r="M68" s="74" t="n">
        <v>2.573493037766035</v>
      </c>
      <c r="N68" s="74" t="n">
        <v>31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HA_WICK_QUALITY_TF</t>
        </is>
      </c>
      <c r="B69" s="38" t="inlineStr">
        <is>
          <t>4h</t>
        </is>
      </c>
      <c r="C69" s="38" t="n"/>
      <c r="D69" s="38" t="inlineStr">
        <is>
          <t>ENTRY, GLOBAL_CHECK, STOCKS_EXIT</t>
        </is>
      </c>
      <c r="E69" s="38" t="n"/>
      <c r="F69" s="26" t="n"/>
      <c r="G69" s="38">
        <f>IFERROR(VLOOKUP($A98&amp;"_"&amp;$B98,Results_Deltas!$A$2:$P$15000,5,FALSE),"")</f>
        <v/>
      </c>
      <c r="H69" s="38" t="inlineStr">
        <is>
          <t>Blanket (page end)</t>
        </is>
      </c>
      <c r="I69" s="26" t="n"/>
      <c r="J69" s="26" t="n"/>
      <c r="K69" s="26" t="n"/>
      <c r="L69" s="26" t="inlineStr">
        <is>
          <t>NO</t>
        </is>
      </c>
      <c r="M69" s="74" t="n">
        <v>2.577115229086583</v>
      </c>
      <c r="N69" s="74" t="n">
        <v>32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74" t="n">
        <v>2.593424254548071</v>
      </c>
      <c r="N70" s="74" t="n">
        <v>28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HTF_DIRECTION_GATE_ENABLED</t>
        </is>
      </c>
      <c r="B71" s="38" t="inlineStr">
        <is>
          <t>True</t>
        </is>
      </c>
      <c r="C71" s="38" t="n"/>
      <c r="D71" s="38" t="inlineStr">
        <is>
          <t>ENTRY, GLOBAL_CHECK, STOCKS_EXIT</t>
        </is>
      </c>
      <c r="E71" s="38" t="n"/>
      <c r="F71" s="26" t="n"/>
      <c r="G71" s="38">
        <f>IFERROR(VLOOKUP($A111&amp;"_"&amp;$B111,Results_Deltas!$A$2:$P$15000,5,FALSE),"")</f>
        <v/>
      </c>
      <c r="H71" s="38" t="inlineStr">
        <is>
          <t>Blanket (page end)</t>
        </is>
      </c>
      <c r="I71" s="26" t="n"/>
      <c r="J71" s="26" t="n"/>
      <c r="K71" s="26" t="n"/>
      <c r="L71" s="26" t="inlineStr">
        <is>
          <t>NO</t>
        </is>
      </c>
      <c r="M71" s="74" t="n">
        <v>2.617915776055567</v>
      </c>
      <c r="N71" s="74" t="n">
        <v>32</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DC_MOMENT_STRONG_THRESHOLD</t>
        </is>
      </c>
      <c r="B72" s="40" t="inlineStr">
        <is>
          <t>40</t>
        </is>
      </c>
      <c r="C72" s="38" t="n"/>
      <c r="D72" s="38" t="inlineStr">
        <is>
          <t>ENTRY, GLOBAL_CHECK, STOCKS_EXIT</t>
        </is>
      </c>
      <c r="E72" s="38" t="n"/>
      <c r="F72" s="26" t="n"/>
      <c r="G72" s="38">
        <f>IFERROR(VLOOKUP($A39&amp;"_"&amp;$B39,Results_Deltas!$A$2:$P$15000,5,FALSE),"")</f>
        <v/>
      </c>
      <c r="H72" s="38" t="inlineStr">
        <is>
          <t>Blanket (page end)</t>
        </is>
      </c>
      <c r="I72" s="26" t="n"/>
      <c r="J72" s="26" t="n"/>
      <c r="K72" s="26" t="n"/>
      <c r="L72" s="26" t="inlineStr">
        <is>
          <t>YES</t>
        </is>
      </c>
      <c r="M72" s="74" t="n">
        <v>2.618949351913602</v>
      </c>
      <c r="N72" s="74" t="n">
        <v>33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COOLDOWN_LOCKS_FILTER_TF</t>
        </is>
      </c>
      <c r="B73" s="38" t="inlineStr">
        <is>
          <t>1h</t>
        </is>
      </c>
      <c r="C73" s="38" t="n"/>
      <c r="D73" s="38" t="inlineStr">
        <is>
          <t>GLOBAL_CHECK</t>
        </is>
      </c>
      <c r="E73" s="38" t="n"/>
      <c r="F73" s="26" t="n"/>
      <c r="G73" s="38">
        <f>IFERROR(VLOOKUP($A33&amp;"_"&amp;$B33,Results_Deltas!$A$2:$P$15000,5,FALSE),"")</f>
        <v/>
      </c>
      <c r="H73" s="38" t="inlineStr">
        <is>
          <t>Blanket (page end)</t>
        </is>
      </c>
      <c r="I73" s="26" t="n"/>
      <c r="J73" s="26" t="n"/>
      <c r="K73" s="26" t="n"/>
      <c r="L73" s="26" t="inlineStr">
        <is>
          <t>NO</t>
        </is>
      </c>
      <c r="M73" s="74" t="n">
        <v>2.620852824494901</v>
      </c>
      <c r="N73" s="74" t="n">
        <v>33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HA_WICK_QUALITY_SCORE</t>
        </is>
      </c>
      <c r="B74" s="40" t="inlineStr">
        <is>
          <t>15</t>
        </is>
      </c>
      <c r="C74" s="38" t="n"/>
      <c r="D74" s="38" t="inlineStr">
        <is>
          <t>ENTRY, GLOBAL_CHECK, STOCKS_EXIT</t>
        </is>
      </c>
      <c r="E74" s="38" t="n"/>
      <c r="F74" s="26" t="n"/>
      <c r="G74" s="38">
        <f>IFERROR(VLOOKUP($A94&amp;"_"&amp;$B94,Results_Deltas!$A$2:$P$15000,5,FALSE),"")</f>
        <v/>
      </c>
      <c r="H74" s="38" t="inlineStr">
        <is>
          <t>Blanket (page end)</t>
        </is>
      </c>
      <c r="I74" s="26" t="n"/>
      <c r="J74" s="26" t="n"/>
      <c r="K74" s="26" t="n"/>
      <c r="L74" s="26" t="inlineStr">
        <is>
          <t>YES</t>
        </is>
      </c>
      <c r="M74" s="74" t="n">
        <v>2.622170305314723</v>
      </c>
      <c r="N74" s="74" t="n">
        <v>32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MOVER_THRESHOLD</t>
        </is>
      </c>
      <c r="B75" s="38" t="inlineStr">
        <is>
          <t>3.75</t>
        </is>
      </c>
      <c r="C75" s="38" t="n"/>
      <c r="D75" s="38" t="inlineStr">
        <is>
          <t>ENTRY, GLOBAL_CHECK, STOCKS_EXIT</t>
        </is>
      </c>
      <c r="E75" s="38" t="n"/>
      <c r="F75" s="26" t="n"/>
      <c r="G75" s="38">
        <f>IFERROR(VLOOKUP($A153&amp;"_"&amp;$B153,Results_Deltas!$A$2:$P$15000,5,FALSE),"")</f>
        <v/>
      </c>
      <c r="H75" s="38" t="inlineStr">
        <is>
          <t>Blanket (page end)</t>
        </is>
      </c>
      <c r="I75" s="26" t="n"/>
      <c r="J75" s="26" t="n"/>
      <c r="K75" s="26" t="n"/>
      <c r="L75" s="26" t="inlineStr">
        <is>
          <t>NO</t>
        </is>
      </c>
      <c r="M75" s="74" t="n">
        <v>2.632552931832149</v>
      </c>
      <c r="N75" s="74" t="n">
        <v>31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FG_FEAR_THRESHOLD</t>
        </is>
      </c>
      <c r="B76" s="38" t="inlineStr">
        <is>
          <t>18.75</t>
        </is>
      </c>
      <c r="C76" s="38" t="n"/>
      <c r="D76" s="38" t="inlineStr">
        <is>
          <t>GLOBAL_CHECK, STOCKS_EXIT</t>
        </is>
      </c>
      <c r="E76" s="38" t="n"/>
      <c r="F76" s="26" t="n"/>
      <c r="G76" s="38">
        <f>IFERROR(VLOOKUP($A66&amp;"_"&amp;$B66,Results_Deltas!$A$2:$P$15000,5,FALSE),"")</f>
        <v/>
      </c>
      <c r="H76" s="38" t="inlineStr">
        <is>
          <t>Blanket (page end)</t>
        </is>
      </c>
      <c r="I76" s="26" t="n"/>
      <c r="J76" s="26" t="n"/>
      <c r="K76" s="26" t="n"/>
      <c r="L76" s="26" t="inlineStr">
        <is>
          <t>NO</t>
        </is>
      </c>
      <c r="M76" s="74" t="n">
        <v>2.636078056573516</v>
      </c>
      <c r="N76" s="74" t="n">
        <v>29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COOLDOWN_LOCKS_FILTER_TF</t>
        </is>
      </c>
      <c r="B77" s="38" t="inlineStr">
        <is>
          <t>D</t>
        </is>
      </c>
      <c r="C77" s="38" t="n"/>
      <c r="D77" s="38" t="inlineStr">
        <is>
          <t>GLOBAL_CHECK</t>
        </is>
      </c>
      <c r="E77" s="38" t="n"/>
      <c r="F77" s="26" t="n"/>
      <c r="G77" s="38">
        <f>IFERROR(VLOOKUP($A31&amp;"_"&amp;$B31,Results_Deltas!$A$2:$P$15000,5,FALSE),"")</f>
        <v/>
      </c>
      <c r="H77" s="38" t="inlineStr">
        <is>
          <t>Blanket (page end)</t>
        </is>
      </c>
      <c r="I77" s="26" t="n"/>
      <c r="J77" s="26" t="n"/>
      <c r="K77" s="26" t="n"/>
      <c r="L77" s="26" t="inlineStr">
        <is>
          <t>NO</t>
        </is>
      </c>
      <c r="M77" s="74" t="n">
        <v>2.648100381201015</v>
      </c>
      <c r="N77" s="74" t="n">
        <v>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MTS_BOTTOM_STRONG_THRESHOLD</t>
        </is>
      </c>
      <c r="B78" s="38" t="inlineStr">
        <is>
          <t>30</t>
        </is>
      </c>
      <c r="C78" s="38" t="n"/>
      <c r="D78" s="38" t="inlineStr">
        <is>
          <t>ENTRY, GLOBAL_CHECK, STOCKS_EXIT</t>
        </is>
      </c>
      <c r="E78" s="38" t="n"/>
      <c r="F78" s="26" t="n"/>
      <c r="G78" s="38">
        <f>IFERROR(VLOOKUP($A165&amp;"_"&amp;$B165,Results_Deltas!$A$2:$P$15000,5,FALSE),"")</f>
        <v/>
      </c>
      <c r="H78" s="38" t="inlineStr">
        <is>
          <t>Blanket (page end)</t>
        </is>
      </c>
      <c r="I78" s="26" t="n"/>
      <c r="J78" s="26" t="n"/>
      <c r="K78" s="26" t="n"/>
      <c r="L78" s="26" t="inlineStr">
        <is>
          <t>NO</t>
        </is>
      </c>
      <c r="M78" s="74" t="n">
        <v>2.651403044275563</v>
      </c>
      <c r="N78" s="74" t="n">
        <v>31</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IFERROR(VLOOKUP($A96&amp;"_"&amp;$B96,Results_Deltas!$A$2:$P$15000,5,FALSE),"")</f>
        <v/>
      </c>
      <c r="H79" s="38" t="inlineStr">
        <is>
          <t>Blanket (page end)</t>
        </is>
      </c>
      <c r="I79" s="26" t="n"/>
      <c r="J79" s="26" t="n"/>
      <c r="K79" s="26" t="n"/>
      <c r="L79" s="26" t="inlineStr">
        <is>
          <t>NO</t>
        </is>
      </c>
      <c r="M79" s="74" t="n">
        <v>2.652109813671024</v>
      </c>
      <c r="N79" s="74" t="n">
        <v>30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MTF_GR_MIN_IND</t>
        </is>
      </c>
      <c r="B80" s="38" t="inlineStr">
        <is>
          <t>5</t>
        </is>
      </c>
      <c r="C80" s="38" t="n"/>
      <c r="D80" s="38" t="inlineStr">
        <is>
          <t>GLOBAL_CHECK, STOCKS_EXIT</t>
        </is>
      </c>
      <c r="E80" s="38" t="n"/>
      <c r="F80" s="26" t="n"/>
      <c r="G80" s="38">
        <f>IFERROR(VLOOKUP($A157&amp;"_"&amp;$B157,Results_Deltas!$A$2:$P$15000,5,FALSE),"")</f>
        <v/>
      </c>
      <c r="H80" s="38" t="inlineStr">
        <is>
          <t>Blanket (page end)</t>
        </is>
      </c>
      <c r="I80" s="26" t="n"/>
      <c r="J80" s="26" t="n"/>
      <c r="K80" s="26" t="n"/>
      <c r="L80" s="26" t="inlineStr">
        <is>
          <t>NO</t>
        </is>
      </c>
      <c r="M80" s="74" t="n">
        <v>2.653035385407016</v>
      </c>
      <c r="N80" s="74" t="n">
        <v>32</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DUP_GUARD_FILTER_TF</t>
        </is>
      </c>
      <c r="B81" s="38" t="inlineStr">
        <is>
          <t>D</t>
        </is>
      </c>
      <c r="C81" s="38" t="n"/>
      <c r="D81" s="38" t="inlineStr">
        <is>
          <t>GLOBAL_CHECK</t>
        </is>
      </c>
      <c r="E81" s="38" t="n"/>
      <c r="F81" s="26" t="n"/>
      <c r="G81" s="38">
        <f>IFERROR(VLOOKUP($A48&amp;"_"&amp;$B48,Results_Deltas!$A$2:$P$15000,5,FALSE),"")</f>
        <v/>
      </c>
      <c r="H81" s="38" t="inlineStr">
        <is>
          <t>Blanket (page end)</t>
        </is>
      </c>
      <c r="I81" s="26" t="n"/>
      <c r="J81" s="26" t="n"/>
      <c r="K81" s="26" t="n"/>
      <c r="L81" s="26" t="inlineStr">
        <is>
          <t>NO</t>
        </is>
      </c>
      <c r="M81" s="74" t="n">
        <v>2.676705100603207</v>
      </c>
      <c r="N81" s="74" t="n">
        <v>35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DUP_GUARD_FILTER_TF</t>
        </is>
      </c>
      <c r="B82" s="38" t="inlineStr">
        <is>
          <t>1h</t>
        </is>
      </c>
      <c r="C82" s="38" t="n"/>
      <c r="D82" s="38" t="inlineStr">
        <is>
          <t>GLOBAL_CHECK</t>
        </is>
      </c>
      <c r="E82" s="38" t="n"/>
      <c r="F82" s="26" t="n"/>
      <c r="G82" s="38">
        <f>IFERROR(VLOOKUP($A50&amp;"_"&amp;$B50,Results_Deltas!$A$2:$P$15000,5,FALSE),"")</f>
        <v/>
      </c>
      <c r="H82" s="38" t="inlineStr">
        <is>
          <t>Blanket (page end)</t>
        </is>
      </c>
      <c r="I82" s="26" t="n"/>
      <c r="J82" s="26" t="n"/>
      <c r="K82" s="26" t="n"/>
      <c r="L82" s="26" t="inlineStr">
        <is>
          <t>NO</t>
        </is>
      </c>
      <c r="M82" s="74" t="n">
        <v>2.678617856608811</v>
      </c>
      <c r="N82" s="74" t="n">
        <v>34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MTF_GR_MIN_IND</t>
        </is>
      </c>
      <c r="B83" s="38" t="inlineStr">
        <is>
          <t>5_ALT</t>
        </is>
      </c>
      <c r="C83" s="38" t="n"/>
      <c r="D83" s="38" t="inlineStr">
        <is>
          <t>GLOBAL_CHECK, STOCKS_EXIT</t>
        </is>
      </c>
      <c r="E83" s="38" t="n"/>
      <c r="F83" s="26" t="n"/>
      <c r="G83" s="38">
        <f>IFERROR(VLOOKUP($A158&amp;"_"&amp;$B158,Results_Deltas!$A$2:$P$15000,5,FALSE),"")</f>
        <v/>
      </c>
      <c r="H83" s="38" t="inlineStr">
        <is>
          <t>Blanket (page end)</t>
        </is>
      </c>
      <c r="I83" s="26" t="n"/>
      <c r="J83" s="26" t="n"/>
      <c r="K83" s="26" t="n"/>
      <c r="L83" s="26" t="inlineStr">
        <is>
          <t>NO</t>
        </is>
      </c>
      <c r="M83" s="74" t="n">
        <v>2.68317541688657</v>
      </c>
      <c r="N83" s="74" t="n">
        <v>32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BANDAID_OFF_LOSER_RECOVER_PCT</t>
        </is>
      </c>
      <c r="B84" s="38" t="inlineStr">
        <is>
          <t>2.0</t>
        </is>
      </c>
      <c r="C84" s="38" t="n"/>
      <c r="D84" s="38" t="inlineStr">
        <is>
          <t>AUGMENT, ENTRY, EXIT, GLOBAL_CHECK, REDUCE, STOCKS_EXIT</t>
        </is>
      </c>
      <c r="E84" s="38" t="n"/>
      <c r="F84" s="26" t="n"/>
      <c r="G84" s="38">
        <f>IFERROR(VLOOKUP($A19&amp;"_"&amp;$B19,Results_Deltas!$A$2:$P$15000,5,FALSE),"")</f>
        <v/>
      </c>
      <c r="H84" s="38" t="inlineStr">
        <is>
          <t>Blanket (page end)</t>
        </is>
      </c>
      <c r="I84" s="26" t="n"/>
      <c r="J84" s="26" t="n"/>
      <c r="K84" s="26" t="n"/>
      <c r="L84" s="26" t="inlineStr">
        <is>
          <t>NO</t>
        </is>
      </c>
      <c r="M84" s="74" t="n">
        <v>2.722633660199158</v>
      </c>
      <c r="N84" s="74" t="n">
        <v>31</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IFERROR(VLOOKUP($A93&amp;"_"&amp;$B93,Results_Deltas!$A$2:$P$15000,5,FALSE),"")</f>
        <v/>
      </c>
      <c r="H85" s="38" t="inlineStr">
        <is>
          <t>Blanket (page end)</t>
        </is>
      </c>
      <c r="I85" s="26" t="n"/>
      <c r="J85" s="26" t="n"/>
      <c r="K85" s="26" t="n"/>
      <c r="L85" s="26" t="inlineStr">
        <is>
          <t>NO</t>
        </is>
      </c>
      <c r="M85" s="74" t="n">
        <v>2.723204336929713</v>
      </c>
      <c r="N85" s="74" t="n">
        <v>32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2.0</t>
        </is>
      </c>
      <c r="C86" s="38" t="n"/>
      <c r="D86" s="38" t="inlineStr">
        <is>
          <t>ENTRY, GLOBAL_CHECK, STOCKS_EXIT</t>
        </is>
      </c>
      <c r="E86" s="38" t="n"/>
      <c r="F86" s="26" t="n"/>
      <c r="G86" s="38">
        <f>IFERROR(VLOOKUP($A102&amp;"_"&amp;$B102,Results_Deltas!$A$2:$P$15000,5,FALSE),"")</f>
        <v/>
      </c>
      <c r="H86" s="38" t="inlineStr">
        <is>
          <t>Blanket (page end)</t>
        </is>
      </c>
      <c r="I86" s="26" t="n"/>
      <c r="J86" s="26" t="n"/>
      <c r="K86" s="26" t="n"/>
      <c r="L86" s="26" t="inlineStr">
        <is>
          <t>NO</t>
        </is>
      </c>
      <c r="M86" s="74" t="n">
        <v>2.723461121648769</v>
      </c>
      <c r="N86" s="74" t="n">
        <v>32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HLR_TOP_MIN_TFS</t>
        </is>
      </c>
      <c r="B87" s="38" t="inlineStr">
        <is>
          <t>1</t>
        </is>
      </c>
      <c r="C87" s="38" t="n"/>
      <c r="D87" s="38" t="inlineStr">
        <is>
          <t>GLOBAL_CHECK, REENTRY, STOCKS_EXIT</t>
        </is>
      </c>
      <c r="E87" s="38" t="n"/>
      <c r="F87" s="26" t="n"/>
      <c r="G87" s="38">
        <f>IFERROR(VLOOKUP($A107&amp;"_"&amp;$B107,Results_Deltas!$A$2:$P$15000,5,FALSE),"")</f>
        <v/>
      </c>
      <c r="H87" s="38" t="inlineStr">
        <is>
          <t>Blanket (page end)</t>
        </is>
      </c>
      <c r="I87" s="26" t="n"/>
      <c r="J87" s="26" t="n"/>
      <c r="K87" s="26" t="n"/>
      <c r="L87" s="26" t="inlineStr">
        <is>
          <t>NO</t>
        </is>
      </c>
      <c r="M87" s="74" t="n">
        <v>2.731901734393802</v>
      </c>
      <c r="N87" s="74" t="n">
        <v>31</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OI_CONFIRM_MIN_CHANGE_PCT</t>
        </is>
      </c>
      <c r="B88" s="38" t="inlineStr">
        <is>
          <t>1.0</t>
        </is>
      </c>
      <c r="C88" s="38" t="n"/>
      <c r="D88" s="38" t="inlineStr">
        <is>
          <t>ENTRY, GLOBAL_CHECK, STOCKS_EXIT</t>
        </is>
      </c>
      <c r="E88" s="38" t="n"/>
      <c r="F88" s="26" t="n"/>
      <c r="G88" s="38">
        <f>IFERROR(VLOOKUP($A183&amp;"_"&amp;$B183,Results_Deltas!$A$2:$P$15000,5,FALSE),"")</f>
        <v/>
      </c>
      <c r="H88" s="38" t="inlineStr">
        <is>
          <t>Blanket (page end)</t>
        </is>
      </c>
      <c r="I88" s="26" t="n"/>
      <c r="J88" s="26" t="n"/>
      <c r="K88" s="26" t="n"/>
      <c r="L88" s="26" t="inlineStr">
        <is>
          <t>NO</t>
        </is>
      </c>
      <c r="M88" s="74" t="n">
        <v>2.734776296553231</v>
      </c>
      <c r="N88" s="74" t="n">
        <v>31</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FG_FEAR_THRESHOLD</t>
        </is>
      </c>
      <c r="B89" s="38" t="inlineStr">
        <is>
          <t>12.5</t>
        </is>
      </c>
      <c r="C89" s="38" t="n"/>
      <c r="D89" s="38" t="inlineStr">
        <is>
          <t>GLOBAL_CHECK, STOCKS_EXIT</t>
        </is>
      </c>
      <c r="E89" s="38" t="n"/>
      <c r="F89" s="26" t="n"/>
      <c r="G89" s="38">
        <f>IFERROR(VLOOKUP($A67&amp;"_"&amp;$B67,Results_Deltas!$A$2:$P$15000,5,FALSE),"")</f>
        <v/>
      </c>
      <c r="H89" s="38" t="inlineStr">
        <is>
          <t>Blanket (page end)</t>
        </is>
      </c>
      <c r="I89" s="26" t="n"/>
      <c r="J89" s="26" t="n"/>
      <c r="K89" s="26" t="n"/>
      <c r="L89" s="26" t="inlineStr">
        <is>
          <t>NO</t>
        </is>
      </c>
      <c r="M89" s="74" t="n">
        <v>2.741703436770334</v>
      </c>
      <c r="N89" s="74" t="n">
        <v>31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MTS_BOTTOM_STRONG_THRESHOLD</t>
        </is>
      </c>
      <c r="B90" s="40" t="inlineStr">
        <is>
          <t>40</t>
        </is>
      </c>
      <c r="C90" s="38" t="n"/>
      <c r="D90" s="38" t="inlineStr">
        <is>
          <t>ENTRY, GLOBAL_CHECK, STOCKS_EXIT</t>
        </is>
      </c>
      <c r="E90" s="38" t="n"/>
      <c r="F90" s="26" t="n"/>
      <c r="G90" s="38">
        <f>IFERROR(VLOOKUP($A163&amp;"_"&amp;$B163,Results_Deltas!$A$2:$P$15000,5,FALSE),"")</f>
        <v/>
      </c>
      <c r="H90" s="38" t="inlineStr">
        <is>
          <t>Blanket (page end)</t>
        </is>
      </c>
      <c r="I90" s="26" t="n"/>
      <c r="J90" s="26" t="n"/>
      <c r="K90" s="26" t="n"/>
      <c r="L90" s="26" t="inlineStr">
        <is>
          <t>YES</t>
        </is>
      </c>
      <c r="M90" s="74" t="n">
        <v>2.745478986811914</v>
      </c>
      <c r="N90" s="74" t="n">
        <v>33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COOLDOWN_LOCKS_FILTER_TF</t>
        </is>
      </c>
      <c r="B91" s="38" t="inlineStr">
        <is>
          <t>OFF</t>
        </is>
      </c>
      <c r="C91" s="38" t="n"/>
      <c r="D91" s="38" t="inlineStr">
        <is>
          <t>GLOBAL_CHECK</t>
        </is>
      </c>
      <c r="E91" s="38" t="n"/>
      <c r="F91" s="26" t="n"/>
      <c r="G91" s="38">
        <f>IFERROR(VLOOKUP($A30&amp;"_"&amp;$B30,Results_Deltas!$A$2:$P$15000,5,FALSE),"")</f>
        <v/>
      </c>
      <c r="H91" s="38" t="inlineStr">
        <is>
          <t>Blanket (page end)</t>
        </is>
      </c>
      <c r="I91" s="26" t="n"/>
      <c r="J91" s="26" t="n"/>
      <c r="K91" s="26" t="n"/>
      <c r="L91" s="26" t="inlineStr">
        <is>
          <t>NO</t>
        </is>
      </c>
      <c r="M91" s="74" t="n">
        <v>2.758415720818368</v>
      </c>
      <c r="N91" s="74" t="n">
        <v>32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MTS_BOTTOM_BONUS_THRESHOLD</t>
        </is>
      </c>
      <c r="B92" s="38" t="inlineStr">
        <is>
          <t>31.25</t>
        </is>
      </c>
      <c r="C92" s="38" t="n"/>
      <c r="D92" s="38" t="inlineStr">
        <is>
          <t>ENTRY, GLOBAL_CHECK, STOCKS_EXIT</t>
        </is>
      </c>
      <c r="E92" s="38" t="n"/>
      <c r="F92" s="26" t="n"/>
      <c r="G92" s="38">
        <f>IFERROR(VLOOKUP($A160&amp;"_"&amp;$B160,Results_Deltas!$A$2:$P$15000,5,FALSE),"")</f>
        <v/>
      </c>
      <c r="H92" s="38" t="inlineStr">
        <is>
          <t>Blanket (page end)</t>
        </is>
      </c>
      <c r="I92" s="26" t="n"/>
      <c r="J92" s="26" t="n"/>
      <c r="K92" s="26" t="n"/>
      <c r="L92" s="26" t="inlineStr">
        <is>
          <t>NO</t>
        </is>
      </c>
      <c r="M92" s="74" t="n">
        <v>2.762716697016996</v>
      </c>
      <c r="N92" s="74" t="n">
        <v>32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MOVER_THRESHOLD</t>
        </is>
      </c>
      <c r="B93" s="40" t="inlineStr">
        <is>
          <t>5</t>
        </is>
      </c>
      <c r="C93" s="38" t="n"/>
      <c r="D93" s="38" t="inlineStr">
        <is>
          <t>ENTRY, GLOBAL_CHECK, STOCKS_EXIT</t>
        </is>
      </c>
      <c r="E93" s="38" t="n"/>
      <c r="F93" s="26" t="n"/>
      <c r="G93" s="38">
        <f>IFERROR(VLOOKUP($A151&amp;"_"&amp;$B151,Results_Deltas!$A$2:$P$15000,5,FALSE),"")</f>
        <v/>
      </c>
      <c r="H93" s="38" t="inlineStr">
        <is>
          <t>Blanket (page end)</t>
        </is>
      </c>
      <c r="I93" s="26" t="n"/>
      <c r="J93" s="26" t="n"/>
      <c r="K93" s="26" t="n"/>
      <c r="L93" s="26" t="inlineStr">
        <is>
          <t>YES</t>
        </is>
      </c>
      <c r="M93" s="74" t="n">
        <v>2.766518855764845</v>
      </c>
      <c r="N93" s="74" t="n">
        <v>34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DUP_GUARD_FILTER_TF</t>
        </is>
      </c>
      <c r="B94" s="38" t="inlineStr">
        <is>
          <t>OFF</t>
        </is>
      </c>
      <c r="C94" s="38" t="n"/>
      <c r="D94" s="38" t="inlineStr">
        <is>
          <t>GLOBAL_CHECK</t>
        </is>
      </c>
      <c r="E94" s="38" t="n"/>
      <c r="F94" s="26" t="n"/>
      <c r="G94" s="38">
        <f>IFERROR(VLOOKUP($A47&amp;"_"&amp;$B47,Results_Deltas!$A$2:$P$15000,5,FALSE),"")</f>
        <v/>
      </c>
      <c r="H94" s="38" t="inlineStr">
        <is>
          <t>Blanket (page end)</t>
        </is>
      </c>
      <c r="I94" s="26" t="n"/>
      <c r="J94" s="26" t="n"/>
      <c r="K94" s="26" t="n"/>
      <c r="L94" s="26" t="inlineStr">
        <is>
          <t>NO</t>
        </is>
      </c>
      <c r="M94" s="74" t="n">
        <v>2.773143093499679</v>
      </c>
      <c r="N94" s="74" t="n">
        <v>36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MTS_BOTTOM_BONUS_THRESHOLD</t>
        </is>
      </c>
      <c r="B95" s="38" t="inlineStr">
        <is>
          <t>18.75</t>
        </is>
      </c>
      <c r="C95" s="38" t="n"/>
      <c r="D95" s="38" t="inlineStr">
        <is>
          <t>ENTRY, GLOBAL_CHECK, STOCKS_EXIT</t>
        </is>
      </c>
      <c r="E95" s="38" t="n"/>
      <c r="F95" s="26" t="n"/>
      <c r="G95" s="38">
        <f>IFERROR(VLOOKUP($A161&amp;"_"&amp;$B161,Results_Deltas!$A$2:$P$15000,5,FALSE),"")</f>
        <v/>
      </c>
      <c r="H95" s="38" t="inlineStr">
        <is>
          <t>Blanket (page end)</t>
        </is>
      </c>
      <c r="I95" s="26" t="n"/>
      <c r="J95" s="26" t="n"/>
      <c r="K95" s="26" t="n"/>
      <c r="L95" s="26" t="inlineStr">
        <is>
          <t>NO</t>
        </is>
      </c>
      <c r="M95" s="74" t="n">
        <v>2.773473106692483</v>
      </c>
      <c r="N95" s="74" t="n">
        <v>33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MTS_BOTTOM_BONUS_THRESHOLD</t>
        </is>
      </c>
      <c r="B96" s="38" t="inlineStr">
        <is>
          <t>12.5</t>
        </is>
      </c>
      <c r="C96" s="38" t="n"/>
      <c r="D96" s="38" t="inlineStr">
        <is>
          <t>ENTRY, GLOBAL_CHECK, STOCKS_EXIT</t>
        </is>
      </c>
      <c r="E96" s="38" t="n"/>
      <c r="F96" s="26" t="n"/>
      <c r="G96" s="38">
        <f>IFERROR(VLOOKUP($A162&amp;"_"&amp;$B162,Results_Deltas!$A$2:$P$15000,5,FALSE),"")</f>
        <v/>
      </c>
      <c r="H96" s="38" t="inlineStr">
        <is>
          <t>Blanket (page end)</t>
        </is>
      </c>
      <c r="I96" s="26" t="n"/>
      <c r="J96" s="26" t="n"/>
      <c r="K96" s="26" t="n"/>
      <c r="L96" s="26" t="inlineStr">
        <is>
          <t>NO</t>
        </is>
      </c>
      <c r="M96" s="74" t="n">
        <v>2.78135581922044</v>
      </c>
      <c r="N96" s="74" t="n">
        <v>32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DC_MOMENT_STRONG_THRESHOLD</t>
        </is>
      </c>
      <c r="B97" s="38" t="inlineStr">
        <is>
          <t>20</t>
        </is>
      </c>
      <c r="C97" s="38" t="n"/>
      <c r="D97" s="38" t="inlineStr">
        <is>
          <t>ENTRY, GLOBAL_CHECK, STOCKS_EXIT</t>
        </is>
      </c>
      <c r="E97" s="38" t="n"/>
      <c r="F97" s="26" t="n"/>
      <c r="G97" s="38">
        <f>IFERROR(VLOOKUP($A42&amp;"_"&amp;$B42,Results_Deltas!$A$2:$P$15000,5,FALSE),"")</f>
        <v/>
      </c>
      <c r="H97" s="38" t="inlineStr">
        <is>
          <t>Blanket (page end)</t>
        </is>
      </c>
      <c r="I97" s="26" t="n"/>
      <c r="J97" s="26" t="n"/>
      <c r="K97" s="26" t="n"/>
      <c r="L97" s="26" t="inlineStr">
        <is>
          <t>NO</t>
        </is>
      </c>
      <c r="M97" s="74" t="n">
        <v>2.833942802703894</v>
      </c>
      <c r="N97" s="74" t="n">
        <v>35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MANDATORY_REENTRY_WT_FILTER_MIN_TFS</t>
        </is>
      </c>
      <c r="B98" s="38" t="inlineStr">
        <is>
          <t>3</t>
        </is>
      </c>
      <c r="C98" s="38" t="n"/>
      <c r="D98" s="38" t="inlineStr">
        <is>
          <t>GLOBAL_CHECK, STOCKS_EXIT</t>
        </is>
      </c>
      <c r="E98" s="38" t="n"/>
      <c r="F98" s="26" t="n"/>
      <c r="G98" s="38">
        <f>IFERROR(VLOOKUP($A139&amp;"_"&amp;$B139,Results_Deltas!$A$2:$P$15000,5,FALSE),"")</f>
        <v/>
      </c>
      <c r="H98" s="38" t="inlineStr">
        <is>
          <t>Blanket (page end)</t>
        </is>
      </c>
      <c r="I98" s="26" t="n"/>
      <c r="J98" s="26" t="n"/>
      <c r="K98" s="26" t="n"/>
      <c r="L98" s="26" t="inlineStr">
        <is>
          <t>NO</t>
        </is>
      </c>
      <c r="M98" s="74" t="n">
        <v>2.836647976302698</v>
      </c>
      <c r="N98" s="74" t="n">
        <v>36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LH_HL_FILTER_MODE</t>
        </is>
      </c>
      <c r="B99" s="38" t="inlineStr">
        <is>
          <t>STRICT_2BAR_ALT</t>
        </is>
      </c>
      <c r="C99" s="38" t="n"/>
      <c r="D99" s="38" t="inlineStr">
        <is>
          <t>ENTRY, GLOBAL_CHECK, STOCKS_EXIT</t>
        </is>
      </c>
      <c r="E99" s="38" t="n"/>
      <c r="F99" s="26" t="n"/>
      <c r="G99" s="38">
        <f>IFERROR(VLOOKUP($A127&amp;"_"&amp;$B127,Results_Deltas!$A$2:$P$15000,5,FALSE),"")</f>
        <v/>
      </c>
      <c r="H99" s="38" t="inlineStr">
        <is>
          <t>Blanket (page end)</t>
        </is>
      </c>
      <c r="I99" s="26" t="n"/>
      <c r="J99" s="26" t="n"/>
      <c r="K99" s="26" t="n"/>
      <c r="L99" s="26" t="inlineStr">
        <is>
          <t>NO</t>
        </is>
      </c>
      <c r="M99" s="74" t="n">
        <v>2.865377061225726</v>
      </c>
      <c r="N99" s="74" t="n">
        <v>34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MANDATORY_REENTRY_WT_FILTER_MIN_TFS</t>
        </is>
      </c>
      <c r="B100" s="40" t="inlineStr">
        <is>
          <t>1</t>
        </is>
      </c>
      <c r="C100" s="38" t="n"/>
      <c r="D100" s="38" t="inlineStr">
        <is>
          <t>GLOBAL_CHECK, STOCKS_EXIT</t>
        </is>
      </c>
      <c r="E100" s="38" t="n"/>
      <c r="F100" s="26" t="n"/>
      <c r="G100" s="38">
        <f>IFERROR(VLOOKUP($A138&amp;"_"&amp;$B138,Results_Deltas!$A$2:$P$15000,5,FALSE),"")</f>
        <v/>
      </c>
      <c r="H100" s="38" t="inlineStr">
        <is>
          <t>Blanket (page end)</t>
        </is>
      </c>
      <c r="I100" s="26" t="n"/>
      <c r="J100" s="26" t="n"/>
      <c r="K100" s="26" t="n"/>
      <c r="L100" s="26" t="inlineStr">
        <is>
          <t>YES</t>
        </is>
      </c>
      <c r="M100" s="74" t="n">
        <v>2.890160148272896</v>
      </c>
      <c r="N100" s="74" t="n">
        <v>35</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ADX_RANGING_THRESHOLD</t>
        </is>
      </c>
      <c r="B101" s="38" t="inlineStr">
        <is>
          <t>15</t>
        </is>
      </c>
      <c r="C101" s="38" t="n"/>
      <c r="D101" s="38" t="inlineStr">
        <is>
          <t>ENTRY, GLOBAL_CHECK, STOCKS_EXIT</t>
        </is>
      </c>
      <c r="E101" s="38" t="n"/>
      <c r="F101" s="26" t="n"/>
      <c r="G101" s="38">
        <f>IFERROR(VLOOKUP($A16&amp;"_"&amp;$B16,Results_Deltas!$A$2:$P$15000,5,FALSE),"")</f>
        <v/>
      </c>
      <c r="H101" s="38" t="inlineStr">
        <is>
          <t>Blanket (page end)</t>
        </is>
      </c>
      <c r="I101" s="26" t="n"/>
      <c r="J101" s="26" t="n"/>
      <c r="K101" s="26" t="n"/>
      <c r="L101" s="26" t="inlineStr">
        <is>
          <t>NO</t>
        </is>
      </c>
      <c r="M101" s="74" t="n">
        <v>2.890723092850943</v>
      </c>
      <c r="N101" s="74" t="n">
        <v>32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OI_CONFIRM_MIN_PRICE_PCT</t>
        </is>
      </c>
      <c r="B102" s="38" t="inlineStr">
        <is>
          <t>0</t>
        </is>
      </c>
      <c r="C102" s="38" t="n"/>
      <c r="D102" s="38" t="inlineStr">
        <is>
          <t>ENTRY, GLOBAL_CHECK, STOCKS_EXIT</t>
        </is>
      </c>
      <c r="E102" s="38" t="n"/>
      <c r="F102" s="26" t="n"/>
      <c r="G102" s="38">
        <f>IFERROR(VLOOKUP($A185&amp;"_"&amp;$B185,Results_Deltas!$A$2:$P$15000,5,FALSE),"")</f>
        <v/>
      </c>
      <c r="H102" s="38" t="inlineStr">
        <is>
          <t>Blanket (page end)</t>
        </is>
      </c>
      <c r="I102" s="26" t="n"/>
      <c r="J102" s="26" t="n"/>
      <c r="K102" s="26" t="n"/>
      <c r="L102" s="26" t="inlineStr">
        <is>
          <t>NO</t>
        </is>
      </c>
      <c r="M102" s="74" t="n">
        <v>2.905358223821209</v>
      </c>
      <c r="N102" s="74" t="n">
        <v>33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MANDATORY_REENTRY_WT_FILTER_VELOCITY_RATIO</t>
        </is>
      </c>
      <c r="B103" s="40" t="inlineStr">
        <is>
          <t>0.90</t>
        </is>
      </c>
      <c r="C103" s="38" t="n"/>
      <c r="D103" s="38" t="inlineStr">
        <is>
          <t>GLOBAL_CHECK, STOCKS_EXIT</t>
        </is>
      </c>
      <c r="E103" s="38" t="n"/>
      <c r="F103" s="26" t="n"/>
      <c r="G103" s="38">
        <f>IFERROR(VLOOKUP($A145&amp;"_"&amp;$B145,Results_Deltas!$A$2:$P$15000,5,FALSE),"")</f>
        <v/>
      </c>
      <c r="H103" s="38" t="inlineStr">
        <is>
          <t>Blanket (page end)</t>
        </is>
      </c>
      <c r="I103" s="26" t="n"/>
      <c r="J103" s="26" t="n"/>
      <c r="K103" s="26" t="n"/>
      <c r="L103" s="26" t="inlineStr">
        <is>
          <t>YES</t>
        </is>
      </c>
      <c r="M103" s="74" t="n">
        <v>2.914095217590478</v>
      </c>
      <c r="N103" s="74" t="n">
        <v>34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MANDATORY_REENTRY_WT_FILTER_VELOCITY_RATIO</t>
        </is>
      </c>
      <c r="B104" s="38" t="inlineStr">
        <is>
          <t>0.90_ALT</t>
        </is>
      </c>
      <c r="C104" s="38" t="n"/>
      <c r="D104" s="38" t="inlineStr">
        <is>
          <t>GLOBAL_CHECK, STOCKS_EXIT</t>
        </is>
      </c>
      <c r="E104" s="38" t="n"/>
      <c r="F104" s="26" t="n"/>
      <c r="G104" s="38">
        <f>IFERROR(VLOOKUP($A146&amp;"_"&amp;$B146,Results_Deltas!$A$2:$P$15000,5,FALSE),"")</f>
        <v/>
      </c>
      <c r="H104" s="38" t="inlineStr">
        <is>
          <t>Blanket (page end)</t>
        </is>
      </c>
      <c r="I104" s="26" t="n"/>
      <c r="J104" s="26" t="n"/>
      <c r="K104" s="26" t="n"/>
      <c r="L104" s="26" t="inlineStr">
        <is>
          <t>NO</t>
        </is>
      </c>
      <c r="M104" s="74" t="n">
        <v>2.914095217590478</v>
      </c>
      <c r="N104" s="74" t="n">
        <v>34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OI_CONFIRM_MIN_PRICE_PCT</t>
        </is>
      </c>
      <c r="B105" s="38" t="inlineStr">
        <is>
          <t>2.0</t>
        </is>
      </c>
      <c r="C105" s="38" t="n"/>
      <c r="D105" s="38" t="inlineStr">
        <is>
          <t>ENTRY, GLOBAL_CHECK, STOCKS_EXIT</t>
        </is>
      </c>
      <c r="E105" s="38" t="n"/>
      <c r="F105" s="26" t="n"/>
      <c r="G105" s="38">
        <f>IFERROR(VLOOKUP($A186&amp;"_"&amp;$B186,Results_Deltas!$A$2:$P$15000,5,FALSE),"")</f>
        <v/>
      </c>
      <c r="H105" s="38" t="inlineStr">
        <is>
          <t>Blanket (page end)</t>
        </is>
      </c>
      <c r="I105" s="26" t="n"/>
      <c r="J105" s="26" t="n"/>
      <c r="K105" s="26" t="n"/>
      <c r="L105" s="26" t="inlineStr">
        <is>
          <t>NO</t>
        </is>
      </c>
      <c r="M105" s="74" t="n">
        <v>2.929563740459303</v>
      </c>
      <c r="N105" s="74" t="n">
        <v>31</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MANDATORY_REENTRY_WT_FILTER_MIN_TFS</t>
        </is>
      </c>
      <c r="B106" s="38" t="inlineStr">
        <is>
          <t>2</t>
        </is>
      </c>
      <c r="C106" s="38" t="n"/>
      <c r="D106" s="38" t="inlineStr">
        <is>
          <t>GLOBAL_CHECK, STOCKS_EXIT</t>
        </is>
      </c>
      <c r="E106" s="38" t="n"/>
      <c r="F106" s="26" t="n"/>
      <c r="G106" s="38">
        <f>IFERROR(VLOOKUP($A140&amp;"_"&amp;$B140,Results_Deltas!$A$2:$P$15000,5,FALSE),"")</f>
        <v/>
      </c>
      <c r="H106" s="38" t="inlineStr">
        <is>
          <t>Blanket (page end)</t>
        </is>
      </c>
      <c r="I106" s="26" t="n"/>
      <c r="J106" s="26" t="n"/>
      <c r="K106" s="26" t="n"/>
      <c r="L106" s="26" t="inlineStr">
        <is>
          <t>NO</t>
        </is>
      </c>
      <c r="M106" s="74" t="n">
        <v>2.999914511794778</v>
      </c>
      <c r="N106" s="74" t="n">
        <v>33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LH_HL_FILTER_MODE</t>
        </is>
      </c>
      <c r="B107" s="40" t="inlineStr">
        <is>
          <t>STRICT_2BAR</t>
        </is>
      </c>
      <c r="C107" s="38" t="n"/>
      <c r="D107" s="38" t="inlineStr">
        <is>
          <t>ENTRY, GLOBAL_CHECK, STOCKS_EXIT</t>
        </is>
      </c>
      <c r="E107" s="38" t="n"/>
      <c r="F107" s="26" t="n"/>
      <c r="G107" s="38">
        <f>IFERROR(VLOOKUP($A126&amp;"_"&amp;$B126,Results_Deltas!$A$2:$P$15000,5,FALSE),"")</f>
        <v/>
      </c>
      <c r="H107" s="38" t="inlineStr">
        <is>
          <t>Blanket (page end)</t>
        </is>
      </c>
      <c r="I107" s="26" t="n"/>
      <c r="J107" s="26" t="n"/>
      <c r="K107" s="26" t="n"/>
      <c r="L107" s="26" t="inlineStr">
        <is>
          <t>YES</t>
        </is>
      </c>
      <c r="M107" s="74" t="n">
        <v>3.000170510240909</v>
      </c>
      <c r="N107" s="74" t="n">
        <v>34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OI_CONFIRM_MIN_CHANGE_PCT</t>
        </is>
      </c>
      <c r="B108" s="38" t="inlineStr">
        <is>
          <t>0</t>
        </is>
      </c>
      <c r="C108" s="38" t="n"/>
      <c r="D108" s="38" t="inlineStr">
        <is>
          <t>ENTRY, GLOBAL_CHECK, STOCKS_EXIT</t>
        </is>
      </c>
      <c r="E108" s="38" t="n"/>
      <c r="F108" s="26" t="n"/>
      <c r="G108" s="38">
        <f>IFERROR(VLOOKUP($A181&amp;"_"&amp;$B181,Results_Deltas!$A$2:$P$15000,5,FALSE),"")</f>
        <v/>
      </c>
      <c r="H108" s="38" t="inlineStr">
        <is>
          <t>Blanket (page end)</t>
        </is>
      </c>
      <c r="I108" s="26" t="n"/>
      <c r="J108" s="26" t="n"/>
      <c r="K108" s="26" t="n"/>
      <c r="L108" s="26" t="inlineStr">
        <is>
          <t>NO</t>
        </is>
      </c>
      <c r="M108" s="74" t="n">
        <v>3.081732651284337</v>
      </c>
      <c r="N108" s="74" t="n">
        <v>33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LR_BAND_LADDER_TF_TOP</t>
        </is>
      </c>
      <c r="B109" s="38" t="inlineStr">
        <is>
          <t>1</t>
        </is>
      </c>
      <c r="C109" s="38" t="n"/>
      <c r="D109" s="38" t="inlineStr">
        <is>
          <t>GLOBAL_CHECK, STOCKS_EXIT</t>
        </is>
      </c>
      <c r="E109" s="38" t="n"/>
      <c r="F109" s="26" t="n"/>
      <c r="G109" s="38">
        <f>IFERROR(VLOOKUP($A137&amp;"_"&amp;$B137,Results_Deltas!$A$2:$P$15000,5,FALSE),"")</f>
        <v/>
      </c>
      <c r="H109" s="38" t="inlineStr">
        <is>
          <t>Blanket (page end)</t>
        </is>
      </c>
      <c r="I109" s="26" t="n"/>
      <c r="J109" s="26" t="n"/>
      <c r="K109" s="26" t="n"/>
      <c r="L109" s="26" t="inlineStr">
        <is>
          <t>NO</t>
        </is>
      </c>
      <c r="M109" s="74" t="n">
        <v>3.081928580633896</v>
      </c>
      <c r="N109" s="74" t="n">
        <v>37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1</t>
        </is>
      </c>
      <c r="C110" s="38" t="n"/>
      <c r="D110" s="38" t="inlineStr">
        <is>
          <t>GLOBAL_CHECK, STOCKS_EXIT</t>
        </is>
      </c>
      <c r="E110" s="38" t="n"/>
      <c r="F110" s="26" t="n"/>
      <c r="G110" s="38">
        <f>IFERROR(VLOOKUP($A135&amp;"_"&amp;$B135,Results_Deltas!$A$2:$P$15000,5,FALSE),"")</f>
        <v/>
      </c>
      <c r="H110" s="38" t="inlineStr">
        <is>
          <t>Blanket (page end)</t>
        </is>
      </c>
      <c r="I110" s="26" t="n"/>
      <c r="J110" s="26" t="n"/>
      <c r="K110" s="26" t="n"/>
      <c r="L110" s="26" t="inlineStr">
        <is>
          <t>NO</t>
        </is>
      </c>
      <c r="M110" s="74" t="n">
        <v>3.137796073742311</v>
      </c>
      <c r="N110" s="74" t="n">
        <v>38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LR_BAND_LADDER_STOCH_EXTREME</t>
        </is>
      </c>
      <c r="B111" s="38" t="inlineStr">
        <is>
          <t>30.0_ALT</t>
        </is>
      </c>
      <c r="C111" s="38" t="n"/>
      <c r="D111" s="38" t="inlineStr">
        <is>
          <t>GLOBAL_CHECK, STOCKS_EXIT</t>
        </is>
      </c>
      <c r="E111" s="38" t="n"/>
      <c r="F111" s="26" t="n"/>
      <c r="G111" s="38">
        <f>IFERROR(VLOOKUP($A133&amp;"_"&amp;$B133,Results_Deltas!$A$2:$P$15000,5,FALSE),"")</f>
        <v/>
      </c>
      <c r="H111" s="38" t="inlineStr">
        <is>
          <t>Blanket (page end)</t>
        </is>
      </c>
      <c r="I111" s="26" t="n"/>
      <c r="J111" s="26" t="n"/>
      <c r="K111" s="26" t="n"/>
      <c r="L111" s="26" t="inlineStr">
        <is>
          <t>NO</t>
        </is>
      </c>
      <c r="M111" s="74" t="n">
        <v>3.140415609758211</v>
      </c>
      <c r="N111" s="74" t="n">
        <v>36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CRYPTO_SPIKE_FADE_THRESHOLD_PCT</t>
        </is>
      </c>
      <c r="B112" s="38" t="inlineStr">
        <is>
          <t>7.5</t>
        </is>
      </c>
      <c r="C112" s="38" t="n"/>
      <c r="D112" s="38" t="inlineStr">
        <is>
          <t>GLOBAL_CHECK, STOCKS_EXIT</t>
        </is>
      </c>
      <c r="E112" s="38" t="n"/>
      <c r="F112" s="26" t="n"/>
      <c r="G112" s="38">
        <f>IFERROR(VLOOKUP($A37&amp;"_"&amp;$B37,Results_Deltas!$A$2:$P$15000,5,FALSE),"")</f>
        <v/>
      </c>
      <c r="H112" s="38" t="inlineStr">
        <is>
          <t>Blanket (page end)</t>
        </is>
      </c>
      <c r="I112" s="26" t="n"/>
      <c r="J112" s="26" t="n"/>
      <c r="K112" s="26" t="n"/>
      <c r="L112" s="26" t="inlineStr">
        <is>
          <t>NO</t>
        </is>
      </c>
      <c r="M112" s="74" t="n">
        <v>3.150405846633046</v>
      </c>
      <c r="N112" s="74" t="n">
        <v>37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LR_BAND_LADDER_STOCH_EXTREME</t>
        </is>
      </c>
      <c r="B113" s="40" t="inlineStr">
        <is>
          <t>30.0</t>
        </is>
      </c>
      <c r="C113" s="38" t="n"/>
      <c r="D113" s="38" t="inlineStr">
        <is>
          <t>GLOBAL_CHECK, STOCKS_EXIT</t>
        </is>
      </c>
      <c r="E113" s="38" t="n"/>
      <c r="F113" s="26" t="n"/>
      <c r="G113" s="38">
        <f>IFERROR(VLOOKUP($A132&amp;"_"&amp;$B132,Results_Deltas!$A$2:$P$15000,5,FALSE),"")</f>
        <v/>
      </c>
      <c r="H113" s="38" t="inlineStr">
        <is>
          <t>Blanket (page end)</t>
        </is>
      </c>
      <c r="I113" s="26" t="n"/>
      <c r="J113" s="26" t="n"/>
      <c r="K113" s="26" t="n"/>
      <c r="L113" s="26" t="inlineStr">
        <is>
          <t>YES</t>
        </is>
      </c>
      <c r="M113" s="74" t="n">
        <v>3.170539929517499</v>
      </c>
      <c r="N113" s="74" t="n">
        <v>36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DELTA_HTF_GATE</t>
        </is>
      </c>
      <c r="B114" s="38" t="inlineStr">
        <is>
          <t>4h_ALT</t>
        </is>
      </c>
      <c r="C114" s="38" t="n"/>
      <c r="D114" s="38" t="inlineStr">
        <is>
          <t>ENTRY, GLOBAL_CHECK, STOCKS_EXIT</t>
        </is>
      </c>
      <c r="E114" s="38" t="n"/>
      <c r="F114" s="26" t="n"/>
      <c r="G114" s="38">
        <f>IFERROR(VLOOKUP($A44&amp;"_"&amp;$B44,Results_Deltas!$A$2:$P$15000,5,FALSE),"")</f>
        <v/>
      </c>
      <c r="H114" s="38" t="inlineStr">
        <is>
          <t>Blanket (page end)</t>
        </is>
      </c>
      <c r="I114" s="26" t="n"/>
      <c r="J114" s="26" t="n"/>
      <c r="K114" s="26" t="n"/>
      <c r="L114" s="26" t="inlineStr">
        <is>
          <t>NO</t>
        </is>
      </c>
      <c r="M114" s="74" t="n">
        <v>3.207223457104687</v>
      </c>
      <c r="N114" s="74" t="n">
        <v>38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LR_BAND_LADDER_TF_TOP</t>
        </is>
      </c>
      <c r="B115" s="38" t="inlineStr">
        <is>
          <t>0</t>
        </is>
      </c>
      <c r="C115" s="38" t="n"/>
      <c r="D115" s="38" t="inlineStr">
        <is>
          <t>GLOBAL_CHECK, STOCKS_EXIT</t>
        </is>
      </c>
      <c r="E115" s="38" t="n"/>
      <c r="F115" s="26" t="n"/>
      <c r="G115" s="38">
        <f>IFERROR(VLOOKUP($A136&amp;"_"&amp;$B136,Results_Deltas!$A$2:$P$15000,5,FALSE),"")</f>
        <v/>
      </c>
      <c r="H115" s="38" t="inlineStr">
        <is>
          <t>Blanket (page end)</t>
        </is>
      </c>
      <c r="I115" s="26" t="n"/>
      <c r="J115" s="26" t="n"/>
      <c r="K115" s="26" t="n"/>
      <c r="L115" s="26" t="inlineStr">
        <is>
          <t>NO</t>
        </is>
      </c>
      <c r="M115" s="74" t="n">
        <v>3.229340947947576</v>
      </c>
      <c r="N115" s="74" t="n">
        <v>38</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EMA_BLANKET_FILTER_ENABLED</t>
        </is>
      </c>
      <c r="B116" s="38" t="inlineStr">
        <is>
          <t>False</t>
        </is>
      </c>
      <c r="C116" s="38" t="n"/>
      <c r="D116" s="38" t="inlineStr">
        <is>
          <t>GLOBAL_CHECK</t>
        </is>
      </c>
      <c r="E116" s="38" t="n"/>
      <c r="F116" s="26" t="n"/>
      <c r="G116" s="38">
        <f>IFERROR(VLOOKUP($A55&amp;"_"&amp;$B55,Results_Deltas!$A$2:$P$15000,5,FALSE),"")</f>
        <v/>
      </c>
      <c r="H116" s="38" t="inlineStr">
        <is>
          <t>Blanket (page end)</t>
        </is>
      </c>
      <c r="I116" s="26" t="n"/>
      <c r="J116" s="26" t="n"/>
      <c r="K116" s="26" t="n"/>
      <c r="L116" s="26" t="inlineStr">
        <is>
          <t>NO</t>
        </is>
      </c>
      <c r="M116" s="74" t="n">
        <v>3.2465830951699</v>
      </c>
      <c r="N116" s="74" t="n">
        <v>39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EMA_BLANKET_FILTER_MIN_TFS</t>
        </is>
      </c>
      <c r="B117" s="38" t="inlineStr">
        <is>
          <t>2</t>
        </is>
      </c>
      <c r="C117" s="38" t="n"/>
      <c r="D117" s="38" t="inlineStr">
        <is>
          <t>GLOBAL_CHECK</t>
        </is>
      </c>
      <c r="E117" s="38" t="n"/>
      <c r="F117" s="26" t="n"/>
      <c r="G117" s="38">
        <f>IFERROR(VLOOKUP($A58&amp;"_"&amp;$B58,Results_Deltas!$A$2:$P$15000,5,FALSE),"")</f>
        <v/>
      </c>
      <c r="H117" s="38" t="inlineStr">
        <is>
          <t>Blanket (page end)</t>
        </is>
      </c>
      <c r="I117" s="26" t="n"/>
      <c r="J117" s="26" t="n"/>
      <c r="K117" s="26" t="n"/>
      <c r="L117" s="26" t="inlineStr">
        <is>
          <t>NO</t>
        </is>
      </c>
      <c r="M117" s="74" t="n">
        <v>3.255086237800766</v>
      </c>
      <c r="N117" s="74" t="n">
        <v>39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EMA_BLANKET_FILTER_MIN_TFS</t>
        </is>
      </c>
      <c r="B118" s="38" t="inlineStr">
        <is>
          <t>0</t>
        </is>
      </c>
      <c r="C118" s="38" t="n"/>
      <c r="D118" s="38" t="inlineStr">
        <is>
          <t>GLOBAL_CHECK</t>
        </is>
      </c>
      <c r="E118" s="38" t="n"/>
      <c r="F118" s="26" t="n"/>
      <c r="G118" s="38">
        <f>IFERROR(VLOOKUP($A57&amp;"_"&amp;$B57,Results_Deltas!$A$2:$P$15000,5,FALSE),"")</f>
        <v/>
      </c>
      <c r="H118" s="38" t="inlineStr">
        <is>
          <t>Blanket (page end)</t>
        </is>
      </c>
      <c r="I118" s="26" t="n"/>
      <c r="J118" s="26" t="n"/>
      <c r="K118" s="26" t="n"/>
      <c r="L118" s="26" t="inlineStr">
        <is>
          <t>NO</t>
        </is>
      </c>
      <c r="M118" s="74" t="n">
        <v>3.259971278411044</v>
      </c>
      <c r="N118" s="74" t="n">
        <v>36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CRYPTO_SPIKE_FADE_THRESHOLD_PCT</t>
        </is>
      </c>
      <c r="B119" s="38" t="inlineStr">
        <is>
          <t>12.5</t>
        </is>
      </c>
      <c r="C119" s="38" t="n"/>
      <c r="D119" s="38" t="inlineStr">
        <is>
          <t>GLOBAL_CHECK, STOCKS_EXIT</t>
        </is>
      </c>
      <c r="E119" s="38" t="n"/>
      <c r="F119" s="26" t="n"/>
      <c r="G119" s="38">
        <f>IFERROR(VLOOKUP($A36&amp;"_"&amp;$B36,Results_Deltas!$A$2:$P$15000,5,FALSE),"")</f>
        <v/>
      </c>
      <c r="H119" s="38" t="inlineStr">
        <is>
          <t>Blanket (page end)</t>
        </is>
      </c>
      <c r="I119" s="26" t="n"/>
      <c r="J119" s="26" t="n"/>
      <c r="K119" s="26" t="n"/>
      <c r="L119" s="26" t="inlineStr">
        <is>
          <t>NO</t>
        </is>
      </c>
      <c r="M119" s="74" t="n">
        <v>3.293488014170499</v>
      </c>
      <c r="N119" s="74" t="n">
        <v>37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EMA_9_21_FILTER_MIN_TFS</t>
        </is>
      </c>
      <c r="B120" s="38" t="inlineStr">
        <is>
          <t>2</t>
        </is>
      </c>
      <c r="C120" s="38" t="n"/>
      <c r="D120" s="38" t="inlineStr">
        <is>
          <t>GLOBAL_CHECK</t>
        </is>
      </c>
      <c r="E120" s="38" t="n"/>
      <c r="F120" s="26" t="n"/>
      <c r="G120" s="38">
        <f>IFERROR(VLOOKUP($A53&amp;"_"&amp;$B53,Results_Deltas!$A$2:$P$15000,5,FALSE),"")</f>
        <v/>
      </c>
      <c r="H120" s="38" t="inlineStr">
        <is>
          <t>Blanket (page end)</t>
        </is>
      </c>
      <c r="I120" s="26" t="n"/>
      <c r="J120" s="26" t="n"/>
      <c r="K120" s="26" t="n"/>
      <c r="L120" s="26" t="inlineStr">
        <is>
          <t>NO</t>
        </is>
      </c>
      <c r="M120" s="74" t="n">
        <v>3.30902427170703</v>
      </c>
      <c r="N120" s="74" t="n">
        <v>39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OI_CONFIRM_MIN_CHANGE_PCT</t>
        </is>
      </c>
      <c r="B121" s="40" t="inlineStr">
        <is>
          <t>0.5</t>
        </is>
      </c>
      <c r="C121" s="38" t="n"/>
      <c r="D121" s="38" t="inlineStr">
        <is>
          <t>ENTRY, GLOBAL_CHECK, STOCKS_EXIT</t>
        </is>
      </c>
      <c r="E121" s="38" t="n"/>
      <c r="F121" s="26" t="n"/>
      <c r="G121" s="38">
        <f>IFERROR(VLOOKUP($A184&amp;"_"&amp;$B184,Results_Deltas!$A$2:$P$15000,5,FALSE),"")</f>
        <v/>
      </c>
      <c r="H121" s="38" t="inlineStr">
        <is>
          <t>Blanket (page end)</t>
        </is>
      </c>
      <c r="I121" s="26" t="n"/>
      <c r="J121" s="26" t="n"/>
      <c r="K121" s="26" t="n"/>
      <c r="L121" s="26" t="inlineStr">
        <is>
          <t>YES</t>
        </is>
      </c>
      <c r="M121" s="74" t="n">
        <v>3.314257202199959</v>
      </c>
      <c r="N121" s="74" t="n">
        <v>37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DELTA_HTF_GATE</t>
        </is>
      </c>
      <c r="B122" s="38" t="inlineStr">
        <is>
          <t>4h</t>
        </is>
      </c>
      <c r="C122" s="38" t="n"/>
      <c r="D122" s="38" t="inlineStr">
        <is>
          <t>ENTRY, GLOBAL_CHECK, STOCKS_EXIT</t>
        </is>
      </c>
      <c r="E122" s="38" t="n"/>
      <c r="F122" s="26" t="n"/>
      <c r="G122" s="38">
        <f>IFERROR(VLOOKUP($A43&amp;"_"&amp;$B43,Results_Deltas!$A$2:$P$15000,5,FALSE),"")</f>
        <v/>
      </c>
      <c r="H122" s="38" t="inlineStr">
        <is>
          <t>Blanket (page end)</t>
        </is>
      </c>
      <c r="I122" s="26" t="n"/>
      <c r="J122" s="26" t="n"/>
      <c r="K122" s="26" t="n"/>
      <c r="L122" s="26" t="inlineStr">
        <is>
          <t>NO</t>
        </is>
      </c>
      <c r="M122" s="74" t="n">
        <v>3.323306687549201</v>
      </c>
      <c r="N122" s="74" t="n">
        <v>38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GR_FILTER_VEC_ENABLED</t>
        </is>
      </c>
      <c r="B123" s="38" t="inlineStr">
        <is>
          <t>True</t>
        </is>
      </c>
      <c r="C123" s="38" t="n"/>
      <c r="D123" s="38" t="inlineStr">
        <is>
          <t>GLOBAL_CHECK</t>
        </is>
      </c>
      <c r="E123" s="38" t="n"/>
      <c r="F123" s="26" t="n"/>
      <c r="G123" s="38">
        <f>IFERROR(VLOOKUP($A88&amp;"_"&amp;$B88,Results_Deltas!$A$2:$P$15000,5,FALSE),"")</f>
        <v/>
      </c>
      <c r="H123" s="38" t="inlineStr">
        <is>
          <t>Blanket (page end)</t>
        </is>
      </c>
      <c r="I123" s="26" t="n"/>
      <c r="J123" s="26" t="n"/>
      <c r="K123" s="26" t="n"/>
      <c r="L123" s="26" t="inlineStr">
        <is>
          <t>NO</t>
        </is>
      </c>
      <c r="M123" s="74" t="n">
        <v>3.356939171877497</v>
      </c>
      <c r="N123" s="74" t="n">
        <v>41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HTF_TREND_VETO_BYPASS_ENABLED</t>
        </is>
      </c>
      <c r="B124" s="40" t="inlineStr">
        <is>
          <t>True</t>
        </is>
      </c>
      <c r="C124" s="38" t="n"/>
      <c r="D124" s="38" t="inlineStr">
        <is>
          <t>GLOBAL_CHECK, STOCKS_EXIT</t>
        </is>
      </c>
      <c r="E124" s="38" t="n"/>
      <c r="F124" s="26" t="n"/>
      <c r="G124" s="38">
        <f>IFERROR(VLOOKUP($A119&amp;"_"&amp;$B119,Results_Deltas!$A$2:$P$15000,5,FALSE),"")</f>
        <v/>
      </c>
      <c r="H124" s="38" t="inlineStr">
        <is>
          <t>Blanket (page end)</t>
        </is>
      </c>
      <c r="I124" s="26" t="n"/>
      <c r="J124" s="26" t="n"/>
      <c r="K124" s="26" t="n"/>
      <c r="L124" s="26" t="inlineStr">
        <is>
          <t>YES</t>
        </is>
      </c>
      <c r="M124" s="74" t="n">
        <v>3.37569096198446</v>
      </c>
      <c r="N124" s="74" t="n">
        <v>39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74" t="n">
        <v>3.39292173126002</v>
      </c>
      <c r="N125" s="74" t="n">
        <v>39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DELTA_REENTRY_FILTER_ENABLED</t>
        </is>
      </c>
      <c r="B126" s="38" t="inlineStr">
        <is>
          <t>True</t>
        </is>
      </c>
      <c r="C126" s="38" t="n"/>
      <c r="D126" s="38" t="inlineStr">
        <is>
          <t>ENTRY, GLOBAL_CHECK, STOCKS_EXIT</t>
        </is>
      </c>
      <c r="E126" s="38" t="n"/>
      <c r="F126" s="26" t="n"/>
      <c r="G126" s="38">
        <f>IFERROR(VLOOKUP($A46&amp;"_"&amp;$B46,Results_Deltas!$A$2:$P$15000,5,FALSE),"")</f>
        <v/>
      </c>
      <c r="H126" s="38" t="inlineStr">
        <is>
          <t>Blanket (page end)</t>
        </is>
      </c>
      <c r="I126" s="26" t="n"/>
      <c r="J126" s="26" t="n"/>
      <c r="K126" s="26" t="n"/>
      <c r="L126" s="26" t="inlineStr">
        <is>
          <t>NO</t>
        </is>
      </c>
      <c r="M126" s="74" t="n">
        <v>3.393665409216727</v>
      </c>
      <c r="N126" s="74" t="n">
        <v>40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EMA_9_21_FILTER_MIN_TFS</t>
        </is>
      </c>
      <c r="B127" s="38" t="inlineStr">
        <is>
          <t>0</t>
        </is>
      </c>
      <c r="C127" s="38" t="n"/>
      <c r="D127" s="38" t="inlineStr">
        <is>
          <t>GLOBAL_CHECK</t>
        </is>
      </c>
      <c r="E127" s="38" t="n"/>
      <c r="F127" s="26" t="n"/>
      <c r="G127" s="38">
        <f>IFERROR(VLOOKUP($A52&amp;"_"&amp;$B52,Results_Deltas!$A$2:$P$15000,5,FALSE),"")</f>
        <v/>
      </c>
      <c r="H127" s="38" t="inlineStr">
        <is>
          <t>Blanket (page end)</t>
        </is>
      </c>
      <c r="I127" s="26" t="n"/>
      <c r="J127" s="26" t="n"/>
      <c r="K127" s="26" t="n"/>
      <c r="L127" s="26" t="inlineStr">
        <is>
          <t>NO</t>
        </is>
      </c>
      <c r="M127" s="74" t="n">
        <v>3.393779106037159</v>
      </c>
      <c r="N127" s="74" t="n">
        <v>39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EMA_BLANKET_FILTER_MIN_TFS</t>
        </is>
      </c>
      <c r="B128" s="38" t="inlineStr">
        <is>
          <t>1</t>
        </is>
      </c>
      <c r="C128" s="38" t="n"/>
      <c r="D128" s="38" t="inlineStr">
        <is>
          <t>GLOBAL_CHECK</t>
        </is>
      </c>
      <c r="E128" s="38" t="n"/>
      <c r="F128" s="26" t="n"/>
      <c r="G128" s="38">
        <f>IFERROR(VLOOKUP($A59&amp;"_"&amp;$B59,Results_Deltas!$A$2:$P$15000,5,FALSE),"")</f>
        <v/>
      </c>
      <c r="H128" s="38" t="inlineStr">
        <is>
          <t>Blanket (page end)</t>
        </is>
      </c>
      <c r="I128" s="26" t="n"/>
      <c r="J128" s="26" t="n"/>
      <c r="K128" s="26" t="n"/>
      <c r="L128" s="26" t="inlineStr">
        <is>
          <t>NO</t>
        </is>
      </c>
      <c r="M128" s="74" t="n">
        <v>3.394713625828655</v>
      </c>
      <c r="N128" s="74" t="n">
        <v>41</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EMA_9_21_FILTER_MIN_TFS</t>
        </is>
      </c>
      <c r="B129" s="38" t="inlineStr">
        <is>
          <t>1</t>
        </is>
      </c>
      <c r="C129" s="38" t="n"/>
      <c r="D129" s="38" t="inlineStr">
        <is>
          <t>GLOBAL_CHECK</t>
        </is>
      </c>
      <c r="E129" s="38" t="n"/>
      <c r="F129" s="26" t="n"/>
      <c r="G129" s="38">
        <f>IFERROR(VLOOKUP($A54&amp;"_"&amp;$B54,Results_Deltas!$A$2:$P$15000,5,FALSE),"")</f>
        <v/>
      </c>
      <c r="H129" s="38" t="inlineStr">
        <is>
          <t>Blanket (page end)</t>
        </is>
      </c>
      <c r="I129" s="26" t="n"/>
      <c r="J129" s="26" t="n"/>
      <c r="K129" s="26" t="n"/>
      <c r="L129" s="26" t="inlineStr">
        <is>
          <t>NO</t>
        </is>
      </c>
      <c r="M129" s="74" t="n">
        <v>3.417823720223801</v>
      </c>
      <c r="N129" s="74" t="n">
        <v>40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NEW_POSITION_MAX_LOSS_THRESHOLD</t>
        </is>
      </c>
      <c r="B130" s="38" t="inlineStr">
        <is>
          <t>2.0</t>
        </is>
      </c>
      <c r="C130" s="38" t="n"/>
      <c r="D130" s="38" t="inlineStr">
        <is>
          <t>AUGMENT, EXIT, GLOBAL_CHECK, REDUCE, STOCKS_EXIT</t>
        </is>
      </c>
      <c r="E130" s="38" t="n"/>
      <c r="F130" s="26" t="n"/>
      <c r="G130" s="38">
        <f>IFERROR(VLOOKUP($A176&amp;"_"&amp;$B176,Results_Deltas!$A$2:$P$15000,5,FALSE),"")</f>
        <v/>
      </c>
      <c r="H130" s="38" t="inlineStr">
        <is>
          <t>Blanket (page end)</t>
        </is>
      </c>
      <c r="I130" s="26" t="n"/>
      <c r="J130" s="26" t="n"/>
      <c r="K130" s="26" t="n"/>
      <c r="L130" s="26" t="inlineStr">
        <is>
          <t>NO</t>
        </is>
      </c>
      <c r="M130" s="74" t="n">
        <v>3.420172724260026</v>
      </c>
      <c r="N130" s="74" t="n">
        <v>38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NEWBORN_LOSS_KILL_GAIN_THRESHOLD_PCT</t>
        </is>
      </c>
      <c r="B131" s="38" t="inlineStr">
        <is>
          <t>2.0</t>
        </is>
      </c>
      <c r="C131" s="38" t="n"/>
      <c r="D131" s="38" t="inlineStr">
        <is>
          <t>AUGMENT, EXIT, GLOBAL_CHECK, REDUCE, STOCKS_EXIT</t>
        </is>
      </c>
      <c r="E131" s="38" t="n"/>
      <c r="F131" s="26" t="n"/>
      <c r="G131" s="38">
        <f>IFERROR(VLOOKUP($A170&amp;"_"&amp;$B170,Results_Deltas!$A$2:$P$15000,5,FALSE),"")</f>
        <v/>
      </c>
      <c r="H131" s="38" t="inlineStr">
        <is>
          <t>Blanket (page end)</t>
        </is>
      </c>
      <c r="I131" s="26" t="n"/>
      <c r="J131" s="26" t="n"/>
      <c r="K131" s="26" t="n"/>
      <c r="L131" s="26" t="inlineStr">
        <is>
          <t>NO</t>
        </is>
      </c>
      <c r="M131" s="74" t="n">
        <v>3.458706341692948</v>
      </c>
      <c r="N131" s="74" t="n">
        <v>39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CRYPTO_SPIKE_FADE_THRESHOLD_PCT</t>
        </is>
      </c>
      <c r="B132" s="40" t="inlineStr">
        <is>
          <t>10</t>
        </is>
      </c>
      <c r="C132" s="38" t="n"/>
      <c r="D132" s="38" t="inlineStr">
        <is>
          <t>GLOBAL_CHECK, STOCKS_EXIT</t>
        </is>
      </c>
      <c r="E132" s="38" t="n"/>
      <c r="F132" s="26" t="n"/>
      <c r="G132" s="38">
        <f>IFERROR(VLOOKUP($A35&amp;"_"&amp;$B35,Results_Deltas!$A$2:$P$15000,5,FALSE),"")</f>
        <v/>
      </c>
      <c r="H132" s="38" t="inlineStr">
        <is>
          <t>Blanket (page end)</t>
        </is>
      </c>
      <c r="I132" s="26" t="n"/>
      <c r="J132" s="26" t="n"/>
      <c r="K132" s="26" t="n"/>
      <c r="L132" s="26" t="inlineStr">
        <is>
          <t>YES</t>
        </is>
      </c>
      <c r="M132" s="74" t="n">
        <v>3.459844588809731</v>
      </c>
      <c r="N132" s="74" t="n">
        <v>38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BTC_ACCEL_RAMP_REQUIRE_POSITIVE</t>
        </is>
      </c>
      <c r="B133" s="38" t="inlineStr">
        <is>
          <t>0.0_ALT</t>
        </is>
      </c>
      <c r="C133" s="38" t="n"/>
      <c r="D133" s="38" t="inlineStr">
        <is>
          <t>UNIVERSAL (ex-BTC) — ENTRY/EXIT/REENTRY</t>
        </is>
      </c>
      <c r="E133" s="38" t="n"/>
      <c r="F133" s="26" t="n"/>
      <c r="G133" s="38">
        <f>IFERROR(VLOOKUP($A25&amp;"_"&amp;$B25,Results_Deltas!$A$2:$P$15000,5,FALSE),"")</f>
        <v/>
      </c>
      <c r="H133" s="38" t="inlineStr">
        <is>
          <t>Blanket (page end)</t>
        </is>
      </c>
      <c r="I133" s="26" t="n"/>
      <c r="J133" s="26" t="n"/>
      <c r="K133" s="26" t="n"/>
      <c r="L133" s="26" t="inlineStr">
        <is>
          <t>NO</t>
        </is>
      </c>
      <c r="M133" s="74" t="n">
        <v>3.466462791784946</v>
      </c>
      <c r="N133" s="74" t="n">
        <v>32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GR_FILTER_VEC_MIN_TFS</t>
        </is>
      </c>
      <c r="B134" s="40" t="inlineStr">
        <is>
          <t>2</t>
        </is>
      </c>
      <c r="C134" s="38" t="n"/>
      <c r="D134" s="38" t="inlineStr">
        <is>
          <t>GLOBAL_CHECK</t>
        </is>
      </c>
      <c r="E134" s="38" t="n"/>
      <c r="F134" s="26" t="n"/>
      <c r="G134" s="38">
        <f>IFERROR(VLOOKUP($A90&amp;"_"&amp;$B90,Results_Deltas!$A$2:$P$15000,5,FALSE),"")</f>
        <v/>
      </c>
      <c r="H134" s="38" t="inlineStr">
        <is>
          <t>Blanket (page end)</t>
        </is>
      </c>
      <c r="I134" s="26" t="n"/>
      <c r="J134" s="26" t="n"/>
      <c r="K134" s="26" t="n"/>
      <c r="L134" s="26" t="inlineStr">
        <is>
          <t>YES</t>
        </is>
      </c>
      <c r="M134" s="74" t="n">
        <v>3.467949906283715</v>
      </c>
      <c r="N134" s="74" t="n">
        <v>40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CRYPTO_SPIKE_FADE_THRESHOLD_PCT</t>
        </is>
      </c>
      <c r="B135" s="38" t="inlineStr">
        <is>
          <t>5</t>
        </is>
      </c>
      <c r="C135" s="38" t="n"/>
      <c r="D135" s="38" t="inlineStr">
        <is>
          <t>GLOBAL_CHECK, STOCKS_EXIT</t>
        </is>
      </c>
      <c r="E135" s="38" t="n"/>
      <c r="F135" s="26" t="n"/>
      <c r="G135" s="38">
        <f>IFERROR(VLOOKUP($A38&amp;"_"&amp;$B38,Results_Deltas!$A$2:$P$15000,5,FALSE),"")</f>
        <v/>
      </c>
      <c r="H135" s="38" t="inlineStr">
        <is>
          <t>Blanket (page end)</t>
        </is>
      </c>
      <c r="I135" s="26" t="n"/>
      <c r="J135" s="26" t="n"/>
      <c r="K135" s="26" t="n"/>
      <c r="L135" s="26" t="inlineStr">
        <is>
          <t>NO</t>
        </is>
      </c>
      <c r="M135" s="74" t="n">
        <v>3.513337421711541</v>
      </c>
      <c r="N135" s="74" t="n">
        <v>41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LEADERBOARD_FILTER</t>
        </is>
      </c>
      <c r="B136" s="38" t="inlineStr">
        <is>
          <t>False_ALT</t>
        </is>
      </c>
      <c r="C136" s="38" t="n"/>
      <c r="D136" s="38" t="inlineStr">
        <is>
          <t>AUGMENT, ENTRY, EXIT, GLOBAL_CHECK, REDUCE, STOCKS_EXIT</t>
        </is>
      </c>
      <c r="E136" s="38" t="n"/>
      <c r="F136" s="26" t="n"/>
      <c r="G136" s="38">
        <f>IFERROR(VLOOKUP($A123&amp;"_"&amp;$B123,Results_Deltas!$A$2:$P$15000,5,FALSE),"")</f>
        <v/>
      </c>
      <c r="H136" s="38" t="inlineStr">
        <is>
          <t>Blanket (page end)</t>
        </is>
      </c>
      <c r="I136" s="26" t="n"/>
      <c r="J136" s="26" t="n"/>
      <c r="K136" s="26" t="n"/>
      <c r="L136" s="26" t="inlineStr">
        <is>
          <t>NO</t>
        </is>
      </c>
      <c r="M136" s="74" t="n">
        <v>3.52126200829057</v>
      </c>
      <c r="N136" s="74" t="n">
        <v>36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BTC_ACCEL_RAMP_REQUIRE_POSITIVE</t>
        </is>
      </c>
      <c r="B137" s="38" t="inlineStr">
        <is>
          <t>0.0</t>
        </is>
      </c>
      <c r="C137" s="38" t="n"/>
      <c r="D137" s="38" t="inlineStr">
        <is>
          <t>UNIVERSAL (ex-BTC) — ENTRY/EXIT/REENTRY</t>
        </is>
      </c>
      <c r="E137" s="38" t="n"/>
      <c r="F137" s="26" t="n"/>
      <c r="G137" s="38">
        <f>IFERROR(VLOOKUP($A24&amp;"_"&amp;$B24,Results_Deltas!$A$2:$P$15000,5,FALSE),"")</f>
        <v/>
      </c>
      <c r="H137" s="38" t="inlineStr">
        <is>
          <t>Blanket (page end)</t>
        </is>
      </c>
      <c r="I137" s="26" t="n"/>
      <c r="J137" s="26" t="n"/>
      <c r="K137" s="26" t="n"/>
      <c r="L137" s="26" t="inlineStr">
        <is>
          <t>NO</t>
        </is>
      </c>
      <c r="M137" s="74" t="n">
        <v>3.524799254511731</v>
      </c>
      <c r="N137" s="74" t="n">
        <v>32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BTC_HARD_BLOCK_OTHER_ACCOUNTS</t>
        </is>
      </c>
      <c r="B138" s="38" t="inlineStr">
        <is>
          <t>0.0</t>
        </is>
      </c>
      <c r="C138" s="38" t="n"/>
      <c r="D138" s="38" t="inlineStr">
        <is>
          <t>UNIVERSAL (ex-BTC) — ENTRY/EXIT/REENTRY</t>
        </is>
      </c>
      <c r="E138" s="38" t="n"/>
      <c r="F138" s="26" t="n"/>
      <c r="G138" s="38">
        <f>IFERROR(VLOOKUP($A26&amp;"_"&amp;$B26,Results_Deltas!$A$2:$P$15000,5,FALSE),"")</f>
        <v/>
      </c>
      <c r="H138" s="38" t="inlineStr">
        <is>
          <t>Blanket (page end)</t>
        </is>
      </c>
      <c r="I138" s="26" t="n"/>
      <c r="J138" s="26" t="n"/>
      <c r="K138" s="26" t="n"/>
      <c r="L138" s="26" t="inlineStr">
        <is>
          <t>NO</t>
        </is>
      </c>
      <c r="M138" s="74" t="n">
        <v>3.524799254511731</v>
      </c>
      <c r="N138" s="74" t="n">
        <v>32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BTC_HARD_BLOCK_OTHER_ACCOUNTS</t>
        </is>
      </c>
      <c r="B139" s="38" t="inlineStr">
        <is>
          <t>0.0_ALT</t>
        </is>
      </c>
      <c r="C139" s="38" t="n"/>
      <c r="D139" s="38" t="inlineStr">
        <is>
          <t>UNIVERSAL (ex-BTC) — ENTRY/EXIT/REENTRY</t>
        </is>
      </c>
      <c r="E139" s="38" t="n"/>
      <c r="F139" s="26" t="n"/>
      <c r="G139" s="38">
        <f>IFERROR(VLOOKUP($A27&amp;"_"&amp;$B27,Results_Deltas!$A$2:$P$15000,5,FALSE),"")</f>
        <v/>
      </c>
      <c r="H139" s="38" t="inlineStr">
        <is>
          <t>Blanket (page end)</t>
        </is>
      </c>
      <c r="I139" s="26" t="n"/>
      <c r="J139" s="26" t="n"/>
      <c r="K139" s="26" t="n"/>
      <c r="L139" s="26" t="inlineStr">
        <is>
          <t>NO</t>
        </is>
      </c>
      <c r="M139" s="74" t="n">
        <v>3.524799254511731</v>
      </c>
      <c r="N139" s="74" t="n">
        <v>32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BTC_ROUND_BANDS_EACH_SIDE</t>
        </is>
      </c>
      <c r="B140" s="38" t="inlineStr">
        <is>
          <t>0.0</t>
        </is>
      </c>
      <c r="C140" s="38" t="n"/>
      <c r="D140" s="38" t="inlineStr">
        <is>
          <t>UNIVERSAL (ex-BTC) — ENTRY/EXIT/REENTRY</t>
        </is>
      </c>
      <c r="E140" s="38" t="n"/>
      <c r="F140" s="26" t="n"/>
      <c r="G140" s="38">
        <f>IFERROR(VLOOKUP($A28&amp;"_"&amp;$B28,Results_Deltas!$A$2:$P$15000,5,FALSE),"")</f>
        <v/>
      </c>
      <c r="H140" s="38" t="inlineStr">
        <is>
          <t>Blanket (page end)</t>
        </is>
      </c>
      <c r="I140" s="26" t="n"/>
      <c r="J140" s="26" t="n"/>
      <c r="K140" s="26" t="n"/>
      <c r="L140" s="26" t="inlineStr">
        <is>
          <t>NO</t>
        </is>
      </c>
      <c r="M140" s="74" t="n">
        <v>3.524799254511731</v>
      </c>
      <c r="N140" s="74" t="n">
        <v>32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BTC_ROUND_BANDS_EACH_SIDE</t>
        </is>
      </c>
      <c r="B141" s="38" t="inlineStr">
        <is>
          <t>0.0_ALT</t>
        </is>
      </c>
      <c r="C141" s="38" t="n"/>
      <c r="D141" s="38" t="inlineStr">
        <is>
          <t>UNIVERSAL (ex-BTC) — ENTRY/EXIT/REENTRY</t>
        </is>
      </c>
      <c r="E141" s="38" t="n"/>
      <c r="F141" s="26" t="n"/>
      <c r="G141" s="38">
        <f>IFERROR(VLOOKUP($A29&amp;"_"&amp;$B29,Results_Deltas!$A$2:$P$15000,5,FALSE),"")</f>
        <v/>
      </c>
      <c r="H141" s="38" t="inlineStr">
        <is>
          <t>Blanket (page end)</t>
        </is>
      </c>
      <c r="I141" s="26" t="n"/>
      <c r="J141" s="26" t="n"/>
      <c r="K141" s="26" t="n"/>
      <c r="L141" s="26" t="inlineStr">
        <is>
          <t>NO</t>
        </is>
      </c>
      <c r="M141" s="74" t="n">
        <v>3.524799254511731</v>
      </c>
      <c r="N141" s="74" t="n">
        <v>32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GR_FILTER_VEC_MIN_TFS</t>
        </is>
      </c>
      <c r="B142" s="38" t="inlineStr">
        <is>
          <t>1</t>
        </is>
      </c>
      <c r="C142" s="38" t="n"/>
      <c r="D142" s="38" t="inlineStr">
        <is>
          <t>GLOBAL_CHECK</t>
        </is>
      </c>
      <c r="E142" s="38" t="n"/>
      <c r="F142" s="26" t="n"/>
      <c r="G142" s="38">
        <f>IFERROR(VLOOKUP($A91&amp;"_"&amp;$B91,Results_Deltas!$A$2:$P$15000,5,FALSE),"")</f>
        <v/>
      </c>
      <c r="H142" s="38" t="inlineStr">
        <is>
          <t>Blanket (page end)</t>
        </is>
      </c>
      <c r="I142" s="26" t="n"/>
      <c r="J142" s="26" t="n"/>
      <c r="K142" s="26" t="n"/>
      <c r="L142" s="26" t="inlineStr">
        <is>
          <t>NO</t>
        </is>
      </c>
      <c r="M142" s="74" t="n">
        <v>3.551267192948869</v>
      </c>
      <c r="N142" s="74" t="n">
        <v>38</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COOLDOWN_LOCKS_FILTER_TF</t>
        </is>
      </c>
      <c r="B143" s="40" t="inlineStr">
        <is>
          <t>15m</t>
        </is>
      </c>
      <c r="C143" s="38" t="n"/>
      <c r="D143" s="38" t="inlineStr">
        <is>
          <t>GLOBAL_CHECK</t>
        </is>
      </c>
      <c r="E143" s="38" t="n"/>
      <c r="F143" s="26" t="n"/>
      <c r="G143" s="38">
        <f>IFERROR(VLOOKUP($A34&amp;"_"&amp;$B34,Results_Deltas!$A$2:$P$15000,5,FALSE),"")</f>
        <v/>
      </c>
      <c r="H143" s="38" t="inlineStr">
        <is>
          <t>Blanket (page end)</t>
        </is>
      </c>
      <c r="I143" s="26" t="n"/>
      <c r="J143" s="26" t="n"/>
      <c r="K143" s="26" t="n"/>
      <c r="L143" s="26" t="inlineStr">
        <is>
          <t>YES</t>
        </is>
      </c>
      <c r="M143" s="74" t="n">
        <v>3.565321842087656</v>
      </c>
      <c r="N143" s="74" t="n">
        <v>37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NEW_POSITION_MAX_LOSS_THRESHOLD</t>
        </is>
      </c>
      <c r="B144" s="38" t="inlineStr">
        <is>
          <t>0.5</t>
        </is>
      </c>
      <c r="C144" s="38" t="n"/>
      <c r="D144" s="38" t="inlineStr">
        <is>
          <t>AUGMENT, EXIT, GLOBAL_CHECK, REDUCE, STOCKS_EXIT</t>
        </is>
      </c>
      <c r="E144" s="38" t="n"/>
      <c r="F144" s="26" t="n"/>
      <c r="G144" s="38">
        <f>IFERROR(VLOOKUP($A178&amp;"_"&amp;$B178,Results_Deltas!$A$2:$P$15000,5,FALSE),"")</f>
        <v/>
      </c>
      <c r="H144" s="38" t="inlineStr">
        <is>
          <t>Blanket (page end)</t>
        </is>
      </c>
      <c r="I144" s="26" t="n"/>
      <c r="J144" s="26" t="n"/>
      <c r="K144" s="26" t="n"/>
      <c r="L144" s="26" t="inlineStr">
        <is>
          <t>NO</t>
        </is>
      </c>
      <c r="M144" s="74" t="n">
        <v>3.573807601651867</v>
      </c>
      <c r="N144" s="74" t="n">
        <v>40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LIVE_VEC_EMERGENCY_BRAKE_ENABLED</t>
        </is>
      </c>
      <c r="B145" s="38" t="inlineStr">
        <is>
          <t>True</t>
        </is>
      </c>
      <c r="C145" s="38" t="n"/>
      <c r="D145" s="38" t="inlineStr">
        <is>
          <t>GLOBAL_CHECK, STOCKS_EXIT</t>
        </is>
      </c>
      <c r="E145" s="38" t="n"/>
      <c r="F145" s="26" t="n"/>
      <c r="G145" s="38">
        <f>IFERROR(VLOOKUP($A131&amp;"_"&amp;$B131,Results_Deltas!$A$2:$P$15000,5,FALSE),"")</f>
        <v/>
      </c>
      <c r="H145" s="38" t="inlineStr">
        <is>
          <t>Blanket (page end)</t>
        </is>
      </c>
      <c r="I145" s="26" t="n"/>
      <c r="J145" s="26" t="n"/>
      <c r="K145" s="26" t="n"/>
      <c r="L145" s="26" t="inlineStr">
        <is>
          <t>NO</t>
        </is>
      </c>
      <c r="M145" s="74" t="n">
        <v>3.583347493170778</v>
      </c>
      <c r="N145" s="74" t="n">
        <v>41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ADX_RANGING_THRESHOLD</t>
        </is>
      </c>
      <c r="B146" s="38" t="inlineStr">
        <is>
          <t>20</t>
        </is>
      </c>
      <c r="C146" s="38" t="n"/>
      <c r="D146" s="38" t="inlineStr">
        <is>
          <t>ENTRY, GLOBAL_CHECK, STOCKS_EXIT</t>
        </is>
      </c>
      <c r="E146" s="38" t="n"/>
      <c r="F146" s="26" t="n"/>
      <c r="G146" s="38">
        <f>IFERROR(VLOOKUP($A14&amp;"_"&amp;$B14,Results_Deltas!$A$2:$P$15000,5,FALSE),"")</f>
        <v/>
      </c>
      <c r="H146" s="38" t="inlineStr">
        <is>
          <t>Blanket (page end)</t>
        </is>
      </c>
      <c r="I146" s="26" t="n"/>
      <c r="J146" s="26" t="n"/>
      <c r="K146" s="26" t="n"/>
      <c r="L146" s="26" t="inlineStr">
        <is>
          <t>NO</t>
        </is>
      </c>
      <c r="M146" s="74" t="n">
        <v>3.678426115723247</v>
      </c>
      <c r="N146" s="74" t="n">
        <v>35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NEW_POSITION_MAX_LOSS_THRESHOLD</t>
        </is>
      </c>
      <c r="B147" s="38" t="inlineStr">
        <is>
          <t>1.0</t>
        </is>
      </c>
      <c r="C147" s="38" t="n"/>
      <c r="D147" s="38" t="inlineStr">
        <is>
          <t>AUGMENT, EXIT, GLOBAL_CHECK, REDUCE, STOCKS_EXIT</t>
        </is>
      </c>
      <c r="E147" s="38" t="n"/>
      <c r="F147" s="26" t="n"/>
      <c r="G147" s="38">
        <f>IFERROR(VLOOKUP($A177&amp;"_"&amp;$B177,Results_Deltas!$A$2:$P$15000,5,FALSE),"")</f>
        <v/>
      </c>
      <c r="H147" s="38" t="inlineStr">
        <is>
          <t>Blanket (page end)</t>
        </is>
      </c>
      <c r="I147" s="26" t="n"/>
      <c r="J147" s="26" t="n"/>
      <c r="K147" s="26" t="n"/>
      <c r="L147" s="26" t="inlineStr">
        <is>
          <t>NO</t>
        </is>
      </c>
      <c r="M147" s="74" t="n">
        <v>3.712843884155078</v>
      </c>
      <c r="N147" s="74" t="n">
        <v>37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FUNDING_GATE_LONG_MAX</t>
        </is>
      </c>
      <c r="B148" s="38" t="inlineStr">
        <is>
          <t>0.0</t>
        </is>
      </c>
      <c r="C148" s="38" t="n"/>
      <c r="D148" s="38" t="inlineStr">
        <is>
          <t>ENTRY, GLOBAL_CHECK, STOCKS_EXIT</t>
        </is>
      </c>
      <c r="E148" s="38" t="n"/>
      <c r="F148" s="26" t="n"/>
      <c r="G148" s="38">
        <f>IFERROR(VLOOKUP($A77&amp;"_"&amp;$B77,Results_Deltas!$A$2:$P$15000,5,FALSE),"")</f>
        <v/>
      </c>
      <c r="H148" s="38" t="inlineStr">
        <is>
          <t>Blanket (page end)</t>
        </is>
      </c>
      <c r="I148" s="26" t="n"/>
      <c r="J148" s="26" t="n"/>
      <c r="K148" s="26" t="n"/>
      <c r="L148" s="26" t="inlineStr">
        <is>
          <t>NO</t>
        </is>
      </c>
      <c r="M148" s="74" t="n">
        <v>3.714302366369554</v>
      </c>
      <c r="N148" s="74" t="n">
        <v>32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BANDAID_OFF_LOSER_RECOVER_PCT</t>
        </is>
      </c>
      <c r="B149" s="38" t="inlineStr">
        <is>
          <t>0</t>
        </is>
      </c>
      <c r="C149" s="38" t="n"/>
      <c r="D149" s="38" t="inlineStr">
        <is>
          <t>AUGMENT, ENTRY, EXIT, GLOBAL_CHECK, REDUCE, STOCKS_EXIT</t>
        </is>
      </c>
      <c r="E149" s="38" t="n"/>
      <c r="F149" s="26" t="n"/>
      <c r="G149" s="38">
        <f>IFERROR(VLOOKUP($A18&amp;"_"&amp;$B18,Results_Deltas!$A$2:$P$15000,5,FALSE),"")</f>
        <v/>
      </c>
      <c r="H149" s="38" t="inlineStr">
        <is>
          <t>Blanket (page end)</t>
        </is>
      </c>
      <c r="I149" s="26" t="n"/>
      <c r="J149" s="26" t="n"/>
      <c r="K149" s="26" t="n"/>
      <c r="L149" s="26" t="inlineStr">
        <is>
          <t>NO</t>
        </is>
      </c>
      <c r="M149" s="74" t="n">
        <v>3.728263589944323</v>
      </c>
      <c r="N149" s="74" t="n">
        <v>36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BAND_ARROW_ENABLED</t>
        </is>
      </c>
      <c r="B150" s="40" t="inlineStr">
        <is>
          <t>False</t>
        </is>
      </c>
      <c r="C150" s="38" t="n"/>
      <c r="D150" s="38" t="inlineStr">
        <is>
          <t>GLOBAL_CHECK, STOCKS_EXIT</t>
        </is>
      </c>
      <c r="E150" s="38" t="n"/>
      <c r="F150" s="26" t="n"/>
      <c r="G150" s="38">
        <f>IFERROR(VLOOKUP($A22&amp;"_"&amp;$B22,Results_Deltas!$A$2:$P$15000,5,FALSE),"")</f>
        <v/>
      </c>
      <c r="H150" s="38" t="inlineStr">
        <is>
          <t>Blanket (page end)</t>
        </is>
      </c>
      <c r="I150" s="26" t="n"/>
      <c r="J150" s="26" t="n"/>
      <c r="K150" s="26" t="n"/>
      <c r="L150" s="26" t="inlineStr">
        <is>
          <t>YES</t>
        </is>
      </c>
      <c r="M150" s="74" t="n">
        <v>3.737825375657998</v>
      </c>
      <c r="N150" s="74" t="n">
        <v>37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NEWBORN_LOSS_KILL_GAIN_THRESHOLD_PCT</t>
        </is>
      </c>
      <c r="B151" s="38" t="inlineStr">
        <is>
          <t>1.0</t>
        </is>
      </c>
      <c r="C151" s="38" t="n"/>
      <c r="D151" s="38" t="inlineStr">
        <is>
          <t>AUGMENT, EXIT, GLOBAL_CHECK, REDUCE, STOCKS_EXIT</t>
        </is>
      </c>
      <c r="E151" s="38" t="n"/>
      <c r="F151" s="26" t="n"/>
      <c r="G151" s="38">
        <f>IFERROR(VLOOKUP($A171&amp;"_"&amp;$B171,Results_Deltas!$A$2:$P$15000,5,FALSE),"")</f>
        <v/>
      </c>
      <c r="H151" s="38" t="inlineStr">
        <is>
          <t>Blanket (page end)</t>
        </is>
      </c>
      <c r="I151" s="26" t="n"/>
      <c r="J151" s="26" t="n"/>
      <c r="K151" s="26" t="n"/>
      <c r="L151" s="26" t="inlineStr">
        <is>
          <t>NO</t>
        </is>
      </c>
      <c r="M151" s="74" t="n">
        <v>3.744454930812589</v>
      </c>
      <c r="N151" s="74" t="n">
        <v>41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NEWBORN_LOSS_KILL_GAIN_THRESHOLD_PCT</t>
        </is>
      </c>
      <c r="B152" s="38" t="inlineStr">
        <is>
          <t>0.5</t>
        </is>
      </c>
      <c r="C152" s="38" t="n"/>
      <c r="D152" s="38" t="inlineStr">
        <is>
          <t>AUGMENT, EXIT, GLOBAL_CHECK, REDUCE, STOCKS_EXIT</t>
        </is>
      </c>
      <c r="E152" s="38" t="n"/>
      <c r="F152" s="26" t="n"/>
      <c r="G152" s="38">
        <f>IFERROR(VLOOKUP($A172&amp;"_"&amp;$B172,Results_Deltas!$A$2:$P$15000,5,FALSE),"")</f>
        <v/>
      </c>
      <c r="H152" s="38" t="inlineStr">
        <is>
          <t>Blanket (page end)</t>
        </is>
      </c>
      <c r="I152" s="26" t="n"/>
      <c r="J152" s="26" t="n"/>
      <c r="K152" s="26" t="n"/>
      <c r="L152" s="26" t="inlineStr">
        <is>
          <t>NO</t>
        </is>
      </c>
      <c r="M152" s="74" t="n">
        <v>3.749436515854426</v>
      </c>
      <c r="N152" s="74" t="n">
        <v>39</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HTF4_CONF</t>
        </is>
      </c>
      <c r="B153" s="38" t="inlineStr">
        <is>
          <t>False_ALT</t>
        </is>
      </c>
      <c r="C153" s="38" t="n"/>
      <c r="D153" s="38" t="inlineStr">
        <is>
          <t>GLOBAL_CHECK, STOCKS_EXIT</t>
        </is>
      </c>
      <c r="E153" s="38" t="n"/>
      <c r="F153" s="26" t="n"/>
      <c r="G153" s="38">
        <f>IFERROR(VLOOKUP($A109&amp;"_"&amp;$B109,Results_Deltas!$A$2:$P$15000,5,FALSE),"")</f>
        <v/>
      </c>
      <c r="H153" s="38" t="inlineStr">
        <is>
          <t>Blanket (page end)</t>
        </is>
      </c>
      <c r="I153" s="26" t="n"/>
      <c r="J153" s="26" t="n"/>
      <c r="K153" s="26" t="n"/>
      <c r="L153" s="26" t="inlineStr">
        <is>
          <t>NO</t>
        </is>
      </c>
      <c r="M153" s="74" t="n">
        <v>3.750002821004938</v>
      </c>
      <c r="N153" s="74" t="n">
        <v>37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FUNDING_GATE_LONG_MAX</t>
        </is>
      </c>
      <c r="B154" s="38" t="inlineStr">
        <is>
          <t>0.0_ALT</t>
        </is>
      </c>
      <c r="C154" s="38" t="n"/>
      <c r="D154" s="38" t="inlineStr">
        <is>
          <t>ENTRY, GLOBAL_CHECK, STOCKS_EXIT</t>
        </is>
      </c>
      <c r="E154" s="38" t="n"/>
      <c r="F154" s="26" t="n"/>
      <c r="G154" s="38">
        <f>IFERROR(VLOOKUP($A78&amp;"_"&amp;$B78,Results_Deltas!$A$2:$P$15000,5,FALSE),"")</f>
        <v/>
      </c>
      <c r="H154" s="38" t="inlineStr">
        <is>
          <t>Blanket (page end)</t>
        </is>
      </c>
      <c r="I154" s="26" t="n"/>
      <c r="J154" s="26" t="n"/>
      <c r="K154" s="26" t="n"/>
      <c r="L154" s="26" t="inlineStr">
        <is>
          <t>NO</t>
        </is>
      </c>
      <c r="M154" s="74" t="n">
        <v>3.767483791001045</v>
      </c>
      <c r="N154" s="74" t="n">
        <v>32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FUNDING_GATE_MTF_REQUIRED</t>
        </is>
      </c>
      <c r="B155" s="38" t="inlineStr">
        <is>
          <t>0.0</t>
        </is>
      </c>
      <c r="C155" s="38" t="n"/>
      <c r="D155" s="38" t="inlineStr">
        <is>
          <t>ENTRY, GLOBAL_CHECK, STOCKS_EXIT</t>
        </is>
      </c>
      <c r="E155" s="38" t="n"/>
      <c r="F155" s="26" t="n"/>
      <c r="G155" s="38">
        <f>IFERROR(VLOOKUP($A79&amp;"_"&amp;$B79,Results_Deltas!$A$2:$P$15000,5,FALSE),"")</f>
        <v/>
      </c>
      <c r="H155" s="38" t="inlineStr">
        <is>
          <t>Blanket (page end)</t>
        </is>
      </c>
      <c r="I155" s="26" t="n"/>
      <c r="J155" s="26" t="n"/>
      <c r="K155" s="26" t="n"/>
      <c r="L155" s="26" t="inlineStr">
        <is>
          <t>NO</t>
        </is>
      </c>
      <c r="M155" s="74" t="n">
        <v>3.767483791001045</v>
      </c>
      <c r="N155" s="74" t="n">
        <v>32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FUNDING_GATE_MTF_REQUIRED</t>
        </is>
      </c>
      <c r="B156" s="38" t="inlineStr">
        <is>
          <t>0.0_ALT</t>
        </is>
      </c>
      <c r="C156" s="38" t="n"/>
      <c r="D156" s="38" t="inlineStr">
        <is>
          <t>ENTRY, GLOBAL_CHECK, STOCKS_EXIT</t>
        </is>
      </c>
      <c r="E156" s="38" t="n"/>
      <c r="F156" s="26" t="n"/>
      <c r="G156" s="38">
        <f>IFERROR(VLOOKUP($A80&amp;"_"&amp;$B80,Results_Deltas!$A$2:$P$15000,5,FALSE),"")</f>
        <v/>
      </c>
      <c r="H156" s="38" t="inlineStr">
        <is>
          <t>Blanket (page end)</t>
        </is>
      </c>
      <c r="I156" s="26" t="n"/>
      <c r="J156" s="26" t="n"/>
      <c r="K156" s="26" t="n"/>
      <c r="L156" s="26" t="inlineStr">
        <is>
          <t>NO</t>
        </is>
      </c>
      <c r="M156" s="74" t="n">
        <v>3.767483791001045</v>
      </c>
      <c r="N156" s="74" t="n">
        <v>32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FUNDING_GATE_SHORT_MIN</t>
        </is>
      </c>
      <c r="B157" s="38" t="inlineStr">
        <is>
          <t>0.0</t>
        </is>
      </c>
      <c r="C157" s="38" t="n"/>
      <c r="D157" s="38" t="inlineStr">
        <is>
          <t>ENTRY, GLOBAL_CHECK, STOCKS_EXIT</t>
        </is>
      </c>
      <c r="E157" s="38" t="n"/>
      <c r="F157" s="26" t="n"/>
      <c r="G157" s="38">
        <f>IFERROR(VLOOKUP($A81&amp;"_"&amp;$B81,Results_Deltas!$A$2:$P$15000,5,FALSE),"")</f>
        <v/>
      </c>
      <c r="H157" s="38" t="inlineStr">
        <is>
          <t>Blanket (page end)</t>
        </is>
      </c>
      <c r="I157" s="26" t="n"/>
      <c r="J157" s="26" t="n"/>
      <c r="K157" s="26" t="n"/>
      <c r="L157" s="26" t="inlineStr">
        <is>
          <t>NO</t>
        </is>
      </c>
      <c r="M157" s="74" t="n">
        <v>3.767483791001045</v>
      </c>
      <c r="N157" s="74" t="n">
        <v>32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FUNDING_GATE_SHORT_MIN</t>
        </is>
      </c>
      <c r="B158" s="38" t="inlineStr">
        <is>
          <t>0.0_ALT</t>
        </is>
      </c>
      <c r="C158" s="38" t="n"/>
      <c r="D158" s="38" t="inlineStr">
        <is>
          <t>ENTRY, GLOBAL_CHECK, STOCKS_EXIT</t>
        </is>
      </c>
      <c r="E158" s="38" t="n"/>
      <c r="F158" s="26" t="n"/>
      <c r="G158" s="38">
        <f>IFERROR(VLOOKUP($A82&amp;"_"&amp;$B82,Results_Deltas!$A$2:$P$15000,5,FALSE),"")</f>
        <v/>
      </c>
      <c r="H158" s="38" t="inlineStr">
        <is>
          <t>Blanket (page end)</t>
        </is>
      </c>
      <c r="I158" s="26" t="n"/>
      <c r="J158" s="26" t="n"/>
      <c r="K158" s="26" t="n"/>
      <c r="L158" s="26" t="inlineStr">
        <is>
          <t>NO</t>
        </is>
      </c>
      <c r="M158" s="74" t="n">
        <v>3.767483791001045</v>
      </c>
      <c r="N158" s="74" t="n">
        <v>32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FUNDING_GATE_FILTER_TF</t>
        </is>
      </c>
      <c r="B159" s="40" t="inlineStr">
        <is>
          <t>15m</t>
        </is>
      </c>
      <c r="C159" s="38" t="n"/>
      <c r="D159" s="38" t="inlineStr">
        <is>
          <t>GLOBAL_CHECK</t>
        </is>
      </c>
      <c r="E159" s="38" t="n"/>
      <c r="F159" s="26" t="n"/>
      <c r="G159" s="38">
        <f>IFERROR(VLOOKUP($A76&amp;"_"&amp;$B76,Results_Deltas!$A$2:$P$15000,5,FALSE),"")</f>
        <v/>
      </c>
      <c r="H159" s="38" t="inlineStr">
        <is>
          <t>Blanket (page end)</t>
        </is>
      </c>
      <c r="I159" s="26" t="n"/>
      <c r="J159" s="26" t="n"/>
      <c r="K159" s="26" t="n"/>
      <c r="L159" s="26" t="inlineStr">
        <is>
          <t>YES</t>
        </is>
      </c>
      <c r="M159" s="74" t="n">
        <v>3.782010112169608</v>
      </c>
      <c r="N159" s="74" t="n">
        <v>32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MI_TF_AGREE_MIN</t>
        </is>
      </c>
      <c r="B160" s="38" t="inlineStr">
        <is>
          <t>0.0_ALT</t>
        </is>
      </c>
      <c r="C160" s="38" t="n"/>
      <c r="D160" s="38" t="inlineStr">
        <is>
          <t>ENTRY, GLOBAL_CHECK, STOCKS_EXIT</t>
        </is>
      </c>
      <c r="E160" s="38" t="n"/>
      <c r="F160" s="26" t="n"/>
      <c r="G160" s="38">
        <f>IFERROR(VLOOKUP($A150&amp;"_"&amp;$B150,Results_Deltas!$A$2:$P$15000,5,FALSE),"")</f>
        <v/>
      </c>
      <c r="H160" s="38" t="inlineStr">
        <is>
          <t>Blanket (page end)</t>
        </is>
      </c>
      <c r="I160" s="26" t="n"/>
      <c r="J160" s="26" t="n"/>
      <c r="K160" s="26" t="n"/>
      <c r="L160" s="26" t="inlineStr">
        <is>
          <t>NO</t>
        </is>
      </c>
      <c r="M160" s="74" t="n">
        <v>3.823352867157685</v>
      </c>
      <c r="N160" s="74" t="n">
        <v>37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LH_HL_FILTER_REQUIRE_BOTH</t>
        </is>
      </c>
      <c r="B161" s="38" t="inlineStr">
        <is>
          <t>False_ALT</t>
        </is>
      </c>
      <c r="C161" s="38" t="n"/>
      <c r="D161" s="38" t="inlineStr">
        <is>
          <t>ENTRY, GLOBAL_CHECK, STOCKS_EXIT</t>
        </is>
      </c>
      <c r="E161" s="38" t="n"/>
      <c r="F161" s="26" t="n"/>
      <c r="G161" s="38">
        <f>IFERROR(VLOOKUP($A129&amp;"_"&amp;$B129,Results_Deltas!$A$2:$P$15000,5,FALSE),"")</f>
        <v/>
      </c>
      <c r="H161" s="38" t="inlineStr">
        <is>
          <t>Blanket (page end)</t>
        </is>
      </c>
      <c r="I161" s="26" t="n"/>
      <c r="J161" s="26" t="n"/>
      <c r="K161" s="26" t="n"/>
      <c r="L161" s="26" t="inlineStr">
        <is>
          <t>NO</t>
        </is>
      </c>
      <c r="M161" s="74" t="n">
        <v>3.846665196605426</v>
      </c>
      <c r="N161" s="74" t="n">
        <v>37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HLR_TOP_MIN_TFS</t>
        </is>
      </c>
      <c r="B162" s="38" t="inlineStr">
        <is>
          <t>0</t>
        </is>
      </c>
      <c r="C162" s="38" t="n"/>
      <c r="D162" s="38" t="inlineStr">
        <is>
          <t>GLOBAL_CHECK, REENTRY, STOCKS_EXIT</t>
        </is>
      </c>
      <c r="E162" s="38" t="n"/>
      <c r="F162" s="26" t="n"/>
      <c r="G162" s="38">
        <f>IFERROR(VLOOKUP($A105&amp;"_"&amp;$B105,Results_Deltas!$A$2:$P$15000,5,FALSE),"")</f>
        <v/>
      </c>
      <c r="H162" s="38" t="inlineStr">
        <is>
          <t>Blanket (page end)</t>
        </is>
      </c>
      <c r="I162" s="26" t="n"/>
      <c r="J162" s="26" t="n"/>
      <c r="K162" s="26" t="n"/>
      <c r="L162" s="26" t="inlineStr">
        <is>
          <t>NO</t>
        </is>
      </c>
      <c r="M162" s="74" t="n">
        <v>3.86798905522723</v>
      </c>
      <c r="N162" s="74" t="n">
        <v>37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HTF_GATE_D_MANDATORY</t>
        </is>
      </c>
      <c r="B163" s="38" t="inlineStr">
        <is>
          <t>0.0</t>
        </is>
      </c>
      <c r="C163" s="38" t="n"/>
      <c r="D163" s="38" t="inlineStr">
        <is>
          <t>ENTRY, GLOBAL_CHECK, STOCKS_EXIT</t>
        </is>
      </c>
      <c r="E163" s="38" t="n"/>
      <c r="F163" s="26" t="n"/>
      <c r="G163" s="38">
        <f>IFERROR(VLOOKUP($A114&amp;"_"&amp;$B114,Results_Deltas!$A$2:$P$15000,5,FALSE),"")</f>
        <v/>
      </c>
      <c r="H163" s="38" t="inlineStr">
        <is>
          <t>Blanket (page end)</t>
        </is>
      </c>
      <c r="I163" s="26" t="n"/>
      <c r="J163" s="26" t="n"/>
      <c r="K163" s="26" t="n"/>
      <c r="L163" s="26" t="inlineStr">
        <is>
          <t>NO</t>
        </is>
      </c>
      <c r="M163" s="74" t="n">
        <v>3.870403849066366</v>
      </c>
      <c r="N163" s="74" t="n">
        <v>37</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IFERROR(VLOOKUP($A128&amp;"_"&amp;$B128,Results_Deltas!$A$2:$P$15000,5,FALSE),"")</f>
        <v/>
      </c>
      <c r="H164" s="38" t="inlineStr">
        <is>
          <t>Blanket (page end)</t>
        </is>
      </c>
      <c r="I164" s="26" t="n"/>
      <c r="J164" s="26" t="n"/>
      <c r="K164" s="26" t="n"/>
      <c r="L164" s="26" t="inlineStr">
        <is>
          <t>YES</t>
        </is>
      </c>
      <c r="M164" s="74" t="n">
        <v>3.874243989656879</v>
      </c>
      <c r="N164" s="74" t="n">
        <v>37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DUP_GUARD_FILTER_TF</t>
        </is>
      </c>
      <c r="B165" s="40" t="inlineStr">
        <is>
          <t>15m</t>
        </is>
      </c>
      <c r="C165" s="38" t="n"/>
      <c r="D165" s="38" t="inlineStr">
        <is>
          <t>GLOBAL_CHECK</t>
        </is>
      </c>
      <c r="E165" s="38" t="n"/>
      <c r="F165" s="26" t="n"/>
      <c r="G165" s="38">
        <f>IFERROR(VLOOKUP($A51&amp;"_"&amp;$B51,Results_Deltas!$A$2:$P$15000,5,FALSE),"")</f>
        <v/>
      </c>
      <c r="H165" s="38" t="inlineStr">
        <is>
          <t>Blanket (page end)</t>
        </is>
      </c>
      <c r="I165" s="26" t="n"/>
      <c r="J165" s="26" t="n"/>
      <c r="K165" s="26" t="n"/>
      <c r="L165" s="26" t="inlineStr">
        <is>
          <t>YES</t>
        </is>
      </c>
      <c r="M165" s="74" t="n">
        <v>3.874483806416296</v>
      </c>
      <c r="N165" s="74" t="n">
        <v>37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MI_TF_AGREE_MIN</t>
        </is>
      </c>
      <c r="B166" s="38" t="inlineStr">
        <is>
          <t>0.0</t>
        </is>
      </c>
      <c r="C166" s="38" t="n"/>
      <c r="D166" s="38" t="inlineStr">
        <is>
          <t>ENTRY, GLOBAL_CHECK, STOCKS_EXIT</t>
        </is>
      </c>
      <c r="E166" s="38" t="n"/>
      <c r="F166" s="26" t="n"/>
      <c r="G166" s="38">
        <f>IFERROR(VLOOKUP($A149&amp;"_"&amp;$B149,Results_Deltas!$A$2:$P$15000,5,FALSE),"")</f>
        <v/>
      </c>
      <c r="H166" s="38" t="inlineStr">
        <is>
          <t>Blanket (page end)</t>
        </is>
      </c>
      <c r="I166" s="26" t="n"/>
      <c r="J166" s="26" t="n"/>
      <c r="K166" s="26" t="n"/>
      <c r="L166" s="26" t="inlineStr">
        <is>
          <t>NO</t>
        </is>
      </c>
      <c r="M166" s="74" t="n">
        <v>3.925378674092892</v>
      </c>
      <c r="N166" s="74" t="n">
        <v>37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IFERROR(VLOOKUP($A141&amp;"_"&amp;$B141,Results_Deltas!$A$2:$P$15000,5,FALSE),"")</f>
        <v/>
      </c>
      <c r="H167" s="38" t="inlineStr">
        <is>
          <t>Blanket (page end)</t>
        </is>
      </c>
      <c r="I167" s="26" t="n"/>
      <c r="J167" s="26" t="n"/>
      <c r="K167" s="26" t="n"/>
      <c r="L167" s="26" t="inlineStr">
        <is>
          <t>YES</t>
        </is>
      </c>
      <c r="M167" s="74" t="n">
        <v>3.94671065545121</v>
      </c>
      <c r="N167" s="74" t="n">
        <v>37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EZ_MANAGE_THROTTLER_RATE</t>
        </is>
      </c>
      <c r="B168" s="38" t="inlineStr">
        <is>
          <t>0.0</t>
        </is>
      </c>
      <c r="C168" s="38" t="n"/>
      <c r="D168" s="38" t="inlineStr">
        <is>
          <t>GLOBAL_CHECK, STOCKS_EXIT</t>
        </is>
      </c>
      <c r="E168" s="38" t="n"/>
      <c r="F168" s="26" t="n"/>
      <c r="G168" s="38">
        <f>IFERROR(VLOOKUP($A62&amp;"_"&amp;$B62,Results_Deltas!$A$2:$P$15000,5,FALSE),"")</f>
        <v/>
      </c>
      <c r="H168" s="38" t="inlineStr">
        <is>
          <t>Blanket (page end)</t>
        </is>
      </c>
      <c r="I168" s="26" t="n"/>
      <c r="J168" s="26" t="n"/>
      <c r="K168" s="26" t="n"/>
      <c r="L168" s="26" t="inlineStr">
        <is>
          <t>NO</t>
        </is>
      </c>
      <c r="M168" s="74" t="n">
        <v>3.948320766920554</v>
      </c>
      <c r="N168" s="74" t="n">
        <v>37</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HLR_SMA_BAND_PCT</t>
        </is>
      </c>
      <c r="B169" s="38" t="inlineStr">
        <is>
          <t>0</t>
        </is>
      </c>
      <c r="C169" s="38" t="n"/>
      <c r="D169" s="38" t="inlineStr">
        <is>
          <t>ENTRY, GLOBAL_CHECK, STOCKS_EXIT</t>
        </is>
      </c>
      <c r="E169" s="38" t="n"/>
      <c r="F169" s="26" t="n"/>
      <c r="G169" s="38">
        <f>IFERROR(VLOOKUP($A101&amp;"_"&amp;$B101,Results_Deltas!$A$2:$P$15000,5,FALSE),"")</f>
        <v/>
      </c>
      <c r="H169" s="38" t="inlineStr">
        <is>
          <t>Blanket (page end)</t>
        </is>
      </c>
      <c r="I169" s="26" t="n"/>
      <c r="J169" s="26" t="n"/>
      <c r="K169" s="26" t="n"/>
      <c r="L169" s="26" t="inlineStr">
        <is>
          <t>NO</t>
        </is>
      </c>
      <c r="M169" s="74" t="n">
        <v>3.948320766920554</v>
      </c>
      <c r="N169" s="74" t="n">
        <v>37</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HTF_GATE_MIN_CONFIRMATIONS</t>
        </is>
      </c>
      <c r="B170" s="38" t="inlineStr">
        <is>
          <t>0.0</t>
        </is>
      </c>
      <c r="C170" s="38" t="n"/>
      <c r="D170" s="38" t="inlineStr">
        <is>
          <t>ENTRY, GLOBAL_CHECK, STOCKS_EXIT</t>
        </is>
      </c>
      <c r="E170" s="38" t="n"/>
      <c r="F170" s="26" t="n"/>
      <c r="G170" s="38">
        <f>IFERROR(VLOOKUP($A116&amp;"_"&amp;$B116,Results_Deltas!$A$2:$P$15000,5,FALSE),"")</f>
        <v/>
      </c>
      <c r="H170" s="38" t="inlineStr">
        <is>
          <t>Blanket (page end)</t>
        </is>
      </c>
      <c r="I170" s="26" t="n"/>
      <c r="J170" s="26" t="n"/>
      <c r="K170" s="26" t="n"/>
      <c r="L170" s="26" t="inlineStr">
        <is>
          <t>NO</t>
        </is>
      </c>
      <c r="M170" s="74" t="n">
        <v>3.948320766920554</v>
      </c>
      <c r="N170" s="74" t="n">
        <v>37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74" t="n">
        <v>3.969780141948472</v>
      </c>
      <c r="N171" s="74" t="n">
        <v>37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MANDATORY_REENTRY_WT_FILTER_REQUIRE_FLIP</t>
        </is>
      </c>
      <c r="B172" s="38" t="inlineStr">
        <is>
          <t>False_ALT</t>
        </is>
      </c>
      <c r="C172" s="38" t="n"/>
      <c r="D172" s="38" t="inlineStr">
        <is>
          <t>GLOBAL_CHECK, STOCKS_EXIT</t>
        </is>
      </c>
      <c r="E172" s="38" t="n"/>
      <c r="F172" s="26" t="n"/>
      <c r="G172" s="38">
        <f>IFERROR(VLOOKUP($A144&amp;"_"&amp;$B144,Results_Deltas!$A$2:$P$15000,5,FALSE),"")</f>
        <v/>
      </c>
      <c r="H172" s="38" t="inlineStr">
        <is>
          <t>Blanket (page end)</t>
        </is>
      </c>
      <c r="I172" s="26" t="n"/>
      <c r="J172" s="26" t="n"/>
      <c r="K172" s="26" t="n"/>
      <c r="L172" s="26" t="inlineStr">
        <is>
          <t>NO</t>
        </is>
      </c>
      <c r="M172" s="74" t="n">
        <v>3.973286930204334</v>
      </c>
      <c r="N172" s="74" t="n">
        <v>37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MTS_GATE_ENABLED</t>
        </is>
      </c>
      <c r="B173" s="38" t="inlineStr">
        <is>
          <t>False</t>
        </is>
      </c>
      <c r="C173" s="38" t="n"/>
      <c r="D173" s="38" t="inlineStr">
        <is>
          <t>ENTRY, GLOBAL_CHECK, STOCKS_EXIT</t>
        </is>
      </c>
      <c r="E173" s="38" t="n"/>
      <c r="F173" s="26" t="n"/>
      <c r="G173" s="38">
        <f>IFERROR(VLOOKUP($A167&amp;"_"&amp;$B167,Results_Deltas!$A$2:$P$15000,5,FALSE),"")</f>
        <v/>
      </c>
      <c r="H173" s="38" t="inlineStr">
        <is>
          <t>Blanket (page end)</t>
        </is>
      </c>
      <c r="I173" s="26" t="n"/>
      <c r="J173" s="26" t="n"/>
      <c r="K173" s="26" t="n"/>
      <c r="L173" s="26" t="inlineStr">
        <is>
          <t>NO</t>
        </is>
      </c>
      <c r="M173" s="74" t="n">
        <v>3.981772727817832</v>
      </c>
      <c r="N173" s="74" t="n">
        <v>37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DELTA_REENTRY_FILTER_ENABLED</t>
        </is>
      </c>
      <c r="B174" s="40" t="inlineStr">
        <is>
          <t>False</t>
        </is>
      </c>
      <c r="C174" s="38" t="n"/>
      <c r="D174" s="38" t="inlineStr">
        <is>
          <t>ENTRY, GLOBAL_CHECK, STOCKS_EXIT</t>
        </is>
      </c>
      <c r="E174" s="38" t="n"/>
      <c r="F174" s="26" t="n"/>
      <c r="G174" s="38">
        <f>IFERROR(VLOOKUP($A45&amp;"_"&amp;$B45,Results_Deltas!$A$2:$P$15000,5,FALSE),"")</f>
        <v/>
      </c>
      <c r="H174" s="38" t="inlineStr">
        <is>
          <t>Blanket (page end)</t>
        </is>
      </c>
      <c r="I174" s="26" t="n"/>
      <c r="J174" s="26" t="n"/>
      <c r="K174" s="26" t="n"/>
      <c r="L174" s="26" t="inlineStr">
        <is>
          <t>YES</t>
        </is>
      </c>
      <c r="M174" s="74" t="n">
        <v>3.984911272470891</v>
      </c>
      <c r="N174" s="74" t="n">
        <v>41</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EXECUTE_NOW_SINGLE_GATE_ENFORCE</t>
        </is>
      </c>
      <c r="B175" s="38" t="inlineStr">
        <is>
          <t>0.0</t>
        </is>
      </c>
      <c r="C175" s="38" t="n"/>
      <c r="D175" s="38" t="inlineStr">
        <is>
          <t>ENTRY, GLOBAL_CHECK, STOCKS_EXIT</t>
        </is>
      </c>
      <c r="E175" s="38" t="n"/>
      <c r="F175" s="26" t="n"/>
      <c r="G175" s="38">
        <f>IFERROR(VLOOKUP($A60&amp;"_"&amp;$B60,Results_Deltas!$A$2:$P$15000,5,FALSE),"")</f>
        <v/>
      </c>
      <c r="H175" s="38" t="inlineStr">
        <is>
          <t>Blanket (page end)</t>
        </is>
      </c>
      <c r="I175" s="26" t="n"/>
      <c r="J175" s="26" t="n"/>
      <c r="K175" s="26" t="n"/>
      <c r="L175" s="26" t="inlineStr">
        <is>
          <t>NO</t>
        </is>
      </c>
      <c r="M175" s="74" t="n">
        <v>3.987410502729425</v>
      </c>
      <c r="N175" s="74" t="n">
        <v>40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HTF4_CONF</t>
        </is>
      </c>
      <c r="B176" s="38" t="inlineStr">
        <is>
          <t>False</t>
        </is>
      </c>
      <c r="C176" s="38" t="n"/>
      <c r="D176" s="38" t="inlineStr">
        <is>
          <t>GLOBAL_CHECK, STOCKS_EXIT</t>
        </is>
      </c>
      <c r="E176" s="38" t="n"/>
      <c r="F176" s="26" t="n"/>
      <c r="G176" s="38">
        <f>IFERROR(VLOOKUP($A108&amp;"_"&amp;$B108,Results_Deltas!$A$2:$P$15000,5,FALSE),"")</f>
        <v/>
      </c>
      <c r="H176" s="38" t="inlineStr">
        <is>
          <t>Blanket (page end)</t>
        </is>
      </c>
      <c r="I176" s="26" t="n"/>
      <c r="J176" s="26" t="n"/>
      <c r="K176" s="26" t="n"/>
      <c r="L176" s="26" t="inlineStr">
        <is>
          <t>NO</t>
        </is>
      </c>
      <c r="M176" s="74" t="n">
        <v>3.988273866071776</v>
      </c>
      <c r="N176" s="74" t="n">
        <v>37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MARKET_QUALITY_SCORE_ENABLED</t>
        </is>
      </c>
      <c r="B177" s="40" t="inlineStr">
        <is>
          <t>False</t>
        </is>
      </c>
      <c r="C177" s="38" t="n"/>
      <c r="D177" s="38" t="inlineStr">
        <is>
          <t>ENTRY, GLOBAL_CHECK, STOCKS_EXIT</t>
        </is>
      </c>
      <c r="E177" s="38" t="n"/>
      <c r="F177" s="26" t="n"/>
      <c r="G177" s="38">
        <f>IFERROR(VLOOKUP($A147&amp;"_"&amp;$B147,Results_Deltas!$A$2:$P$15000,5,FALSE),"")</f>
        <v/>
      </c>
      <c r="H177" s="38" t="inlineStr">
        <is>
          <t>Blanket (page end)</t>
        </is>
      </c>
      <c r="I177" s="26" t="n"/>
      <c r="J177" s="26" t="n"/>
      <c r="K177" s="26" t="n"/>
      <c r="L177" s="26" t="inlineStr">
        <is>
          <t>YES</t>
        </is>
      </c>
      <c r="M177" s="74" t="n">
        <v>3.993624660230498</v>
      </c>
      <c r="N177" s="74" t="n">
        <v>37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LEADERBOARD_FILTER</t>
        </is>
      </c>
      <c r="B178" s="38" t="inlineStr">
        <is>
          <t>False</t>
        </is>
      </c>
      <c r="C178" s="38" t="n"/>
      <c r="D178" s="38" t="inlineStr">
        <is>
          <t>AUGMENT, ENTRY, EXIT, GLOBAL_CHECK, REDUCE, STOCKS_EXIT</t>
        </is>
      </c>
      <c r="E178" s="38" t="n"/>
      <c r="F178" s="26" t="n"/>
      <c r="G178" s="38">
        <f>IFERROR(VLOOKUP($A122&amp;"_"&amp;$B122,Results_Deltas!$A$2:$P$15000,5,FALSE),"")</f>
        <v/>
      </c>
      <c r="H178" s="38" t="inlineStr">
        <is>
          <t>Blanket (page end)</t>
        </is>
      </c>
      <c r="I178" s="26" t="n"/>
      <c r="J178" s="26" t="n"/>
      <c r="K178" s="26" t="n"/>
      <c r="L178" s="26" t="inlineStr">
        <is>
          <t>NO</t>
        </is>
      </c>
      <c r="M178" s="74" t="n">
        <v>3.994978220535958</v>
      </c>
      <c r="N178" s="74" t="n">
        <v>37</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HA_WICK_QUALITY_TF</t>
        </is>
      </c>
      <c r="B179" s="38" t="inlineStr">
        <is>
          <t>15m</t>
        </is>
      </c>
      <c r="C179" s="38" t="n"/>
      <c r="D179" s="38" t="inlineStr">
        <is>
          <t>ENTRY, GLOBAL_CHECK, STOCKS_EXIT</t>
        </is>
      </c>
      <c r="E179" s="38" t="n"/>
      <c r="F179" s="26" t="n"/>
      <c r="G179" s="38">
        <f>IFERROR(VLOOKUP($A100&amp;"_"&amp;$B100,Results_Deltas!$A$2:$P$15000,5,FALSE),"")</f>
        <v/>
      </c>
      <c r="H179" s="38" t="inlineStr">
        <is>
          <t>Blanket (page end)</t>
        </is>
      </c>
      <c r="I179" s="26" t="n"/>
      <c r="J179" s="26" t="n"/>
      <c r="K179" s="26" t="n"/>
      <c r="L179" s="26" t="inlineStr">
        <is>
          <t>NO</t>
        </is>
      </c>
      <c r="M179" s="74" t="n">
        <v>4.007023368528164</v>
      </c>
      <c r="N179" s="74" t="n">
        <v>37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OI_CONFIRM_ENABLED</t>
        </is>
      </c>
      <c r="B180" s="38" t="inlineStr">
        <is>
          <t>False</t>
        </is>
      </c>
      <c r="C180" s="38" t="n"/>
      <c r="D180" s="38" t="inlineStr">
        <is>
          <t>ENTRY, GLOBAL_CHECK, STOCKS_EXIT</t>
        </is>
      </c>
      <c r="E180" s="38" t="n"/>
      <c r="F180" s="26" t="n"/>
      <c r="G180" s="38">
        <f>IFERROR(VLOOKUP($A179&amp;"_"&amp;$B179,Results_Deltas!$A$2:$P$15000,5,FALSE),"")</f>
        <v/>
      </c>
      <c r="H180" s="38" t="inlineStr">
        <is>
          <t>Blanket (page end)</t>
        </is>
      </c>
      <c r="I180" s="26" t="n"/>
      <c r="J180" s="26" t="n"/>
      <c r="K180" s="26" t="n"/>
      <c r="L180" s="26" t="inlineStr">
        <is>
          <t>NO</t>
        </is>
      </c>
      <c r="M180" s="74" t="n">
        <v>4.007128336081619</v>
      </c>
      <c r="N180" s="74" t="n">
        <v>37</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EZ_MANAGE_THROTTLER_RATE</t>
        </is>
      </c>
      <c r="B181" s="38" t="inlineStr">
        <is>
          <t>0.0_ALT</t>
        </is>
      </c>
      <c r="C181" s="38" t="n"/>
      <c r="D181" s="38" t="inlineStr">
        <is>
          <t>GLOBAL_CHECK, STOCKS_EXIT</t>
        </is>
      </c>
      <c r="E181" s="38" t="n"/>
      <c r="F181" s="26" t="n"/>
      <c r="G181" s="38">
        <f>IFERROR(VLOOKUP($A63&amp;"_"&amp;$B63,Results_Deltas!$A$2:$P$15000,5,FALSE),"")</f>
        <v/>
      </c>
      <c r="H181" s="38" t="inlineStr">
        <is>
          <t>Blanket (page end)</t>
        </is>
      </c>
      <c r="I181" s="26" t="n"/>
      <c r="J181" s="26" t="n"/>
      <c r="K181" s="26" t="n"/>
      <c r="L181" s="26" t="inlineStr">
        <is>
          <t>NO</t>
        </is>
      </c>
      <c r="M181" s="74" t="n">
        <v>4.014126113035896</v>
      </c>
      <c r="N181" s="74" t="n">
        <v>37</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HTF_GATE_MIN_CONFIRMATIONS</t>
        </is>
      </c>
      <c r="B182" s="38" t="inlineStr">
        <is>
          <t>0.0_ALT</t>
        </is>
      </c>
      <c r="C182" s="38" t="n"/>
      <c r="D182" s="38" t="inlineStr">
        <is>
          <t>ENTRY, GLOBAL_CHECK, STOCKS_EXIT</t>
        </is>
      </c>
      <c r="E182" s="38" t="n"/>
      <c r="F182" s="26" t="n"/>
      <c r="G182" s="38">
        <f>IFERROR(VLOOKUP($A117&amp;"_"&amp;$B117,Results_Deltas!$A$2:$P$15000,5,FALSE),"")</f>
        <v/>
      </c>
      <c r="H182" s="38" t="inlineStr">
        <is>
          <t>Blanket (page end)</t>
        </is>
      </c>
      <c r="I182" s="26" t="n"/>
      <c r="J182" s="26" t="n"/>
      <c r="K182" s="26" t="n"/>
      <c r="L182" s="26" t="inlineStr">
        <is>
          <t>NO</t>
        </is>
      </c>
      <c r="M182" s="74" t="n">
        <v>4.014126113035896</v>
      </c>
      <c r="N182" s="74" t="n">
        <v>37</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HTF_GATE_BYPASS_RZ</t>
        </is>
      </c>
      <c r="B183" s="38" t="inlineStr">
        <is>
          <t>0.0_ALT</t>
        </is>
      </c>
      <c r="C183" s="38" t="n"/>
      <c r="D183" s="38" t="inlineStr">
        <is>
          <t>ENTRY, GLOBAL_CHECK, STOCKS_EXIT</t>
        </is>
      </c>
      <c r="E183" s="38" t="n"/>
      <c r="F183" s="26" t="n"/>
      <c r="G183" s="38">
        <f>IFERROR(VLOOKUP($A113&amp;"_"&amp;$B113,Results_Deltas!$A$2:$P$15000,5,FALSE),"")</f>
        <v/>
      </c>
      <c r="H183" s="38" t="inlineStr">
        <is>
          <t>Blanket (page end)</t>
        </is>
      </c>
      <c r="I183" s="26" t="n"/>
      <c r="J183" s="26" t="n"/>
      <c r="K183" s="26" t="n"/>
      <c r="L183" s="26" t="inlineStr">
        <is>
          <t>NO</t>
        </is>
      </c>
      <c r="M183" s="74" t="n">
        <v>4.015058548366951</v>
      </c>
      <c r="N183" s="74" t="n">
        <v>40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IFERROR(VLOOKUP($A115&amp;"_"&amp;$B115,Results_Deltas!$A$2:$P$15000,5,FALSE),"")</f>
        <v/>
      </c>
      <c r="H184" s="38" t="inlineStr">
        <is>
          <t>Blanket (page end)</t>
        </is>
      </c>
      <c r="I184" s="26" t="n"/>
      <c r="J184" s="26" t="n"/>
      <c r="K184" s="26" t="n"/>
      <c r="L184" s="26" t="inlineStr">
        <is>
          <t>NO</t>
        </is>
      </c>
      <c r="M184" s="74" t="n">
        <v>4.015870709962431</v>
      </c>
      <c r="N184" s="74" t="n">
        <v>37</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EXECUTE_NOW_SINGLE_GATE_ENFORCE</t>
        </is>
      </c>
      <c r="B185" s="38" t="inlineStr">
        <is>
          <t>0.0_ALT</t>
        </is>
      </c>
      <c r="C185" s="38" t="n"/>
      <c r="D185" s="38" t="inlineStr">
        <is>
          <t>ENTRY, GLOBAL_CHECK, STOCKS_EXIT</t>
        </is>
      </c>
      <c r="E185" s="38" t="n"/>
      <c r="F185" s="26" t="n"/>
      <c r="G185" s="38">
        <f>IFERROR(VLOOKUP($A61&amp;"_"&amp;$B61,Results_Deltas!$A$2:$P$15000,5,FALSE),"")</f>
        <v/>
      </c>
      <c r="H185" s="38" t="inlineStr">
        <is>
          <t>Blanket (page end)</t>
        </is>
      </c>
      <c r="I185" s="26" t="n"/>
      <c r="J185" s="26" t="n"/>
      <c r="K185" s="26" t="n"/>
      <c r="L185" s="26" t="inlineStr">
        <is>
          <t>NO</t>
        </is>
      </c>
      <c r="M185" s="74" t="n">
        <v>4.017056435332264</v>
      </c>
      <c r="N185" s="74" t="n">
        <v>40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HA_WICK_QUALITY_ENABLED</t>
        </is>
      </c>
      <c r="B186" s="40" t="inlineStr">
        <is>
          <t>False</t>
        </is>
      </c>
      <c r="C186" s="38" t="n"/>
      <c r="D186" s="38" t="inlineStr">
        <is>
          <t>ENTRY, GLOBAL_CHECK, STOCKS_EXIT</t>
        </is>
      </c>
      <c r="E186" s="38" t="n"/>
      <c r="F186" s="26" t="n"/>
      <c r="G186" s="38">
        <f>IFERROR(VLOOKUP($A92&amp;"_"&amp;$B92,Results_Deltas!$A$2:$P$15000,5,FALSE),"")</f>
        <v/>
      </c>
      <c r="H186" s="38" t="inlineStr">
        <is>
          <t>Blanket (page end)</t>
        </is>
      </c>
      <c r="I186" s="26" t="n"/>
      <c r="J186" s="26" t="n"/>
      <c r="K186" s="26" t="n"/>
      <c r="L186" s="26" t="inlineStr">
        <is>
          <t>YES</t>
        </is>
      </c>
      <c r="M186" s="74" t="n">
        <v>4.023270592833337</v>
      </c>
      <c r="N186" s="74" t="n">
        <v>37</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LH_HL_FILTER_ENABLED</t>
        </is>
      </c>
      <c r="B187" s="40" t="inlineStr">
        <is>
          <t>False</t>
        </is>
      </c>
      <c r="C187" s="38" t="n"/>
      <c r="D187" s="38" t="inlineStr">
        <is>
          <t>ENTRY, GLOBAL_CHECK, STOCKS_EXIT</t>
        </is>
      </c>
      <c r="E187" s="38" t="n"/>
      <c r="F187" s="26" t="n"/>
      <c r="G187" s="38">
        <f>IFERROR(VLOOKUP($A124&amp;"_"&amp;$B124,Results_Deltas!$A$2:$P$15000,5,FALSE),"")</f>
        <v/>
      </c>
      <c r="H187" s="38" t="inlineStr">
        <is>
          <t>Blanket (page end)</t>
        </is>
      </c>
      <c r="I187" s="26" t="n"/>
      <c r="J187" s="26" t="n"/>
      <c r="K187" s="26" t="n"/>
      <c r="L187" s="26" t="inlineStr">
        <is>
          <t>YES</t>
        </is>
      </c>
      <c r="M187" s="74" t="n">
        <v>4.033592446534085</v>
      </c>
      <c r="N187" s="74" t="n">
        <v>37</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HTF_DIRECTION_GATE_ENABLED</t>
        </is>
      </c>
      <c r="B188" s="40" t="inlineStr">
        <is>
          <t>False</t>
        </is>
      </c>
      <c r="C188" s="38" t="n"/>
      <c r="D188" s="38" t="inlineStr">
        <is>
          <t>ENTRY, GLOBAL_CHECK, STOCKS_EXIT</t>
        </is>
      </c>
      <c r="E188" s="38" t="n"/>
      <c r="F188" s="26" t="n"/>
      <c r="G188" s="38">
        <f>IFERROR(VLOOKUP($A110&amp;"_"&amp;$B110,Results_Deltas!$A$2:$P$15000,5,FALSE),"")</f>
        <v/>
      </c>
      <c r="H188" s="38" t="inlineStr">
        <is>
          <t>Blanket (page end)</t>
        </is>
      </c>
      <c r="I188" s="26" t="n"/>
      <c r="J188" s="26" t="n"/>
      <c r="K188" s="26" t="n"/>
      <c r="L188" s="26" t="inlineStr">
        <is>
          <t>YES</t>
        </is>
      </c>
      <c r="M188" s="74" t="n">
        <v>4.038959645162261</v>
      </c>
      <c r="N188" s="74" t="n">
        <v>37</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c r="A189" s="39" t="inlineStr">
        <is>
          <t>MANDATORY_REENTRY_WT_FILTER_REQUIRE_FLIP</t>
        </is>
      </c>
      <c r="B189" s="40" t="inlineStr">
        <is>
          <t>False</t>
        </is>
      </c>
      <c r="C189" s="38" t="n"/>
      <c r="D189" s="38" t="inlineStr">
        <is>
          <t>GLOBAL_CHECK, STOCKS_EXIT</t>
        </is>
      </c>
      <c r="E189" s="38" t="n"/>
      <c r="F189" s="26" t="n"/>
      <c r="G189" s="38">
        <f>IFERROR(VLOOKUP($A143&amp;"_"&amp;$B143,Results_Deltas!$A$2:$P$15000,5,FALSE),"")</f>
        <v/>
      </c>
      <c r="H189" s="38" t="inlineStr">
        <is>
          <t>Blanket (page end)</t>
        </is>
      </c>
      <c r="I189" s="26" t="n"/>
      <c r="J189" s="26" t="n"/>
      <c r="K189" s="26" t="n"/>
      <c r="L189" s="26" t="inlineStr">
        <is>
          <t>YES</t>
        </is>
      </c>
      <c r="M189" s="74" t="n">
        <v>4.040675642139179</v>
      </c>
      <c r="N189" s="74" t="n">
        <v>37</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c r="A190" s="37" t="inlineStr">
        <is>
          <t>HTF_TREND_VETO_BYPASS_REASONS</t>
        </is>
      </c>
      <c r="B190" s="38" t="inlineStr">
        <is>
          <t>0.0_ALT</t>
        </is>
      </c>
      <c r="C190" s="38" t="n"/>
      <c r="D190" s="38" t="inlineStr">
        <is>
          <t>GLOBAL_CHECK, STOCKS_EXIT</t>
        </is>
      </c>
      <c r="E190" s="38" t="n"/>
      <c r="F190" s="26" t="n"/>
      <c r="G190" s="38">
        <f>IFERROR(VLOOKUP($A121&amp;"_"&amp;$B121,Results_Deltas!$A$2:$P$15000,5,FALSE),"")</f>
        <v/>
      </c>
      <c r="H190" s="38" t="inlineStr">
        <is>
          <t>Blanket (page end)</t>
        </is>
      </c>
      <c r="I190" s="26" t="n"/>
      <c r="J190" s="26" t="n"/>
      <c r="K190" s="26" t="n"/>
      <c r="L190" s="26" t="inlineStr">
        <is>
          <t>NO</t>
        </is>
      </c>
      <c r="M190" s="74" t="n">
        <v>4.052877674700032</v>
      </c>
      <c r="N190" s="74" t="n">
        <v>40</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c r="A191" s="37" t="inlineStr">
        <is>
          <t>NEWBORN_LOSS_KILL_REQUIRE_VEL_AGAINST</t>
        </is>
      </c>
      <c r="B191" s="38" t="inlineStr">
        <is>
          <t>0.0_ALT</t>
        </is>
      </c>
      <c r="C191" s="38" t="n"/>
      <c r="D191" s="38" t="inlineStr">
        <is>
          <t>AUGMENT, EXIT, GLOBAL_CHECK, REDUCE, STOCKS_EXIT</t>
        </is>
      </c>
      <c r="E191" s="38" t="n"/>
      <c r="F191" s="26" t="n"/>
      <c r="G191" s="38">
        <f>IFERROR(VLOOKUP($A174&amp;"_"&amp;$B174,Results_Deltas!$A$2:$P$15000,5,FALSE),"")</f>
        <v/>
      </c>
      <c r="H191" s="38" t="inlineStr">
        <is>
          <t>Blanket (page end)</t>
        </is>
      </c>
      <c r="I191" s="26" t="n"/>
      <c r="J191" s="26" t="n"/>
      <c r="K191" s="26" t="n"/>
      <c r="L191" s="26" t="inlineStr">
        <is>
          <t>NO</t>
        </is>
      </c>
      <c r="M191" s="74" t="n">
        <v>4.064254154224638</v>
      </c>
      <c r="N191" s="74" t="n">
        <v>40</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c r="A192" s="39" t="inlineStr">
        <is>
          <t>EMA_BLANKET_FILTER_ENABLED</t>
        </is>
      </c>
      <c r="B192" s="40" t="inlineStr">
        <is>
          <t>True</t>
        </is>
      </c>
      <c r="C192" s="38" t="n"/>
      <c r="D192" s="38" t="inlineStr">
        <is>
          <t>GLOBAL_CHECK</t>
        </is>
      </c>
      <c r="E192" s="38" t="n"/>
      <c r="F192" s="26" t="n"/>
      <c r="G192" s="38">
        <f>IFERROR(VLOOKUP($A56&amp;"_"&amp;$B56,Results_Deltas!$A$2:$P$15000,5,FALSE),"")</f>
        <v/>
      </c>
      <c r="H192" s="38" t="inlineStr">
        <is>
          <t>Blanket (page end)</t>
        </is>
      </c>
      <c r="I192" s="26" t="n"/>
      <c r="J192" s="26" t="n"/>
      <c r="K192" s="26" t="n"/>
      <c r="L192" s="26" t="inlineStr">
        <is>
          <t>YES</t>
        </is>
      </c>
      <c r="M192" s="74" t="n">
        <v>4.065498899018092</v>
      </c>
      <c r="N192" s="74" t="n">
        <v>42</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c r="A193" s="37" t="inlineStr">
        <is>
          <t>NEWBORN_LOSS_KILL_REQUIRE_VEL_AGAINST</t>
        </is>
      </c>
      <c r="B193" s="38" t="inlineStr">
        <is>
          <t>0.0</t>
        </is>
      </c>
      <c r="C193" s="38" t="n"/>
      <c r="D193" s="38" t="inlineStr">
        <is>
          <t>AUGMENT, EXIT, GLOBAL_CHECK, REDUCE, STOCKS_EXIT</t>
        </is>
      </c>
      <c r="E193" s="38" t="n"/>
      <c r="F193" s="26" t="n"/>
      <c r="G193" s="38">
        <f>IFERROR(VLOOKUP($A173&amp;"_"&amp;$B173,Results_Deltas!$A$2:$P$15000,5,FALSE),"")</f>
        <v/>
      </c>
      <c r="H193" s="38" t="inlineStr">
        <is>
          <t>Blanket (page end)</t>
        </is>
      </c>
      <c r="I193" s="26" t="n"/>
      <c r="J193" s="26" t="n"/>
      <c r="K193" s="26" t="n"/>
      <c r="L193" s="26" t="inlineStr">
        <is>
          <t>NO</t>
        </is>
      </c>
      <c r="M193" s="74" t="n">
        <v>4.066772259760422</v>
      </c>
      <c r="N193" s="74" t="n">
        <v>40</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c r="A194" s="39" t="inlineStr">
        <is>
          <t>NEWBORN_LOSS_KILL_GAIN_THRESHOLD_PCT</t>
        </is>
      </c>
      <c r="B194" s="40" t="inlineStr">
        <is>
          <t>0</t>
        </is>
      </c>
      <c r="C194" s="38" t="n"/>
      <c r="D194" s="38" t="inlineStr">
        <is>
          <t>AUGMENT, EXIT, GLOBAL_CHECK, REDUCE, STOCKS_EXIT</t>
        </is>
      </c>
      <c r="E194" s="38" t="n"/>
      <c r="F194" s="26" t="n"/>
      <c r="G194" s="38">
        <f>IFERROR(VLOOKUP($A169&amp;"_"&amp;$B169,Results_Deltas!$A$2:$P$15000,5,FALSE),"")</f>
        <v/>
      </c>
      <c r="H194" s="38" t="inlineStr">
        <is>
          <t>Blanket (page end)</t>
        </is>
      </c>
      <c r="I194" s="26" t="n"/>
      <c r="J194" s="26" t="n"/>
      <c r="K194" s="26" t="n"/>
      <c r="L194" s="26" t="inlineStr">
        <is>
          <t>YES</t>
        </is>
      </c>
      <c r="M194" s="74" t="n">
        <v>4.077656130878776</v>
      </c>
      <c r="N194" s="74" t="n">
        <v>40</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c r="A195" s="37" t="inlineStr">
        <is>
          <t>GR_FILTER_VEC_ENABLED</t>
        </is>
      </c>
      <c r="B195" s="38" t="inlineStr">
        <is>
          <t>False</t>
        </is>
      </c>
      <c r="C195" s="38" t="n"/>
      <c r="D195" s="38" t="inlineStr">
        <is>
          <t>GLOBAL_CHECK</t>
        </is>
      </c>
      <c r="E195" s="38" t="n"/>
      <c r="F195" s="26" t="n"/>
      <c r="G195" s="38">
        <f>IFERROR(VLOOKUP($A87&amp;"_"&amp;$B87,Results_Deltas!$A$2:$P$15000,5,FALSE),"")</f>
        <v/>
      </c>
      <c r="H195" s="38" t="inlineStr">
        <is>
          <t>Blanket (page end)</t>
        </is>
      </c>
      <c r="I195" s="26" t="n"/>
      <c r="J195" s="26" t="n"/>
      <c r="K195" s="26" t="n"/>
      <c r="L195" s="26" t="inlineStr">
        <is>
          <t>YES</t>
        </is>
      </c>
      <c r="M195" s="74" t="n">
        <v>4.101434833565341</v>
      </c>
      <c r="N195" s="74" t="n">
        <v>40</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c r="A196" s="37" t="inlineStr">
        <is>
          <t>HTF_GATE_BYPASS_RZ</t>
        </is>
      </c>
      <c r="B196" s="38" t="inlineStr">
        <is>
          <t>0.0</t>
        </is>
      </c>
      <c r="C196" s="38" t="n"/>
      <c r="D196" s="38" t="inlineStr">
        <is>
          <t>ENTRY, GLOBAL_CHECK, STOCKS_EXIT</t>
        </is>
      </c>
      <c r="E196" s="38" t="n"/>
      <c r="F196" s="26" t="n"/>
      <c r="G196" s="38">
        <f>IFERROR(VLOOKUP($A112&amp;"_"&amp;$B112,Results_Deltas!$A$2:$P$15000,5,FALSE),"")</f>
        <v/>
      </c>
      <c r="H196" s="38" t="inlineStr">
        <is>
          <t>Blanket (page end)</t>
        </is>
      </c>
      <c r="I196" s="26" t="n"/>
      <c r="J196" s="26" t="n"/>
      <c r="K196" s="26" t="n"/>
      <c r="L196" s="26" t="inlineStr">
        <is>
          <t>NO</t>
        </is>
      </c>
      <c r="M196" s="74" t="n">
        <v>4.102225755250837</v>
      </c>
      <c r="N196" s="74" t="n">
        <v>40</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c r="A197" s="37" t="inlineStr">
        <is>
          <t>MTF_FILTER_STRONG_BUY_QUICK_BYPASS</t>
        </is>
      </c>
      <c r="B197" s="38" t="inlineStr">
        <is>
          <t>0.0_ALT</t>
        </is>
      </c>
      <c r="C197" s="38" t="n"/>
      <c r="D197" s="38" t="inlineStr">
        <is>
          <t>GLOBAL_CHECK, STOCKS_EXIT</t>
        </is>
      </c>
      <c r="E197" s="38" t="n"/>
      <c r="F197" s="26" t="n"/>
      <c r="G197" s="38">
        <f>IFERROR(VLOOKUP($A156&amp;"_"&amp;$B156,Results_Deltas!$A$2:$P$15000,5,FALSE),"")</f>
        <v/>
      </c>
      <c r="H197" s="38" t="inlineStr">
        <is>
          <t>Blanket (page end)</t>
        </is>
      </c>
      <c r="I197" s="26" t="n"/>
      <c r="J197" s="26" t="n"/>
      <c r="K197" s="26" t="n"/>
      <c r="L197" s="26" t="inlineStr">
        <is>
          <t>NO</t>
        </is>
      </c>
      <c r="M197" s="74" t="n">
        <v>4.106739741076987</v>
      </c>
      <c r="N197" s="74" t="n">
        <v>40</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c r="A198" s="37" t="inlineStr">
        <is>
          <t>NEW_POSITION_MAX_LOSS_THRESHOLD</t>
        </is>
      </c>
      <c r="B198" s="38" t="inlineStr">
        <is>
          <t>0</t>
        </is>
      </c>
      <c r="C198" s="38" t="n"/>
      <c r="D198" s="38" t="inlineStr">
        <is>
          <t>AUGMENT, EXIT, GLOBAL_CHECK, REDUCE, STOCKS_EXIT</t>
        </is>
      </c>
      <c r="E198" s="38" t="n"/>
      <c r="F198" s="26" t="n"/>
      <c r="G198" s="38">
        <f>IFERROR(VLOOKUP($A175&amp;"_"&amp;$B175,Results_Deltas!$A$2:$P$15000,5,FALSE),"")</f>
        <v/>
      </c>
      <c r="H198" s="38" t="inlineStr">
        <is>
          <t>Blanket (page end)</t>
        </is>
      </c>
      <c r="I198" s="26" t="n"/>
      <c r="J198" s="26" t="n"/>
      <c r="K198" s="26" t="n"/>
      <c r="L198" s="26" t="inlineStr">
        <is>
          <t>NO</t>
        </is>
      </c>
      <c r="M198" s="74" t="n">
        <v>4.108371061384381</v>
      </c>
      <c r="N198" s="74" t="n">
        <v>40</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c r="A199" s="37" t="inlineStr">
        <is>
          <t>HTF_TREND_VETO_BYPASS_REASONS</t>
        </is>
      </c>
      <c r="B199" s="38" t="inlineStr">
        <is>
          <t>0.0</t>
        </is>
      </c>
      <c r="C199" s="38" t="n"/>
      <c r="D199" s="38" t="inlineStr">
        <is>
          <t>GLOBAL_CHECK, STOCKS_EXIT</t>
        </is>
      </c>
      <c r="E199" s="38" t="n"/>
      <c r="F199" s="26" t="n"/>
      <c r="G199" s="38">
        <f>IFERROR(VLOOKUP($A120&amp;"_"&amp;$B120,Results_Deltas!$A$2:$P$15000,5,FALSE),"")</f>
        <v/>
      </c>
      <c r="H199" s="38" t="inlineStr">
        <is>
          <t>Blanket (page end)</t>
        </is>
      </c>
      <c r="I199" s="26" t="n"/>
      <c r="J199" s="26" t="n"/>
      <c r="K199" s="26" t="n"/>
      <c r="L199" s="26" t="inlineStr">
        <is>
          <t>NO</t>
        </is>
      </c>
      <c r="M199" s="74" t="n">
        <v>4.108929595026014</v>
      </c>
      <c r="N199" s="74" t="n">
        <v>40</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c r="A200" s="37" t="inlineStr">
        <is>
          <t>GOLDEN_RULE_BASE_USD</t>
        </is>
      </c>
      <c r="B200" s="38" t="inlineStr">
        <is>
          <t>0.0</t>
        </is>
      </c>
      <c r="C200" s="38" t="n"/>
      <c r="D200" s="38" t="inlineStr">
        <is>
          <t>GLOBAL_CHECK, STOCKS_EXIT</t>
        </is>
      </c>
      <c r="E200" s="38" t="n"/>
      <c r="F200" s="26" t="n"/>
      <c r="G200" s="38">
        <f>IFERROR(VLOOKUP($A83&amp;"_"&amp;$B83,Results_Deltas!$A$2:$P$15000,5,FALSE),"")</f>
        <v/>
      </c>
      <c r="H200" s="38" t="inlineStr">
        <is>
          <t>Blanket (page end)</t>
        </is>
      </c>
      <c r="I200" s="26" t="n"/>
      <c r="J200" s="26" t="n"/>
      <c r="K200" s="26" t="n"/>
      <c r="L200" s="26" t="inlineStr">
        <is>
          <t>NO</t>
        </is>
      </c>
      <c r="M200" s="74" t="n">
        <v>4.119113174122364</v>
      </c>
      <c r="N200" s="74" t="n">
        <v>40</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c r="A201" s="37" t="inlineStr">
        <is>
          <t>MTF_FILTER_STRONG_BUY_QUICK_BYPASS</t>
        </is>
      </c>
      <c r="B201" s="38" t="inlineStr">
        <is>
          <t>0.0</t>
        </is>
      </c>
      <c r="C201" s="38" t="n"/>
      <c r="D201" s="38" t="inlineStr">
        <is>
          <t>GLOBAL_CHECK, STOCKS_EXIT</t>
        </is>
      </c>
      <c r="E201" s="38" t="n"/>
      <c r="F201" s="26" t="n"/>
      <c r="G201" s="38">
        <f>IFERROR(VLOOKUP($A155&amp;"_"&amp;$B155,Results_Deltas!$A$2:$P$15000,5,FALSE),"")</f>
        <v/>
      </c>
      <c r="H201" s="38" t="inlineStr">
        <is>
          <t>Blanket (page end)</t>
        </is>
      </c>
      <c r="I201" s="26" t="n"/>
      <c r="J201" s="26" t="n"/>
      <c r="K201" s="26" t="n"/>
      <c r="L201" s="26" t="inlineStr">
        <is>
          <t>NO</t>
        </is>
      </c>
      <c r="M201" s="74" t="n">
        <v>4.137222482012398</v>
      </c>
      <c r="N201" s="74" t="n">
        <v>40</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c r="A202" s="37" t="inlineStr">
        <is>
          <t>GR_FILTER_VEC_MIN_TFS</t>
        </is>
      </c>
      <c r="B202" s="38" t="inlineStr">
        <is>
          <t>0</t>
        </is>
      </c>
      <c r="C202" s="38" t="n"/>
      <c r="D202" s="38" t="inlineStr">
        <is>
          <t>GLOBAL_CHECK</t>
        </is>
      </c>
      <c r="E202" s="38" t="n"/>
      <c r="F202" s="26" t="n"/>
      <c r="G202" s="38">
        <f>IFERROR(VLOOKUP($A89&amp;"_"&amp;$B89,Results_Deltas!$A$2:$P$15000,5,FALSE),"")</f>
        <v/>
      </c>
      <c r="H202" s="38" t="inlineStr">
        <is>
          <t>Blanket (page end)</t>
        </is>
      </c>
      <c r="I202" s="26" t="n"/>
      <c r="J202" s="26" t="n"/>
      <c r="K202" s="26" t="n"/>
      <c r="L202" s="26" t="inlineStr">
        <is>
          <t>NO</t>
        </is>
      </c>
      <c r="M202" s="74" t="n">
        <v>4.15883358200403</v>
      </c>
      <c r="N202" s="74" t="n">
        <v>41</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c r="A203" s="37" t="inlineStr">
        <is>
          <t>GOLDEN_RULE_BASE_USD</t>
        </is>
      </c>
      <c r="B203" s="38" t="inlineStr">
        <is>
          <t>0.0_ALT</t>
        </is>
      </c>
      <c r="C203" s="38" t="n"/>
      <c r="D203" s="38" t="inlineStr">
        <is>
          <t>GLOBAL_CHECK, STOCKS_EXIT</t>
        </is>
      </c>
      <c r="E203" s="38" t="n"/>
      <c r="F203" s="26" t="n"/>
      <c r="G203" s="38">
        <f>IFERROR(VLOOKUP($A84&amp;"_"&amp;$B84,Results_Deltas!$A$2:$P$15000,5,FALSE),"")</f>
        <v/>
      </c>
      <c r="H203" s="38" t="inlineStr">
        <is>
          <t>Blanket (page end)</t>
        </is>
      </c>
      <c r="I203" s="26" t="n"/>
      <c r="J203" s="26" t="n"/>
      <c r="K203" s="26" t="n"/>
      <c r="L203" s="26" t="inlineStr">
        <is>
          <t>NO</t>
        </is>
      </c>
      <c r="M203" s="74" t="n">
        <v>4.187765060357736</v>
      </c>
      <c r="N203" s="74" t="n">
        <v>40</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c r="A204" s="37" t="inlineStr">
        <is>
          <t>HTF_TREND_VETO_BYPASS_ENABLED</t>
        </is>
      </c>
      <c r="B204" s="38" t="inlineStr">
        <is>
          <t>False</t>
        </is>
      </c>
      <c r="C204" s="38" t="n"/>
      <c r="D204" s="38" t="inlineStr">
        <is>
          <t>GLOBAL_CHECK, STOCKS_EXIT</t>
        </is>
      </c>
      <c r="E204" s="38" t="n"/>
      <c r="F204" s="26" t="n"/>
      <c r="G204" s="38">
        <f>IFERROR(VLOOKUP($A118&amp;"_"&amp;$B118,Results_Deltas!$A$2:$P$15000,5,FALSE),"")</f>
        <v/>
      </c>
      <c r="H204" s="38" t="inlineStr">
        <is>
          <t>Blanket (page end)</t>
        </is>
      </c>
      <c r="I204" s="26" t="n"/>
      <c r="J204" s="26" t="n"/>
      <c r="K204" s="26" t="n"/>
      <c r="L204" s="26" t="inlineStr">
        <is>
          <t>NO</t>
        </is>
      </c>
      <c r="M204" s="74" t="n">
        <v>4.189869049441032</v>
      </c>
      <c r="N204" s="74" t="n">
        <v>40</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c r="A205" s="39" t="inlineStr">
        <is>
          <t>LIVE_VEC_EMERGENCY_BRAKE_ENABLED</t>
        </is>
      </c>
      <c r="B205" s="40" t="inlineStr">
        <is>
          <t>False</t>
        </is>
      </c>
      <c r="C205" s="38" t="n"/>
      <c r="D205" s="38" t="inlineStr">
        <is>
          <t>GLOBAL_CHECK, STOCKS_EXIT</t>
        </is>
      </c>
      <c r="E205" s="38" t="n"/>
      <c r="F205" s="26" t="n"/>
      <c r="G205" s="38">
        <f>IFERROR(VLOOKUP($A130&amp;"_"&amp;$B130,Results_Deltas!$A$2:$P$15000,5,FALSE),"")</f>
        <v/>
      </c>
      <c r="H205" s="38" t="inlineStr">
        <is>
          <t>Blanket (page end)</t>
        </is>
      </c>
      <c r="I205" s="26" t="n"/>
      <c r="J205" s="26" t="n"/>
      <c r="K205" s="26" t="n"/>
      <c r="L205" s="26" t="inlineStr">
        <is>
          <t>YES</t>
        </is>
      </c>
      <c r="M205" s="74" t="n">
        <v>4.235681957799854</v>
      </c>
      <c r="N205" s="74" t="n">
        <v>43</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c r="A206" s="37" t="inlineStr">
        <is>
          <t>GR_FILTER_ALL_ENTRIES</t>
        </is>
      </c>
      <c r="B206" s="38" t="inlineStr">
        <is>
          <t>0.0_ALT</t>
        </is>
      </c>
      <c r="C206" s="38" t="n"/>
      <c r="D206" s="38" t="inlineStr">
        <is>
          <t>GLOBAL_CHECK, STOCKS_EXIT</t>
        </is>
      </c>
      <c r="E206" s="38" t="n"/>
      <c r="F206" s="26" t="n"/>
      <c r="G206" s="38">
        <f>IFERROR(VLOOKUP($A86&amp;"_"&amp;$B86,Results_Deltas!$A$2:$P$15000,5,FALSE),"")</f>
        <v/>
      </c>
      <c r="H206" s="38" t="inlineStr">
        <is>
          <t>Blanket (page end)</t>
        </is>
      </c>
      <c r="I206" s="26" t="n"/>
      <c r="J206" s="26" t="n"/>
      <c r="K206" s="26" t="n"/>
      <c r="L206" s="26" t="inlineStr">
        <is>
          <t>NO</t>
        </is>
      </c>
      <c r="M206" s="74" t="n">
        <v>4.266306734019141</v>
      </c>
      <c r="N206" s="74" t="n">
        <v>43</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c r="A207" s="37" t="inlineStr">
        <is>
          <t>GR_FILTER_ALL_ENTRIES</t>
        </is>
      </c>
      <c r="B207" s="38" t="inlineStr">
        <is>
          <t>0.0</t>
        </is>
      </c>
      <c r="C207" s="38" t="n"/>
      <c r="D207" s="38" t="inlineStr">
        <is>
          <t>GLOBAL_CHECK, STOCKS_EXIT</t>
        </is>
      </c>
      <c r="E207" s="38" t="n"/>
      <c r="F207" s="26" t="n"/>
      <c r="G207" s="38">
        <f>IFERROR(VLOOKUP($A85&amp;"_"&amp;$B85,Results_Deltas!$A$2:$P$15000,5,FALSE),"")</f>
        <v/>
      </c>
      <c r="H207" s="38" t="inlineStr">
        <is>
          <t>Blanket (page end)</t>
        </is>
      </c>
      <c r="I207" s="26" t="n"/>
      <c r="J207" s="26" t="n"/>
      <c r="K207" s="26" t="n"/>
      <c r="L207" s="26" t="inlineStr">
        <is>
          <t>NO</t>
        </is>
      </c>
      <c r="M207" s="74" t="n">
        <v>4.274775339113918</v>
      </c>
      <c r="N207" s="74" t="n">
        <v>43</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ALL_TF_AGAINST_CLOSE_ENABLED</t>
        </is>
      </c>
      <c r="B3" s="26" t="inlineStr">
        <is>
          <t>False</t>
        </is>
      </c>
      <c r="C3" s="26" t="n"/>
      <c r="D3" s="26" t="n"/>
      <c r="E3" s="26" t="n"/>
      <c r="F3" s="26" t="n"/>
      <c r="G3" s="26">
        <f>IFERROR(VLOOKUP($A7&amp;"_"&amp;$B7,Results_Deltas!$A$2:$P$15000,5,FALSE),"")</f>
        <v/>
      </c>
      <c r="H3" s="26">
        <f>IFERROR(VLOOKUP($A7,Results_30d_Deltas!$A$2:$H$5000,7,FALSE)-E6,"")</f>
        <v/>
      </c>
      <c r="I3" s="26">
        <f>IFERROR(VLOOKUP($A7,Results_30d_Deltas!$A$2:$H$5000,6,FALSE),"")</f>
        <v/>
      </c>
      <c r="J3" s="26" t="n"/>
      <c r="K3" s="26" t="n"/>
      <c r="L3" s="26" t="inlineStr">
        <is>
          <t>NO</t>
        </is>
      </c>
      <c r="M3" s="74" t="n">
        <v>0.6154295654629514</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ez_manage.py:4325 top()</t>
        </is>
      </c>
      <c r="IN3" s="26" t="inlineStr">
        <is>
          <t>v12_quick_engine.py:174 x6</t>
        </is>
      </c>
      <c r="IO3" s="26" t="n"/>
    </row>
    <row r="4" ht="10.5" customHeight="1" s="67">
      <c r="A4" s="26" t="inlineStr">
        <is>
          <t>STDEV_BREAKOUT_EXIT_PCTB_FAIL</t>
        </is>
      </c>
      <c r="B4" s="26" t="inlineStr">
        <is>
          <t>1.0</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4" t="n">
        <v>3.079459822804985</v>
      </c>
      <c r="N4" s="74" t="n">
        <v>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n"/>
      <c r="AT4" s="34" t="n"/>
      <c r="AU4" s="34" t="n"/>
      <c r="AV4" s="34" t="n"/>
      <c r="AW4" s="34"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n"/>
      <c r="BS4" s="34" t="n"/>
      <c r="BT4" s="34" t="n"/>
      <c r="BU4" s="34" t="n"/>
      <c r="BV4" s="34"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n"/>
      <c r="GC4" s="34" t="n"/>
      <c r="GD4" s="34" t="n"/>
      <c r="GE4" s="34" t="n"/>
      <c r="GF4" s="34"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ez_manage.py:4040 top()</t>
        </is>
      </c>
      <c r="IN4" s="26" t="inlineStr">
        <is>
          <t>v12_quick_engine.py:3276 x2</t>
        </is>
      </c>
      <c r="IO4" s="26" t="n"/>
    </row>
    <row r="5" ht="10.5" customHeight="1" s="67">
      <c r="A5" s="26" t="inlineStr">
        <is>
          <t>STDEV_BREAKOUT_EXIT_PCTB_FAIL</t>
        </is>
      </c>
      <c r="B5" s="26" t="inlineStr">
        <is>
          <t>0.5</t>
        </is>
      </c>
      <c r="C5" s="26" t="n"/>
      <c r="D5" s="26" t="n"/>
      <c r="E5" s="26" t="n"/>
      <c r="F5" s="26" t="n"/>
      <c r="G5" s="26">
        <f>IFERROR(VLOOKUP($A4&amp;"_"&amp;$B4,Results_Deltas!$A$2:$P$15000,5,FALSE),"")</f>
        <v/>
      </c>
      <c r="H5" s="26">
        <f>IFERROR(VLOOKUP($A4,Results_30d_Deltas!$A$2:$H$5000,7,FALSE)-E3,"")</f>
        <v/>
      </c>
      <c r="I5" s="26">
        <f>IFERROR(VLOOKUP($A4,Results_30d_Deltas!$A$2:$H$5000,6,FALSE),"")</f>
        <v/>
      </c>
      <c r="J5" s="26" t="n"/>
      <c r="K5" s="26" t="n"/>
      <c r="L5" s="26" t="inlineStr">
        <is>
          <t>NO</t>
        </is>
      </c>
      <c r="M5" s="74" t="n">
        <v>3.096673678985041</v>
      </c>
      <c r="N5" s="74" t="n">
        <v>6</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n"/>
      <c r="AT5" s="34" t="n"/>
      <c r="AU5" s="34" t="n"/>
      <c r="AV5" s="34" t="n"/>
      <c r="AW5" s="34"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n"/>
      <c r="BS5" s="34" t="n"/>
      <c r="BT5" s="34" t="n"/>
      <c r="BU5" s="34" t="n"/>
      <c r="BV5" s="34"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n"/>
      <c r="GC5" s="34" t="n"/>
      <c r="GD5" s="34" t="n"/>
      <c r="GE5" s="34" t="n"/>
      <c r="GF5" s="34"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ez_manage.py:4040 top()</t>
        </is>
      </c>
      <c r="IN5" s="26" t="inlineStr">
        <is>
          <t>v12_quick_engine.py:3276 x2</t>
        </is>
      </c>
      <c r="IO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4" t="n">
        <v>3.378294474024817</v>
      </c>
      <c r="N6" s="74" t="n">
        <v>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n"/>
      <c r="AT6" s="34" t="n"/>
      <c r="AU6" s="34" t="n"/>
      <c r="AV6" s="34" t="n"/>
      <c r="AW6" s="34"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n"/>
      <c r="BS6" s="34" t="n"/>
      <c r="BT6" s="34" t="n"/>
      <c r="BU6" s="34" t="n"/>
      <c r="BV6" s="34"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n"/>
      <c r="GC6" s="34" t="n"/>
      <c r="GD6" s="34" t="n"/>
      <c r="GE6" s="34" t="n"/>
      <c r="GF6" s="34"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ez_manage.py:4040 top()</t>
        </is>
      </c>
      <c r="IN6" s="26" t="inlineStr">
        <is>
          <t>v12_quick_engine.py:3276 x2</t>
        </is>
      </c>
      <c r="IO6" s="26" t="n"/>
    </row>
    <row r="7" ht="10.5" customHeight="1" s="67">
      <c r="A7" s="26" t="inlineStr">
        <is>
          <t>STDEV_BREAKOUT_EXIT_PCTB_FAIL</t>
        </is>
      </c>
      <c r="B7" s="26" t="inlineStr">
        <is>
          <t>0</t>
        </is>
      </c>
      <c r="C7" s="26" t="n"/>
      <c r="D7" s="26" t="n"/>
      <c r="E7" s="26" t="n"/>
      <c r="F7" s="26" t="n"/>
      <c r="G7" s="26">
        <f>IFERROR(VLOOKUP($A3&amp;"="&amp;$B3,Results_Deltas!$A$2:$P$15000,5,FALSE),"")</f>
        <v/>
      </c>
      <c r="H7" s="26">
        <f>IFERROR(VLOOKUP($A3,Results_30d_Deltas!$A$2:$H$5000,7,FALSE)-E3,"")</f>
        <v/>
      </c>
      <c r="I7" s="26">
        <f>IFERROR(VLOOKUP($A3,Results_30d_Deltas!$A$2:$H$5000,6,FALSE),"")</f>
        <v/>
      </c>
      <c r="J7" s="26" t="n"/>
      <c r="K7" s="26" t="n"/>
      <c r="L7" s="26" t="inlineStr">
        <is>
          <t>NO</t>
        </is>
      </c>
      <c r="M7" s="74" t="n">
        <v>4.044150175022233</v>
      </c>
      <c r="N7" s="74" t="n">
        <v>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n"/>
      <c r="AT7" s="34" t="n"/>
      <c r="AU7" s="34" t="n"/>
      <c r="AV7" s="34" t="n"/>
      <c r="AW7" s="34"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n"/>
      <c r="BS7" s="34" t="n"/>
      <c r="BT7" s="34" t="n"/>
      <c r="BU7" s="34" t="n"/>
      <c r="BV7" s="34"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n"/>
      <c r="GC7" s="34" t="n"/>
      <c r="GD7" s="34" t="n"/>
      <c r="GE7" s="34" t="n"/>
      <c r="GF7" s="34"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ez_manage.py:4040 top()</t>
        </is>
      </c>
      <c r="IN7" s="26" t="inlineStr">
        <is>
          <t>v12_quick_engine.py:3276 x2</t>
        </is>
      </c>
      <c r="IO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74" t="n">
        <v>4.65336464127143</v>
      </c>
      <c r="N8" s="74" t="n">
        <v>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ez_manage.py:4325 top()</t>
        </is>
      </c>
      <c r="IN8" s="26" t="inlineStr">
        <is>
          <t>v12_quick_engine.py:174 x6</t>
        </is>
      </c>
      <c r="IO8" s="26" t="n"/>
    </row>
    <row r="9">
      <c r="A9" s="0" t="inlineStr">
        <is>
          <t>BB_EXIT_AT_LOSS_TF</t>
        </is>
      </c>
      <c r="B9" s="0" t="inlineStr">
        <is>
          <t>OFF</t>
        </is>
      </c>
      <c r="D9" s="0" t="inlineStr">
        <is>
          <t>EXIT_BB</t>
        </is>
      </c>
      <c r="G9" s="0">
        <f>IFERROR(VLOOKUP($A184&amp;"_"&amp;$B184,Results_Deltas!$A$2:$P$15000,5,FALSE),"")</f>
        <v/>
      </c>
      <c r="L9" s="0" t="inlineStr">
        <is>
          <t>YES</t>
        </is>
      </c>
      <c r="M9" s="74" t="n">
        <v>5.597027701199435</v>
      </c>
      <c r="N9" s="74" t="n">
        <v>36</v>
      </c>
    </row>
    <row r="10">
      <c r="A10" s="0" t="inlineStr">
        <is>
          <t>BB_EXIT_AT_LOSS_TF</t>
        </is>
      </c>
      <c r="B10" s="0" t="inlineStr">
        <is>
          <t>D</t>
        </is>
      </c>
      <c r="D10" s="0" t="inlineStr">
        <is>
          <t>EXIT_BB</t>
        </is>
      </c>
      <c r="G10" s="0">
        <f>IFERROR(VLOOKUP($A188&amp;"_"&amp;$B188,Results_Deltas!$A$2:$P$15000,5,FALSE),"")</f>
        <v/>
      </c>
      <c r="L10" s="0" t="inlineStr">
        <is>
          <t>NO</t>
        </is>
      </c>
      <c r="M10" s="74" t="n">
        <v>5.599860251101495</v>
      </c>
      <c r="N10" s="74" t="n">
        <v>35</v>
      </c>
    </row>
    <row r="11">
      <c r="A11" s="0" t="inlineStr">
        <is>
          <t>BB_EXIT_AT_LOSS_TF</t>
        </is>
      </c>
      <c r="B11" s="0" t="inlineStr">
        <is>
          <t>15m</t>
        </is>
      </c>
      <c r="D11" s="0" t="inlineStr">
        <is>
          <t>EXIT_BB</t>
        </is>
      </c>
      <c r="G11" s="0">
        <f>IFERROR(VLOOKUP($A185&amp;"_"&amp;$B185,Results_Deltas!$A$2:$P$15000,5,FALSE),"")</f>
        <v/>
      </c>
      <c r="L11" s="0" t="inlineStr">
        <is>
          <t>NO</t>
        </is>
      </c>
      <c r="M11" s="74" t="n">
        <v>5.619311472538047</v>
      </c>
      <c r="N11" s="74" t="n">
        <v>36</v>
      </c>
    </row>
    <row r="12">
      <c r="A12" s="0" t="inlineStr">
        <is>
          <t>BB_EXIT_AT_LOSS_TF</t>
        </is>
      </c>
      <c r="B12" s="0" t="inlineStr">
        <is>
          <t>1h</t>
        </is>
      </c>
      <c r="D12" s="0" t="inlineStr">
        <is>
          <t>EXIT_BB</t>
        </is>
      </c>
      <c r="G12" s="0">
        <f>IFERROR(VLOOKUP($A186&amp;"_"&amp;$B186,Results_Deltas!$A$2:$P$15000,5,FALSE),"")</f>
        <v/>
      </c>
      <c r="L12" s="0" t="inlineStr">
        <is>
          <t>NO</t>
        </is>
      </c>
      <c r="M12" s="74" t="n">
        <v>5.6202804495301</v>
      </c>
      <c r="N12" s="74" t="n">
        <v>36</v>
      </c>
    </row>
    <row r="13">
      <c r="A13" s="0" t="inlineStr">
        <is>
          <t>BB_EXIT_AT_LOSS_TF</t>
        </is>
      </c>
      <c r="B13" s="0" t="inlineStr">
        <is>
          <t>4h</t>
        </is>
      </c>
      <c r="D13" s="0" t="inlineStr">
        <is>
          <t>EXIT_BB</t>
        </is>
      </c>
      <c r="G13" s="0">
        <f>IFERROR(VLOOKUP($A187&amp;"_"&amp;$B187,Results_Deltas!$A$2:$P$15000,5,FALSE),"")</f>
        <v/>
      </c>
      <c r="L13" s="0" t="inlineStr">
        <is>
          <t>NO</t>
        </is>
      </c>
      <c r="M13" s="74" t="n">
        <v>5.640997636063553</v>
      </c>
      <c r="N13" s="74" t="n">
        <v>36</v>
      </c>
    </row>
    <row r="14">
      <c r="A14" s="37" t="inlineStr">
        <is>
          <t>DC_MOMENT_STRONG_THRESHOLD</t>
        </is>
      </c>
      <c r="B14" s="38" t="inlineStr">
        <is>
          <t>50</t>
        </is>
      </c>
      <c r="C14" s="38" t="n"/>
      <c r="D14" s="38" t="inlineStr">
        <is>
          <t>ENTRY, GLOBAL_CHECK, STOCKS_EXIT</t>
        </is>
      </c>
      <c r="E14" s="38" t="n"/>
      <c r="F14" s="26" t="n"/>
      <c r="G14" s="38">
        <f>IFERROR(VLOOKUP($A35&amp;"_"&amp;$B35,Results_Deltas!$A$2:$P$15000,5,FALSE),"")</f>
        <v/>
      </c>
      <c r="H14" s="38" t="inlineStr">
        <is>
          <t>Blanket (page end)</t>
        </is>
      </c>
      <c r="I14" s="26" t="n"/>
      <c r="J14" s="26" t="n"/>
      <c r="K14" s="26" t="n"/>
      <c r="L14" s="26" t="inlineStr">
        <is>
          <t>NO</t>
        </is>
      </c>
      <c r="M14" s="74" t="n">
        <v>2.726643411213672</v>
      </c>
      <c r="N14" s="74" t="n">
        <v>26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c r="A15" s="37" t="inlineStr">
        <is>
          <t>DC_MOMENT_STRONG_THRESHOLD</t>
        </is>
      </c>
      <c r="B15" s="38" t="inlineStr">
        <is>
          <t>30</t>
        </is>
      </c>
      <c r="C15" s="38" t="n"/>
      <c r="D15" s="38" t="inlineStr">
        <is>
          <t>ENTRY, GLOBAL_CHECK, STOCKS_EXIT</t>
        </is>
      </c>
      <c r="E15" s="38" t="n"/>
      <c r="F15" s="26" t="n"/>
      <c r="G15" s="38">
        <f>IFERROR(VLOOKUP($A36&amp;"_"&amp;$B36,Results_Deltas!$A$2:$P$15000,5,FALSE),"")</f>
        <v/>
      </c>
      <c r="H15" s="38" t="inlineStr">
        <is>
          <t>Blanket (page end)</t>
        </is>
      </c>
      <c r="I15" s="26" t="n"/>
      <c r="J15" s="26" t="n"/>
      <c r="K15" s="26" t="n"/>
      <c r="L15" s="26" t="inlineStr">
        <is>
          <t>NO</t>
        </is>
      </c>
      <c r="M15" s="74" t="n">
        <v>2.827022389219227</v>
      </c>
      <c r="N15" s="74" t="n">
        <v>27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c r="A16" s="37" t="inlineStr">
        <is>
          <t>COOLDOWN_LOCKS_FILTER_TF</t>
        </is>
      </c>
      <c r="B16" s="38" t="inlineStr">
        <is>
          <t>1h</t>
        </is>
      </c>
      <c r="C16" s="38" t="n"/>
      <c r="D16" s="38" t="inlineStr">
        <is>
          <t>GLOBAL_CHECK</t>
        </is>
      </c>
      <c r="E16" s="38" t="n"/>
      <c r="F16" s="26" t="n"/>
      <c r="G16" s="38">
        <f>IFERROR(VLOOKUP($A28&amp;"_"&amp;$B28,Results_Deltas!$A$2:$P$15000,5,FALSE),"")</f>
        <v/>
      </c>
      <c r="H16" s="38" t="inlineStr">
        <is>
          <t>Blanket (page end)</t>
        </is>
      </c>
      <c r="I16" s="26" t="n"/>
      <c r="J16" s="26" t="n"/>
      <c r="K16" s="26" t="n"/>
      <c r="L16" s="26" t="inlineStr">
        <is>
          <t>NO</t>
        </is>
      </c>
      <c r="M16" s="74" t="n">
        <v>2.857514512770352</v>
      </c>
      <c r="N16" s="74" t="n">
        <v>32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c r="A17" s="37" t="inlineStr">
        <is>
          <t>BANDAID_OFF_LOSER_RECOVER_PCT</t>
        </is>
      </c>
      <c r="B17" s="38" t="inlineStr">
        <is>
          <t>0.5</t>
        </is>
      </c>
      <c r="C17" s="38" t="n"/>
      <c r="D17" s="38" t="inlineStr">
        <is>
          <t>AUGMENT, ENTRY, EXIT, GLOBAL_CHECK, REDUCE, STOCKS_EXIT</t>
        </is>
      </c>
      <c r="E17" s="38" t="n"/>
      <c r="F17" s="26" t="n"/>
      <c r="G17" s="38">
        <f>IFERROR(VLOOKUP($A16&amp;"_"&amp;$B16,Results_Deltas!$A$2:$P$15000,5,FALSE),"")</f>
        <v/>
      </c>
      <c r="H17" s="38" t="inlineStr">
        <is>
          <t>Blanket (page end)</t>
        </is>
      </c>
      <c r="I17" s="26" t="n"/>
      <c r="J17" s="26" t="n"/>
      <c r="K17" s="26" t="n"/>
      <c r="L17" s="26" t="inlineStr">
        <is>
          <t>NO</t>
        </is>
      </c>
      <c r="M17" s="74" t="n">
        <v>2.884997991106862</v>
      </c>
      <c r="N17" s="74" t="n">
        <v>25</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c r="A18" s="39" t="inlineStr">
        <is>
          <t>ADX_RANGING_THRESHOLD</t>
        </is>
      </c>
      <c r="B18" s="40" t="inlineStr">
        <is>
          <t>10</t>
        </is>
      </c>
      <c r="C18" s="38" t="n"/>
      <c r="D18" s="38" t="inlineStr">
        <is>
          <t>ENTRY, GLOBAL_CHECK, STOCKS_EXIT</t>
        </is>
      </c>
      <c r="E18" s="38" t="n"/>
      <c r="F18" s="26" t="n"/>
      <c r="G18" s="38">
        <f>IFERROR(VLOOKUP($A12&amp;"_"&amp;$B12,Results_Deltas!$A$2:$P$15000,5,FALSE),"")</f>
        <v/>
      </c>
      <c r="H18" s="38" t="inlineStr">
        <is>
          <t>Blanket (page end)</t>
        </is>
      </c>
      <c r="I18" s="26" t="n"/>
      <c r="J18" s="26" t="n"/>
      <c r="K18" s="26" t="n"/>
      <c r="L18" s="26" t="inlineStr">
        <is>
          <t>YES</t>
        </is>
      </c>
      <c r="M18" s="74" t="n">
        <v>2.909957991090597</v>
      </c>
      <c r="N18" s="74" t="n">
        <v>29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c r="A19" s="37" t="inlineStr">
        <is>
          <t>COOLDOWN_LOCKS_FILTER_TF</t>
        </is>
      </c>
      <c r="B19" s="38" t="inlineStr">
        <is>
          <t>4h</t>
        </is>
      </c>
      <c r="C19" s="38" t="n"/>
      <c r="D19" s="38" t="inlineStr">
        <is>
          <t>GLOBAL_CHECK</t>
        </is>
      </c>
      <c r="E19" s="38" t="n"/>
      <c r="F19" s="26" t="n"/>
      <c r="G19" s="38">
        <f>IFERROR(VLOOKUP($A27&amp;"_"&amp;$B27,Results_Deltas!$A$2:$P$15000,5,FALSE),"")</f>
        <v/>
      </c>
      <c r="H19" s="38" t="inlineStr">
        <is>
          <t>Blanket (page end)</t>
        </is>
      </c>
      <c r="I19" s="26" t="n"/>
      <c r="J19" s="26" t="n"/>
      <c r="K19" s="26" t="n"/>
      <c r="L19" s="26" t="inlineStr">
        <is>
          <t>NO</t>
        </is>
      </c>
      <c r="M19" s="74" t="n">
        <v>2.915813791572555</v>
      </c>
      <c r="N19" s="74" t="n">
        <v>30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c r="A20" s="37" t="inlineStr">
        <is>
          <t>BANDAID_OFF_LOSER_RECOVER_PCT</t>
        </is>
      </c>
      <c r="B20" s="38" t="inlineStr">
        <is>
          <t>1.0</t>
        </is>
      </c>
      <c r="C20" s="38" t="n"/>
      <c r="D20" s="38" t="inlineStr">
        <is>
          <t>AUGMENT, ENTRY, EXIT, GLOBAL_CHECK, REDUCE, STOCKS_EXIT</t>
        </is>
      </c>
      <c r="E20" s="38" t="n"/>
      <c r="F20" s="26" t="n"/>
      <c r="G20" s="38">
        <f>IFERROR(VLOOKUP($A15&amp;"_"&amp;$B15,Results_Deltas!$A$2:$P$15000,5,FALSE),"")</f>
        <v/>
      </c>
      <c r="H20" s="38" t="inlineStr">
        <is>
          <t>Blanket (page end)</t>
        </is>
      </c>
      <c r="I20" s="26" t="n"/>
      <c r="J20" s="26" t="n"/>
      <c r="K20" s="26" t="n"/>
      <c r="L20" s="26" t="inlineStr">
        <is>
          <t>NO</t>
        </is>
      </c>
      <c r="M20" s="74" t="n">
        <v>3.042610905714252</v>
      </c>
      <c r="N20" s="74" t="n">
        <v>26</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ADX_RANGING_THRESHOLD</t>
        </is>
      </c>
      <c r="B21" s="38" t="inlineStr">
        <is>
          <t>25</t>
        </is>
      </c>
      <c r="C21" s="38" t="n"/>
      <c r="D21" s="38" t="inlineStr">
        <is>
          <t>ENTRY, GLOBAL_CHECK, STOCKS_EXIT</t>
        </is>
      </c>
      <c r="E21" s="38" t="n"/>
      <c r="F21" s="26" t="n"/>
      <c r="G21" s="38">
        <f>IFERROR(VLOOKUP($A10&amp;"_"&amp;$B10,Results_Deltas!$A$2:$P$15000,5,FALSE),"")</f>
        <v/>
      </c>
      <c r="H21" s="38" t="inlineStr">
        <is>
          <t>Blanket (page end)</t>
        </is>
      </c>
      <c r="I21" s="26" t="n"/>
      <c r="J21" s="26" t="n"/>
      <c r="K21" s="26" t="n"/>
      <c r="L21" s="26" t="inlineStr">
        <is>
          <t>NO</t>
        </is>
      </c>
      <c r="M21" s="74" t="n">
        <v>3.097223115060185</v>
      </c>
      <c r="N21" s="74" t="n">
        <v>26</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DC_MOMENT_STRONG_THRESHOLD</t>
        </is>
      </c>
      <c r="B22" s="40" t="inlineStr">
        <is>
          <t>40</t>
        </is>
      </c>
      <c r="C22" s="38" t="n"/>
      <c r="D22" s="38" t="inlineStr">
        <is>
          <t>ENTRY, GLOBAL_CHECK, STOCKS_EXIT</t>
        </is>
      </c>
      <c r="E22" s="38" t="n"/>
      <c r="F22" s="26" t="n"/>
      <c r="G22" s="38">
        <f>IFERROR(VLOOKUP($A34&amp;"_"&amp;$B34,Results_Deltas!$A$2:$P$15000,5,FALSE),"")</f>
        <v/>
      </c>
      <c r="H22" s="38" t="inlineStr">
        <is>
          <t>Blanket (page end)</t>
        </is>
      </c>
      <c r="I22" s="26" t="n"/>
      <c r="J22" s="26" t="n"/>
      <c r="K22" s="26" t="n"/>
      <c r="L22" s="26" t="inlineStr">
        <is>
          <t>YES</t>
        </is>
      </c>
      <c r="M22" s="74" t="n">
        <v>3.097374970860713</v>
      </c>
      <c r="N22" s="74" t="n">
        <v>33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BAND_ARROW_ENABLED</t>
        </is>
      </c>
      <c r="B23" s="38" t="inlineStr">
        <is>
          <t>True</t>
        </is>
      </c>
      <c r="C23" s="38" t="n"/>
      <c r="D23" s="38" t="inlineStr">
        <is>
          <t>GLOBAL_CHECK, STOCKS_EXIT</t>
        </is>
      </c>
      <c r="E23" s="38" t="n"/>
      <c r="F23" s="26" t="n"/>
      <c r="G23" s="38">
        <f>IFERROR(VLOOKUP($A18&amp;"_"&amp;$B18,Results_Deltas!$A$2:$P$15000,5,FALSE),"")</f>
        <v/>
      </c>
      <c r="H23" s="38" t="inlineStr">
        <is>
          <t>Blanket (page end)</t>
        </is>
      </c>
      <c r="I23" s="26" t="n"/>
      <c r="J23" s="26" t="n"/>
      <c r="K23" s="26" t="n"/>
      <c r="L23" s="26" t="inlineStr">
        <is>
          <t>NO</t>
        </is>
      </c>
      <c r="M23" s="74" t="n">
        <v>3.123498207632964</v>
      </c>
      <c r="N23" s="74" t="n">
        <v>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FG_FEAR_THRESHOLD</t>
        </is>
      </c>
      <c r="B24" s="40" t="inlineStr">
        <is>
          <t>25</t>
        </is>
      </c>
      <c r="C24" s="38" t="n"/>
      <c r="D24" s="38" t="inlineStr">
        <is>
          <t>GLOBAL_CHECK, STOCKS_EXIT</t>
        </is>
      </c>
      <c r="E24" s="38" t="n"/>
      <c r="F24" s="26" t="n"/>
      <c r="G24" s="38">
        <f>IFERROR(VLOOKUP($A59&amp;"_"&amp;$B59,Results_Deltas!$A$2:$P$15000,5,FALSE),"")</f>
        <v/>
      </c>
      <c r="H24" s="38" t="inlineStr">
        <is>
          <t>Blanket (page end)</t>
        </is>
      </c>
      <c r="I24" s="26" t="n"/>
      <c r="J24" s="26" t="n"/>
      <c r="K24" s="26" t="n"/>
      <c r="L24" s="26" t="inlineStr">
        <is>
          <t>YES</t>
        </is>
      </c>
      <c r="M24" s="74" t="n">
        <v>3.162014503478925</v>
      </c>
      <c r="N24" s="74" t="n">
        <v>24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IFERROR(VLOOKUP($A101&amp;"_"&amp;$B101,Results_Deltas!$A$2:$P$15000,5,FALSE),"")</f>
        <v/>
      </c>
      <c r="H25" s="38" t="inlineStr">
        <is>
          <t>Blanket (page end)</t>
        </is>
      </c>
      <c r="I25" s="26" t="n"/>
      <c r="J25" s="26" t="n"/>
      <c r="K25" s="26" t="n"/>
      <c r="L25" s="26" t="inlineStr">
        <is>
          <t>YES</t>
        </is>
      </c>
      <c r="M25" s="74" t="n">
        <v>3.176568270917599</v>
      </c>
      <c r="N25" s="74" t="n">
        <v>26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HA_WICK_QUALITY_TF</t>
        </is>
      </c>
      <c r="B26" s="40" t="inlineStr">
        <is>
          <t>1h</t>
        </is>
      </c>
      <c r="C26" s="38" t="n"/>
      <c r="D26" s="38" t="inlineStr">
        <is>
          <t>ENTRY, GLOBAL_CHECK, STOCKS_EXIT</t>
        </is>
      </c>
      <c r="E26" s="38" t="n"/>
      <c r="F26" s="26" t="n"/>
      <c r="G26" s="38">
        <f>IFERROR(VLOOKUP($A94&amp;"_"&amp;$B94,Results_Deltas!$A$2:$P$15000,5,FALSE),"")</f>
        <v/>
      </c>
      <c r="H26" s="38" t="inlineStr">
        <is>
          <t>Blanket (page end)</t>
        </is>
      </c>
      <c r="I26" s="26" t="n"/>
      <c r="J26" s="26" t="n"/>
      <c r="K26" s="26" t="n"/>
      <c r="L26" s="26" t="inlineStr">
        <is>
          <t>YES</t>
        </is>
      </c>
      <c r="M26" s="74" t="n">
        <v>3.240932075143085</v>
      </c>
      <c r="N26" s="74" t="n">
        <v>32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FG_GREED_THRESHOLD</t>
        </is>
      </c>
      <c r="B27" s="38" t="inlineStr">
        <is>
          <t>93.75</t>
        </is>
      </c>
      <c r="C27" s="38" t="n"/>
      <c r="D27" s="38" t="inlineStr">
        <is>
          <t>GLOBAL_CHECK, STOCKS_EXIT</t>
        </is>
      </c>
      <c r="E27" s="38" t="n"/>
      <c r="F27" s="26" t="n"/>
      <c r="G27" s="38">
        <f>IFERROR(VLOOKUP($A64&amp;"_"&amp;$B64,Results_Deltas!$A$2:$P$15000,5,FALSE),"")</f>
        <v/>
      </c>
      <c r="H27" s="38" t="inlineStr">
        <is>
          <t>Blanket (page end)</t>
        </is>
      </c>
      <c r="I27" s="26" t="n"/>
      <c r="J27" s="26" t="n"/>
      <c r="K27" s="26" t="n"/>
      <c r="L27" s="26" t="inlineStr">
        <is>
          <t>NO</t>
        </is>
      </c>
      <c r="M27" s="74" t="n">
        <v>3.241637618634237</v>
      </c>
      <c r="N27" s="74" t="n">
        <v>30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BANDAID_OFF_LOSER_RECOVER_PCT</t>
        </is>
      </c>
      <c r="B28" s="38" t="inlineStr">
        <is>
          <t>2.0</t>
        </is>
      </c>
      <c r="C28" s="38" t="n"/>
      <c r="D28" s="38" t="inlineStr">
        <is>
          <t>AUGMENT, ENTRY, EXIT, GLOBAL_CHECK, REDUCE, STOCKS_EXIT</t>
        </is>
      </c>
      <c r="E28" s="38" t="n"/>
      <c r="F28" s="26" t="n"/>
      <c r="G28" s="38">
        <f>IFERROR(VLOOKUP($A14&amp;"_"&amp;$B14,Results_Deltas!$A$2:$P$15000,5,FALSE),"")</f>
        <v/>
      </c>
      <c r="H28" s="38" t="inlineStr">
        <is>
          <t>Blanket (page end)</t>
        </is>
      </c>
      <c r="I28" s="26" t="n"/>
      <c r="J28" s="26" t="n"/>
      <c r="K28" s="26" t="n"/>
      <c r="L28" s="26" t="inlineStr">
        <is>
          <t>NO</t>
        </is>
      </c>
      <c r="M28" s="74" t="n">
        <v>3.299698175629959</v>
      </c>
      <c r="N28" s="74" t="n">
        <v>31</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HLR_SMA_BAND_PCT</t>
        </is>
      </c>
      <c r="B29" s="38" t="inlineStr">
        <is>
          <t>0.5</t>
        </is>
      </c>
      <c r="C29" s="38" t="n"/>
      <c r="D29" s="38" t="inlineStr">
        <is>
          <t>ENTRY, GLOBAL_CHECK, STOCKS_EXIT</t>
        </is>
      </c>
      <c r="E29" s="38" t="n"/>
      <c r="F29" s="26" t="n"/>
      <c r="G29" s="38">
        <f>IFERROR(VLOOKUP($A99&amp;"_"&amp;$B99,Results_Deltas!$A$2:$P$15000,5,FALSE),"")</f>
        <v/>
      </c>
      <c r="H29" s="38" t="inlineStr">
        <is>
          <t>Blanket (page end)</t>
        </is>
      </c>
      <c r="I29" s="26" t="n"/>
      <c r="J29" s="26" t="n"/>
      <c r="K29" s="26" t="n"/>
      <c r="L29" s="26" t="inlineStr">
        <is>
          <t>NO</t>
        </is>
      </c>
      <c r="M29" s="74" t="n">
        <v>3.302894166477397</v>
      </c>
      <c r="N29" s="74" t="n">
        <v>28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FG_FEAR_THRESHOLD</t>
        </is>
      </c>
      <c r="B30" s="38" t="inlineStr">
        <is>
          <t>31.25</t>
        </is>
      </c>
      <c r="C30" s="38" t="n"/>
      <c r="D30" s="38" t="inlineStr">
        <is>
          <t>GLOBAL_CHECK, STOCKS_EXIT</t>
        </is>
      </c>
      <c r="E30" s="38" t="n"/>
      <c r="F30" s="26" t="n"/>
      <c r="G30" s="38">
        <f>IFERROR(VLOOKUP($A60&amp;"_"&amp;$B60,Results_Deltas!$A$2:$P$15000,5,FALSE),"")</f>
        <v/>
      </c>
      <c r="H30" s="38" t="inlineStr">
        <is>
          <t>Blanket (page end)</t>
        </is>
      </c>
      <c r="I30" s="26" t="n"/>
      <c r="J30" s="26" t="n"/>
      <c r="K30" s="26" t="n"/>
      <c r="L30" s="26" t="inlineStr">
        <is>
          <t>NO</t>
        </is>
      </c>
      <c r="M30" s="74" t="n">
        <v>3.303368714880644</v>
      </c>
      <c r="N30" s="74" t="n">
        <v>28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FG_GREED_THRESHOLD</t>
        </is>
      </c>
      <c r="B31" s="40" t="inlineStr">
        <is>
          <t>75</t>
        </is>
      </c>
      <c r="C31" s="38" t="n"/>
      <c r="D31" s="38" t="inlineStr">
        <is>
          <t>GLOBAL_CHECK, STOCKS_EXIT</t>
        </is>
      </c>
      <c r="E31" s="38" t="n"/>
      <c r="F31" s="26" t="n"/>
      <c r="G31" s="38">
        <f>IFERROR(VLOOKUP($A63&amp;"_"&amp;$B63,Results_Deltas!$A$2:$P$15000,5,FALSE),"")</f>
        <v/>
      </c>
      <c r="H31" s="38" t="inlineStr">
        <is>
          <t>Blanket (page end)</t>
        </is>
      </c>
      <c r="I31" s="26" t="n"/>
      <c r="J31" s="26" t="n"/>
      <c r="K31" s="26" t="n"/>
      <c r="L31" s="26" t="inlineStr">
        <is>
          <t>YES</t>
        </is>
      </c>
      <c r="M31" s="74" t="n">
        <v>3.344298270831867</v>
      </c>
      <c r="N31" s="74" t="n">
        <v>29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MOVER_THRESHOLD</t>
        </is>
      </c>
      <c r="B32" s="38" t="inlineStr">
        <is>
          <t>2.5</t>
        </is>
      </c>
      <c r="C32" s="38" t="n"/>
      <c r="D32" s="38" t="inlineStr">
        <is>
          <t>ENTRY, GLOBAL_CHECK, STOCKS_EXIT</t>
        </is>
      </c>
      <c r="E32" s="38" t="n"/>
      <c r="F32" s="26" t="n"/>
      <c r="G32" s="38">
        <f>IFERROR(VLOOKUP($A149&amp;"_"&amp;$B149,Results_Deltas!$A$2:$P$15000,5,FALSE),"")</f>
        <v/>
      </c>
      <c r="H32" s="38" t="inlineStr">
        <is>
          <t>Blanket (page end)</t>
        </is>
      </c>
      <c r="I32" s="26" t="n"/>
      <c r="J32" s="26" t="n"/>
      <c r="K32" s="26" t="n"/>
      <c r="L32" s="26" t="inlineStr">
        <is>
          <t>NO</t>
        </is>
      </c>
      <c r="M32" s="74" t="n">
        <v>3.354783726519146</v>
      </c>
      <c r="N32" s="74" t="n">
        <v>32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FUNDING_GATE_FILTER_TF</t>
        </is>
      </c>
      <c r="B33" s="38" t="inlineStr">
        <is>
          <t>1h</t>
        </is>
      </c>
      <c r="C33" s="38" t="n"/>
      <c r="D33" s="38" t="inlineStr">
        <is>
          <t>GLOBAL_CHECK</t>
        </is>
      </c>
      <c r="E33" s="38" t="n"/>
      <c r="F33" s="26" t="n"/>
      <c r="G33" s="38">
        <f>IFERROR(VLOOKUP($A70&amp;"_"&amp;$B70,Results_Deltas!$A$2:$P$15000,5,FALSE),"")</f>
        <v/>
      </c>
      <c r="H33" s="38" t="inlineStr">
        <is>
          <t>Blanket (page end)</t>
        </is>
      </c>
      <c r="I33" s="26" t="n"/>
      <c r="J33" s="26" t="n"/>
      <c r="K33" s="26" t="n"/>
      <c r="L33" s="26" t="inlineStr">
        <is>
          <t>NO</t>
        </is>
      </c>
      <c r="M33" s="74" t="n">
        <v>3.36462959479009</v>
      </c>
      <c r="N33" s="74" t="n">
        <v>33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FUNDING_GATE_FILTER_TF</t>
        </is>
      </c>
      <c r="B34" s="38" t="inlineStr">
        <is>
          <t>OFF</t>
        </is>
      </c>
      <c r="C34" s="38" t="n"/>
      <c r="D34" s="38" t="inlineStr">
        <is>
          <t>GLOBAL_CHECK</t>
        </is>
      </c>
      <c r="E34" s="38" t="n"/>
      <c r="F34" s="26" t="n"/>
      <c r="G34" s="38">
        <f>IFERROR(VLOOKUP($A67&amp;"_"&amp;$B67,Results_Deltas!$A$2:$P$15000,5,FALSE),"")</f>
        <v/>
      </c>
      <c r="H34" s="38" t="inlineStr">
        <is>
          <t>Blanket (page end)</t>
        </is>
      </c>
      <c r="I34" s="26" t="n"/>
      <c r="J34" s="26" t="n"/>
      <c r="K34" s="26" t="n"/>
      <c r="L34" s="26" t="inlineStr">
        <is>
          <t>NO</t>
        </is>
      </c>
      <c r="M34" s="74" t="n">
        <v>3.390390397857043</v>
      </c>
      <c r="N34" s="74" t="n">
        <v>36</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COOLDOWN_LOCKS_FILTER_TF</t>
        </is>
      </c>
      <c r="B35" s="38" t="inlineStr">
        <is>
          <t>D</t>
        </is>
      </c>
      <c r="C35" s="38" t="n"/>
      <c r="D35" s="38" t="inlineStr">
        <is>
          <t>GLOBAL_CHECK</t>
        </is>
      </c>
      <c r="E35" s="38" t="n"/>
      <c r="F35" s="26" t="n"/>
      <c r="G35" s="38">
        <f>IFERROR(VLOOKUP($A26&amp;"_"&amp;$B26,Results_Deltas!$A$2:$P$15000,5,FALSE),"")</f>
        <v/>
      </c>
      <c r="H35" s="38" t="inlineStr">
        <is>
          <t>Blanket (page end)</t>
        </is>
      </c>
      <c r="I35" s="26" t="n"/>
      <c r="J35" s="26" t="n"/>
      <c r="K35" s="26" t="n"/>
      <c r="L35" s="26" t="inlineStr">
        <is>
          <t>NO</t>
        </is>
      </c>
      <c r="M35" s="74" t="n">
        <v>3.391319898279303</v>
      </c>
      <c r="N35" s="74" t="n">
        <v>30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FUNDING_GATE_FILTER_TF</t>
        </is>
      </c>
      <c r="B36" s="38" t="inlineStr">
        <is>
          <t>D</t>
        </is>
      </c>
      <c r="C36" s="38" t="n"/>
      <c r="D36" s="38" t="inlineStr">
        <is>
          <t>GLOBAL_CHECK</t>
        </is>
      </c>
      <c r="E36" s="38" t="n"/>
      <c r="F36" s="26" t="n"/>
      <c r="G36" s="38">
        <f>IFERROR(VLOOKUP($A68&amp;"_"&amp;$B68,Results_Deltas!$A$2:$P$15000,5,FALSE),"")</f>
        <v/>
      </c>
      <c r="H36" s="38" t="inlineStr">
        <is>
          <t>Blanket (page end)</t>
        </is>
      </c>
      <c r="I36" s="26" t="n"/>
      <c r="J36" s="26" t="n"/>
      <c r="K36" s="26" t="n"/>
      <c r="L36" s="26" t="inlineStr">
        <is>
          <t>NO</t>
        </is>
      </c>
      <c r="M36" s="74" t="n">
        <v>3.396718117562433</v>
      </c>
      <c r="N36" s="74" t="n">
        <v>34</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HTF_DIRECTION_GATE_ENABLED</t>
        </is>
      </c>
      <c r="B37" s="38" t="inlineStr">
        <is>
          <t>True</t>
        </is>
      </c>
      <c r="C37" s="38" t="n"/>
      <c r="D37" s="38" t="inlineStr">
        <is>
          <t>ENTRY, GLOBAL_CHECK, STOCKS_EXIT</t>
        </is>
      </c>
      <c r="E37" s="38" t="n"/>
      <c r="F37" s="26" t="n"/>
      <c r="G37" s="38">
        <f>IFERROR(VLOOKUP($A106&amp;"_"&amp;$B106,Results_Deltas!$A$2:$P$15000,5,FALSE),"")</f>
        <v/>
      </c>
      <c r="H37" s="38" t="inlineStr">
        <is>
          <t>Blanket (page end)</t>
        </is>
      </c>
      <c r="I37" s="26" t="n"/>
      <c r="J37" s="26" t="n"/>
      <c r="K37" s="26" t="n"/>
      <c r="L37" s="26" t="inlineStr">
        <is>
          <t>NO</t>
        </is>
      </c>
      <c r="M37" s="74" t="n">
        <v>3.405712364512014</v>
      </c>
      <c r="N37" s="74" t="n">
        <v>32</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MTS_BOTTOM_STRONG_THRESHOLD</t>
        </is>
      </c>
      <c r="B38" s="38" t="inlineStr">
        <is>
          <t>20</t>
        </is>
      </c>
      <c r="C38" s="38" t="n"/>
      <c r="D38" s="38" t="inlineStr">
        <is>
          <t>ENTRY, GLOBAL_CHECK, STOCKS_EXIT</t>
        </is>
      </c>
      <c r="E38" s="38" t="n"/>
      <c r="F38" s="26" t="n"/>
      <c r="G38" s="38">
        <f>IFERROR(VLOOKUP($A161&amp;"_"&amp;$B161,Results_Deltas!$A$2:$P$15000,5,FALSE),"")</f>
        <v/>
      </c>
      <c r="H38" s="38" t="inlineStr">
        <is>
          <t>Blanket (page end)</t>
        </is>
      </c>
      <c r="I38" s="26" t="n"/>
      <c r="J38" s="26" t="n"/>
      <c r="K38" s="26" t="n"/>
      <c r="L38" s="26" t="inlineStr">
        <is>
          <t>NO</t>
        </is>
      </c>
      <c r="M38" s="74" t="n">
        <v>3.40768203218411</v>
      </c>
      <c r="N38" s="74" t="n">
        <v>32</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74" t="n">
        <v>3.411815364399332</v>
      </c>
      <c r="N39" s="74" t="n">
        <v>32</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COOLDOWN_LOCKS_FILTER_TF</t>
        </is>
      </c>
      <c r="B40" s="38" t="inlineStr">
        <is>
          <t>OFF</t>
        </is>
      </c>
      <c r="C40" s="38" t="n"/>
      <c r="D40" s="38" t="inlineStr">
        <is>
          <t>GLOBAL_CHECK</t>
        </is>
      </c>
      <c r="E40" s="38" t="n"/>
      <c r="F40" s="26" t="n"/>
      <c r="G40" s="38">
        <f>IFERROR(VLOOKUP($A25&amp;"_"&amp;$B25,Results_Deltas!$A$2:$P$15000,5,FALSE),"")</f>
        <v/>
      </c>
      <c r="H40" s="38" t="inlineStr">
        <is>
          <t>Blanket (page end)</t>
        </is>
      </c>
      <c r="I40" s="26" t="n"/>
      <c r="J40" s="26" t="n"/>
      <c r="K40" s="26" t="n"/>
      <c r="L40" s="26" t="inlineStr">
        <is>
          <t>NO</t>
        </is>
      </c>
      <c r="M40" s="74" t="n">
        <v>3.413415059013503</v>
      </c>
      <c r="N40" s="74" t="n">
        <v>31</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FUNDING_GATE_FILTER_TF</t>
        </is>
      </c>
      <c r="B41" s="38" t="inlineStr">
        <is>
          <t>4h</t>
        </is>
      </c>
      <c r="C41" s="38" t="n"/>
      <c r="D41" s="38" t="inlineStr">
        <is>
          <t>GLOBAL_CHECK</t>
        </is>
      </c>
      <c r="E41" s="38" t="n"/>
      <c r="F41" s="26" t="n"/>
      <c r="G41" s="38">
        <f>IFERROR(VLOOKUP($A69&amp;"_"&amp;$B69,Results_Deltas!$A$2:$P$15000,5,FALSE),"")</f>
        <v/>
      </c>
      <c r="H41" s="38" t="inlineStr">
        <is>
          <t>Blanket (page end)</t>
        </is>
      </c>
      <c r="I41" s="26" t="n"/>
      <c r="J41" s="26" t="n"/>
      <c r="K41" s="26" t="n"/>
      <c r="L41" s="26" t="inlineStr">
        <is>
          <t>NO</t>
        </is>
      </c>
      <c r="M41" s="74" t="n">
        <v>3.427912370467843</v>
      </c>
      <c r="N41" s="74" t="n">
        <v>36</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OI_CONFIRM_MIN_PRICE_PCT</t>
        </is>
      </c>
      <c r="B42" s="38" t="inlineStr">
        <is>
          <t>0.5</t>
        </is>
      </c>
      <c r="C42" s="38" t="n"/>
      <c r="D42" s="38" t="inlineStr">
        <is>
          <t>ENTRY, GLOBAL_CHECK, STOCKS_EXIT</t>
        </is>
      </c>
      <c r="E42" s="38" t="n"/>
      <c r="F42" s="26" t="n"/>
      <c r="G42" s="38">
        <f>IFERROR(VLOOKUP($A183&amp;"_"&amp;$B183,Results_Deltas!$A$2:$P$15000,5,FALSE),"")</f>
        <v/>
      </c>
      <c r="H42" s="38" t="inlineStr">
        <is>
          <t>Blanket (page end)</t>
        </is>
      </c>
      <c r="I42" s="26" t="n"/>
      <c r="J42" s="26" t="n"/>
      <c r="K42" s="26" t="n"/>
      <c r="L42" s="26" t="inlineStr">
        <is>
          <t>NO</t>
        </is>
      </c>
      <c r="M42" s="74" t="n">
        <v>3.428990224341265</v>
      </c>
      <c r="N42" s="74" t="n">
        <v>29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CRYPTO_SPIKE_FADE_THRESHOLD_PCT</t>
        </is>
      </c>
      <c r="B43" s="38" t="inlineStr">
        <is>
          <t>7.5</t>
        </is>
      </c>
      <c r="C43" s="38" t="n"/>
      <c r="D43" s="38" t="inlineStr">
        <is>
          <t>GLOBAL_CHECK, STOCKS_EXIT</t>
        </is>
      </c>
      <c r="E43" s="38" t="n"/>
      <c r="F43" s="26" t="n"/>
      <c r="G43" s="38">
        <f>IFERROR(VLOOKUP($A32&amp;"_"&amp;$B32,Results_Deltas!$A$2:$P$15000,5,FALSE),"")</f>
        <v/>
      </c>
      <c r="H43" s="38" t="inlineStr">
        <is>
          <t>Blanket (page end)</t>
        </is>
      </c>
      <c r="I43" s="26" t="n"/>
      <c r="J43" s="26" t="n"/>
      <c r="K43" s="26" t="n"/>
      <c r="L43" s="26" t="inlineStr">
        <is>
          <t>NO</t>
        </is>
      </c>
      <c r="M43" s="74" t="n">
        <v>3.429695255221278</v>
      </c>
      <c r="N43" s="74" t="n">
        <v>38</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HLR_SMA_BAND_PCT</t>
        </is>
      </c>
      <c r="B44" s="38" t="inlineStr">
        <is>
          <t>1.0</t>
        </is>
      </c>
      <c r="C44" s="38" t="n"/>
      <c r="D44" s="38" t="inlineStr">
        <is>
          <t>ENTRY, GLOBAL_CHECK, STOCKS_EXIT</t>
        </is>
      </c>
      <c r="E44" s="38" t="n"/>
      <c r="F44" s="26" t="n"/>
      <c r="G44" s="38">
        <f>IFERROR(VLOOKUP($A98&amp;"_"&amp;$B98,Results_Deltas!$A$2:$P$15000,5,FALSE),"")</f>
        <v/>
      </c>
      <c r="H44" s="38" t="inlineStr">
        <is>
          <t>Blanket (page end)</t>
        </is>
      </c>
      <c r="I44" s="26" t="n"/>
      <c r="J44" s="26" t="n"/>
      <c r="K44" s="26" t="n"/>
      <c r="L44" s="26" t="inlineStr">
        <is>
          <t>NO</t>
        </is>
      </c>
      <c r="M44" s="74" t="n">
        <v>3.432275214821727</v>
      </c>
      <c r="N44" s="74" t="n">
        <v>29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MARKET_QUALITY_SCORE_ENABLED</t>
        </is>
      </c>
      <c r="B45" s="38" t="inlineStr">
        <is>
          <t>True</t>
        </is>
      </c>
      <c r="C45" s="38" t="n"/>
      <c r="D45" s="38" t="inlineStr">
        <is>
          <t>ENTRY, GLOBAL_CHECK, STOCKS_EXIT</t>
        </is>
      </c>
      <c r="E45" s="38" t="n"/>
      <c r="F45" s="26" t="n"/>
      <c r="G45" s="38">
        <f>IFERROR(VLOOKUP($A143&amp;"_"&amp;$B143,Results_Deltas!$A$2:$P$15000,5,FALSE),"")</f>
        <v/>
      </c>
      <c r="H45" s="38" t="inlineStr">
        <is>
          <t>Blanket (page end)</t>
        </is>
      </c>
      <c r="I45" s="26" t="n"/>
      <c r="J45" s="26" t="n"/>
      <c r="K45" s="26" t="n"/>
      <c r="L45" s="26" t="inlineStr">
        <is>
          <t>NO</t>
        </is>
      </c>
      <c r="M45" s="74" t="n">
        <v>3.440909708724149</v>
      </c>
      <c r="N45" s="74" t="n">
        <v>33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MOVER_THRESHOLD</t>
        </is>
      </c>
      <c r="B46" s="38" t="inlineStr">
        <is>
          <t>6.25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3.454271374333562</v>
      </c>
      <c r="N46" s="74" t="n">
        <v>33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FG_GREED_THRESHOLD</t>
        </is>
      </c>
      <c r="B47" s="38" t="inlineStr">
        <is>
          <t>37.5</t>
        </is>
      </c>
      <c r="C47" s="38" t="n"/>
      <c r="D47" s="38" t="inlineStr">
        <is>
          <t>GLOBAL_CHECK, STOCKS_EXIT</t>
        </is>
      </c>
      <c r="E47" s="38" t="n"/>
      <c r="F47" s="26" t="n"/>
      <c r="G47" s="38">
        <f>IFERROR(VLOOKUP($A66&amp;"_"&amp;$B66,Results_Deltas!$A$2:$P$15000,5,FALSE),"")</f>
        <v/>
      </c>
      <c r="H47" s="38" t="inlineStr">
        <is>
          <t>Blanket (page end)</t>
        </is>
      </c>
      <c r="I47" s="26" t="n"/>
      <c r="J47" s="26" t="n"/>
      <c r="K47" s="26" t="n"/>
      <c r="L47" s="26" t="inlineStr">
        <is>
          <t>NO</t>
        </is>
      </c>
      <c r="M47" s="74" t="n">
        <v>3.45841192312583</v>
      </c>
      <c r="N47" s="74" t="n">
        <v>33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HA_WICK_QUALITY_TF</t>
        </is>
      </c>
      <c r="B48" s="38" t="inlineStr">
        <is>
          <t>D</t>
        </is>
      </c>
      <c r="C48" s="38" t="n"/>
      <c r="D48" s="38" t="inlineStr">
        <is>
          <t>ENTRY, GLOBAL_CHECK, STOCKS_EXIT</t>
        </is>
      </c>
      <c r="E48" s="38" t="n"/>
      <c r="F48" s="26" t="n"/>
      <c r="G48" s="38">
        <f>IFERROR(VLOOKUP($A92&amp;"_"&amp;$B92,Results_Deltas!$A$2:$P$15000,5,FALSE),"")</f>
        <v/>
      </c>
      <c r="H48" s="38" t="inlineStr">
        <is>
          <t>Blanket (page end)</t>
        </is>
      </c>
      <c r="I48" s="26" t="n"/>
      <c r="J48" s="26" t="n"/>
      <c r="K48" s="26" t="n"/>
      <c r="L48" s="26" t="inlineStr">
        <is>
          <t>NO</t>
        </is>
      </c>
      <c r="M48" s="74" t="n">
        <v>3.485089285146201</v>
      </c>
      <c r="N48" s="74" t="n">
        <v>32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IFERROR(VLOOKUP($A90&amp;"_"&amp;$B90,Results_Deltas!$A$2:$P$15000,5,FALSE),"")</f>
        <v/>
      </c>
      <c r="H49" s="38" t="inlineStr">
        <is>
          <t>Blanket (page end)</t>
        </is>
      </c>
      <c r="I49" s="26" t="n"/>
      <c r="J49" s="26" t="n"/>
      <c r="K49" s="26" t="n"/>
      <c r="L49" s="26" t="inlineStr">
        <is>
          <t>NO</t>
        </is>
      </c>
      <c r="M49" s="74" t="n">
        <v>3.486581408855283</v>
      </c>
      <c r="N49" s="74" t="n">
        <v>34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MTS_BOTTOM_STRONG_THRESHOLD</t>
        </is>
      </c>
      <c r="B50" s="38" t="inlineStr">
        <is>
          <t>50</t>
        </is>
      </c>
      <c r="C50" s="38" t="n"/>
      <c r="D50" s="38" t="inlineStr">
        <is>
          <t>ENTRY, GLOBAL_CHECK, STOCKS_EXIT</t>
        </is>
      </c>
      <c r="E50" s="38" t="n"/>
      <c r="F50" s="26" t="n"/>
      <c r="G50" s="38">
        <f>IFERROR(VLOOKUP($A159&amp;"_"&amp;$B159,Results_Deltas!$A$2:$P$15000,5,FALSE),"")</f>
        <v/>
      </c>
      <c r="H50" s="38" t="inlineStr">
        <is>
          <t>Blanket (page end)</t>
        </is>
      </c>
      <c r="I50" s="26" t="n"/>
      <c r="J50" s="26" t="n"/>
      <c r="K50" s="26" t="n"/>
      <c r="L50" s="26" t="inlineStr">
        <is>
          <t>NO</t>
        </is>
      </c>
      <c r="M50" s="74" t="n">
        <v>3.497488448851797</v>
      </c>
      <c r="N50" s="74" t="n">
        <v>32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OI_CONFIRM_MIN_PRICE_PCT</t>
        </is>
      </c>
      <c r="B51" s="38" t="inlineStr">
        <is>
          <t>1.0</t>
        </is>
      </c>
      <c r="C51" s="38" t="n"/>
      <c r="D51" s="38" t="inlineStr">
        <is>
          <t>ENTRY, GLOBAL_CHECK, STOCKS_EXIT</t>
        </is>
      </c>
      <c r="E51" s="38" t="n"/>
      <c r="F51" s="26" t="n"/>
      <c r="G51" s="38">
        <f>IFERROR(VLOOKUP($A182&amp;"_"&amp;$B182,Results_Deltas!$A$2:$P$15000,5,FALSE),"")</f>
        <v/>
      </c>
      <c r="H51" s="38" t="inlineStr">
        <is>
          <t>Blanket (page end)</t>
        </is>
      </c>
      <c r="I51" s="26" t="n"/>
      <c r="J51" s="26" t="n"/>
      <c r="K51" s="26" t="n"/>
      <c r="L51" s="26" t="inlineStr">
        <is>
          <t>NO</t>
        </is>
      </c>
      <c r="M51" s="74" t="n">
        <v>3.504621828165762</v>
      </c>
      <c r="N51" s="74" t="n">
        <v>30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LH_HL_FILTER_ENABLED</t>
        </is>
      </c>
      <c r="B52" s="38" t="inlineStr">
        <is>
          <t>True</t>
        </is>
      </c>
      <c r="C52" s="38" t="n"/>
      <c r="D52" s="38" t="inlineStr">
        <is>
          <t>ENTRY, GLOBAL_CHECK, STOCKS_EXIT</t>
        </is>
      </c>
      <c r="E52" s="38" t="n"/>
      <c r="F52" s="26" t="n"/>
      <c r="G52" s="38">
        <f>IFERROR(VLOOKUP($A120&amp;"_"&amp;$B120,Results_Deltas!$A$2:$P$15000,5,FALSE),"")</f>
        <v/>
      </c>
      <c r="H52" s="38" t="inlineStr">
        <is>
          <t>Blanket (page end)</t>
        </is>
      </c>
      <c r="I52" s="26" t="n"/>
      <c r="J52" s="26" t="n"/>
      <c r="K52" s="26" t="n"/>
      <c r="L52" s="26" t="inlineStr">
        <is>
          <t>NO</t>
        </is>
      </c>
      <c r="M52" s="74" t="n">
        <v>3.50757429901773</v>
      </c>
      <c r="N52" s="74" t="n">
        <v>34</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18.75</t>
        </is>
      </c>
      <c r="C53" s="38" t="n"/>
      <c r="D53" s="38" t="inlineStr">
        <is>
          <t>GLOBAL_CHECK, STOCKS_EXIT</t>
        </is>
      </c>
      <c r="E53" s="38" t="n"/>
      <c r="F53" s="26" t="n"/>
      <c r="G53" s="38">
        <f>IFERROR(VLOOKUP($A61&amp;"_"&amp;$B61,Results_Deltas!$A$2:$P$15000,5,FALSE),"")</f>
        <v/>
      </c>
      <c r="H53" s="38" t="inlineStr">
        <is>
          <t>Blanket (page end)</t>
        </is>
      </c>
      <c r="I53" s="26" t="n"/>
      <c r="J53" s="26" t="n"/>
      <c r="K53" s="26" t="n"/>
      <c r="L53" s="26" t="inlineStr">
        <is>
          <t>NO</t>
        </is>
      </c>
      <c r="M53" s="74" t="n">
        <v>3.508857637365916</v>
      </c>
      <c r="N53" s="74" t="n">
        <v>30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HA_WICK_QUALITY_TF</t>
        </is>
      </c>
      <c r="B54" s="38" t="inlineStr">
        <is>
          <t>OFF</t>
        </is>
      </c>
      <c r="C54" s="38" t="n"/>
      <c r="D54" s="38" t="inlineStr">
        <is>
          <t>ENTRY, GLOBAL_CHECK, STOCKS_EXIT</t>
        </is>
      </c>
      <c r="E54" s="38" t="n"/>
      <c r="F54" s="26" t="n"/>
      <c r="G54" s="38">
        <f>IFERROR(VLOOKUP($A91&amp;"_"&amp;$B91,Results_Deltas!$A$2:$P$15000,5,FALSE),"")</f>
        <v/>
      </c>
      <c r="H54" s="38" t="inlineStr">
        <is>
          <t>Blanket (page end)</t>
        </is>
      </c>
      <c r="I54" s="26" t="n"/>
      <c r="J54" s="26" t="n"/>
      <c r="K54" s="26" t="n"/>
      <c r="L54" s="26" t="inlineStr">
        <is>
          <t>NO</t>
        </is>
      </c>
      <c r="M54" s="74" t="n">
        <v>3.509996336767958</v>
      </c>
      <c r="N54" s="74" t="n">
        <v>32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OI_CONFIRM_ENABLED</t>
        </is>
      </c>
      <c r="B55" s="40" t="inlineStr">
        <is>
          <t>True</t>
        </is>
      </c>
      <c r="C55" s="38" t="n"/>
      <c r="D55" s="38" t="inlineStr">
        <is>
          <t>ENTRY, GLOBAL_CHECK, STOCKS_EXIT</t>
        </is>
      </c>
      <c r="E55" s="38" t="n"/>
      <c r="F55" s="26" t="n"/>
      <c r="G55" s="38">
        <f>IFERROR(VLOOKUP($A175&amp;"_"&amp;$B175,Results_Deltas!$A$2:$P$15000,5,FALSE),"")</f>
        <v/>
      </c>
      <c r="H55" s="38" t="inlineStr">
        <is>
          <t>Blanket (page end)</t>
        </is>
      </c>
      <c r="I55" s="26" t="n"/>
      <c r="J55" s="26" t="n"/>
      <c r="K55" s="26" t="n"/>
      <c r="L55" s="26" t="inlineStr">
        <is>
          <t>YES</t>
        </is>
      </c>
      <c r="M55" s="74" t="n">
        <v>3.516017858316868</v>
      </c>
      <c r="N55" s="74" t="n">
        <v>31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74" t="n">
        <v>3.52234830598977</v>
      </c>
      <c r="N56" s="74" t="n">
        <v>29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LH_HL_FILTER_MODE</t>
        </is>
      </c>
      <c r="B57" s="38" t="inlineStr">
        <is>
          <t>STRICT_2BAR_ALT</t>
        </is>
      </c>
      <c r="C57" s="38" t="n"/>
      <c r="D57" s="38" t="inlineStr">
        <is>
          <t>ENTRY, GLOBAL_CHECK, STOCKS_EXIT</t>
        </is>
      </c>
      <c r="E57" s="38" t="n"/>
      <c r="F57" s="26" t="n"/>
      <c r="G57" s="38">
        <f>IFERROR(VLOOKUP($A122&amp;"_"&amp;$B122,Results_Deltas!$A$2:$P$15000,5,FALSE),"")</f>
        <v/>
      </c>
      <c r="H57" s="38" t="inlineStr">
        <is>
          <t>Blanket (page end)</t>
        </is>
      </c>
      <c r="I57" s="26" t="n"/>
      <c r="J57" s="26" t="n"/>
      <c r="K57" s="26" t="n"/>
      <c r="L57" s="26" t="inlineStr">
        <is>
          <t>NO</t>
        </is>
      </c>
      <c r="M57" s="74" t="n">
        <v>3.528964259592947</v>
      </c>
      <c r="N57" s="74" t="n">
        <v>33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MTS_BOTTOM_BONUS_THRESHOLD</t>
        </is>
      </c>
      <c r="B58" s="40" t="inlineStr">
        <is>
          <t>25</t>
        </is>
      </c>
      <c r="C58" s="38" t="n"/>
      <c r="D58" s="38" t="inlineStr">
        <is>
          <t>ENTRY, GLOBAL_CHECK, STOCKS_EXIT</t>
        </is>
      </c>
      <c r="E58" s="38" t="n"/>
      <c r="F58" s="26" t="n"/>
      <c r="G58" s="38">
        <f>IFERROR(VLOOKUP($A154&amp;"_"&amp;$B154,Results_Deltas!$A$2:$P$15000,5,FALSE),"")</f>
        <v/>
      </c>
      <c r="H58" s="38" t="inlineStr">
        <is>
          <t>Blanket (page end)</t>
        </is>
      </c>
      <c r="I58" s="26" t="n"/>
      <c r="J58" s="26" t="n"/>
      <c r="K58" s="26" t="n"/>
      <c r="L58" s="26" t="inlineStr">
        <is>
          <t>YES</t>
        </is>
      </c>
      <c r="M58" s="74" t="n">
        <v>3.548271514376835</v>
      </c>
      <c r="N58" s="74" t="n">
        <v>33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MTS_BOTTOM_STRONG_THRESHOLD</t>
        </is>
      </c>
      <c r="B59" s="38" t="inlineStr">
        <is>
          <t>30</t>
        </is>
      </c>
      <c r="C59" s="38" t="n"/>
      <c r="D59" s="38" t="inlineStr">
        <is>
          <t>ENTRY, GLOBAL_CHECK, STOCKS_EXIT</t>
        </is>
      </c>
      <c r="E59" s="38" t="n"/>
      <c r="F59" s="26" t="n"/>
      <c r="G59" s="38">
        <f>IFERROR(VLOOKUP($A160&amp;"_"&amp;$B160,Results_Deltas!$A$2:$P$15000,5,FALSE),"")</f>
        <v/>
      </c>
      <c r="H59" s="38" t="inlineStr">
        <is>
          <t>Blanket (page end)</t>
        </is>
      </c>
      <c r="I59" s="26" t="n"/>
      <c r="J59" s="26" t="n"/>
      <c r="K59" s="26" t="n"/>
      <c r="L59" s="26" t="inlineStr">
        <is>
          <t>NO</t>
        </is>
      </c>
      <c r="M59" s="74" t="n">
        <v>3.568758441628491</v>
      </c>
      <c r="N59" s="74" t="n">
        <v>33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HA_WICK_QUALITY_SCORE</t>
        </is>
      </c>
      <c r="B60" s="40" t="inlineStr">
        <is>
          <t>15</t>
        </is>
      </c>
      <c r="C60" s="38" t="n"/>
      <c r="D60" s="38" t="inlineStr">
        <is>
          <t>ENTRY, GLOBAL_CHECK, STOCKS_EXIT</t>
        </is>
      </c>
      <c r="E60" s="38" t="n"/>
      <c r="F60" s="26" t="n"/>
      <c r="G60" s="38">
        <f>IFERROR(VLOOKUP($A89&amp;"_"&amp;$B89,Results_Deltas!$A$2:$P$15000,5,FALSE),"")</f>
        <v/>
      </c>
      <c r="H60" s="38" t="inlineStr">
        <is>
          <t>Blanket (page end)</t>
        </is>
      </c>
      <c r="I60" s="26" t="n"/>
      <c r="J60" s="26" t="n"/>
      <c r="K60" s="26" t="n"/>
      <c r="L60" s="26" t="inlineStr">
        <is>
          <t>YES</t>
        </is>
      </c>
      <c r="M60" s="74" t="n">
        <v>3.569395799894989</v>
      </c>
      <c r="N60" s="74" t="n">
        <v>34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MTF_GR_MIN_IND</t>
        </is>
      </c>
      <c r="B61" s="38" t="inlineStr">
        <is>
          <t>5</t>
        </is>
      </c>
      <c r="C61" s="38" t="n"/>
      <c r="D61" s="38" t="inlineStr">
        <is>
          <t>GLOBAL_CHECK, STOCKS_EXIT</t>
        </is>
      </c>
      <c r="E61" s="38" t="n"/>
      <c r="F61" s="26" t="n"/>
      <c r="G61" s="38">
        <f>IFERROR(VLOOKUP($A152&amp;"_"&amp;$B152,Results_Deltas!$A$2:$P$15000,5,FALSE),"")</f>
        <v/>
      </c>
      <c r="H61" s="38" t="inlineStr">
        <is>
          <t>Blanket (page end)</t>
        </is>
      </c>
      <c r="I61" s="26" t="n"/>
      <c r="J61" s="26" t="n"/>
      <c r="K61" s="26" t="n"/>
      <c r="L61" s="26" t="inlineStr">
        <is>
          <t>NO</t>
        </is>
      </c>
      <c r="M61" s="74" t="n">
        <v>3.574634496565563</v>
      </c>
      <c r="N61" s="74" t="n">
        <v>33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MTF_GR_MIN_IND</t>
        </is>
      </c>
      <c r="B62" s="38" t="inlineStr">
        <is>
          <t>5_ALT</t>
        </is>
      </c>
      <c r="C62" s="38" t="n"/>
      <c r="D62" s="38" t="inlineStr">
        <is>
          <t>GLOBAL_CHECK, STOCKS_EXIT</t>
        </is>
      </c>
      <c r="E62" s="38" t="n"/>
      <c r="F62" s="26" t="n"/>
      <c r="G62" s="38">
        <f>IFERROR(VLOOKUP($A153&amp;"_"&amp;$B153,Results_Deltas!$A$2:$P$15000,5,FALSE),"")</f>
        <v/>
      </c>
      <c r="H62" s="38" t="inlineStr">
        <is>
          <t>Blanket (page end)</t>
        </is>
      </c>
      <c r="I62" s="26" t="n"/>
      <c r="J62" s="26" t="n"/>
      <c r="K62" s="26" t="n"/>
      <c r="L62" s="26" t="inlineStr">
        <is>
          <t>NO</t>
        </is>
      </c>
      <c r="M62" s="74" t="n">
        <v>3.574634496565563</v>
      </c>
      <c r="N62" s="74" t="n">
        <v>33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ADX_RANGING_THRESHOLD</t>
        </is>
      </c>
      <c r="B63" s="38" t="inlineStr">
        <is>
          <t>15</t>
        </is>
      </c>
      <c r="C63" s="38" t="n"/>
      <c r="D63" s="38" t="inlineStr">
        <is>
          <t>ENTRY, GLOBAL_CHECK, STOCKS_EXIT</t>
        </is>
      </c>
      <c r="E63" s="38" t="n"/>
      <c r="F63" s="26" t="n"/>
      <c r="G63" s="38">
        <f>IFERROR(VLOOKUP($A11&amp;"_"&amp;$B11,Results_Deltas!$A$2:$P$15000,5,FALSE),"")</f>
        <v/>
      </c>
      <c r="H63" s="38" t="inlineStr">
        <is>
          <t>Blanket (page end)</t>
        </is>
      </c>
      <c r="I63" s="26" t="n"/>
      <c r="J63" s="26" t="n"/>
      <c r="K63" s="26" t="n"/>
      <c r="L63" s="26" t="inlineStr">
        <is>
          <t>NO</t>
        </is>
      </c>
      <c r="M63" s="74" t="n">
        <v>3.575462854404563</v>
      </c>
      <c r="N63" s="74" t="n">
        <v>33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2.0</t>
        </is>
      </c>
      <c r="C64" s="38" t="n"/>
      <c r="D64" s="38" t="inlineStr">
        <is>
          <t>ENTRY, GLOBAL_CHECK, STOCKS_EXIT</t>
        </is>
      </c>
      <c r="E64" s="38" t="n"/>
      <c r="F64" s="26" t="n"/>
      <c r="G64" s="38">
        <f>IFERROR(VLOOKUP($A177&amp;"_"&amp;$B177,Results_Deltas!$A$2:$P$15000,5,FALSE),"")</f>
        <v/>
      </c>
      <c r="H64" s="38" t="inlineStr">
        <is>
          <t>Blanket (page end)</t>
        </is>
      </c>
      <c r="I64" s="26" t="n"/>
      <c r="J64" s="26" t="n"/>
      <c r="K64" s="26" t="n"/>
      <c r="L64" s="26" t="inlineStr">
        <is>
          <t>NO</t>
        </is>
      </c>
      <c r="M64" s="74" t="n">
        <v>3.581905904081553</v>
      </c>
      <c r="N64" s="74" t="n">
        <v>30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CRYPTO_SPIKE_FADE_THRESHOLD_PCT</t>
        </is>
      </c>
      <c r="B65" s="38" t="inlineStr">
        <is>
          <t>12.5</t>
        </is>
      </c>
      <c r="C65" s="38" t="n"/>
      <c r="D65" s="38" t="inlineStr">
        <is>
          <t>GLOBAL_CHECK, STOCKS_EXIT</t>
        </is>
      </c>
      <c r="E65" s="38" t="n"/>
      <c r="F65" s="26" t="n"/>
      <c r="G65" s="38">
        <f>IFERROR(VLOOKUP($A31&amp;"_"&amp;$B31,Results_Deltas!$A$2:$P$15000,5,FALSE),"")</f>
        <v/>
      </c>
      <c r="H65" s="38" t="inlineStr">
        <is>
          <t>Blanket (page end)</t>
        </is>
      </c>
      <c r="I65" s="26" t="n"/>
      <c r="J65" s="26" t="n"/>
      <c r="K65" s="26" t="n"/>
      <c r="L65" s="26" t="inlineStr">
        <is>
          <t>NO</t>
        </is>
      </c>
      <c r="M65" s="74" t="n">
        <v>3.584080942746218</v>
      </c>
      <c r="N65" s="74" t="n">
        <v>37</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HLR_TOP_MIN_TFS</t>
        </is>
      </c>
      <c r="B66" s="38" t="inlineStr">
        <is>
          <t>1</t>
        </is>
      </c>
      <c r="C66" s="38" t="n"/>
      <c r="D66" s="38" t="inlineStr">
        <is>
          <t>GLOBAL_CHECK, REENTRY, STOCKS_EXIT</t>
        </is>
      </c>
      <c r="E66" s="38" t="n"/>
      <c r="F66" s="26" t="n"/>
      <c r="G66" s="38">
        <f>IFERROR(VLOOKUP($A102&amp;"_"&amp;$B102,Results_Deltas!$A$2:$P$15000,5,FALSE),"")</f>
        <v/>
      </c>
      <c r="H66" s="38" t="inlineStr">
        <is>
          <t>Blanket (page end)</t>
        </is>
      </c>
      <c r="I66" s="26" t="n"/>
      <c r="J66" s="26" t="n"/>
      <c r="K66" s="26" t="n"/>
      <c r="L66" s="26" t="inlineStr">
        <is>
          <t>NO</t>
        </is>
      </c>
      <c r="M66" s="74" t="n">
        <v>3.610853097287778</v>
      </c>
      <c r="N66" s="74" t="n">
        <v>31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LH_HL_FILTER_MODE</t>
        </is>
      </c>
      <c r="B67" s="40" t="inlineStr">
        <is>
          <t>STRICT_2BAR</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YES</t>
        </is>
      </c>
      <c r="M67" s="74" t="n">
        <v>3.612497004034987</v>
      </c>
      <c r="N67" s="74" t="n">
        <v>33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DUP_GUARD_FILTER_TF</t>
        </is>
      </c>
      <c r="B68" s="38" t="inlineStr">
        <is>
          <t>4h</t>
        </is>
      </c>
      <c r="C68" s="38" t="n"/>
      <c r="D68" s="38" t="inlineStr">
        <is>
          <t>GLOBAL_CHECK</t>
        </is>
      </c>
      <c r="E68" s="38" t="n"/>
      <c r="F68" s="26" t="n"/>
      <c r="G68" s="38">
        <f>IFERROR(VLOOKUP($A44&amp;"_"&amp;$B44,Results_Deltas!$A$2:$P$15000,5,FALSE),"")</f>
        <v/>
      </c>
      <c r="H68" s="38" t="inlineStr">
        <is>
          <t>Blanket (page end)</t>
        </is>
      </c>
      <c r="I68" s="26" t="n"/>
      <c r="J68" s="26" t="n"/>
      <c r="K68" s="26" t="n"/>
      <c r="L68" s="26" t="inlineStr">
        <is>
          <t>NO</t>
        </is>
      </c>
      <c r="M68" s="74" t="n">
        <v>3.622455340130192</v>
      </c>
      <c r="N68" s="74" t="n">
        <v>34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DUP_GUARD_FILTER_TF</t>
        </is>
      </c>
      <c r="B69" s="38" t="inlineStr">
        <is>
          <t>D</t>
        </is>
      </c>
      <c r="C69" s="38" t="n"/>
      <c r="D69" s="38" t="inlineStr">
        <is>
          <t>GLOBAL_CHECK</t>
        </is>
      </c>
      <c r="E69" s="38" t="n"/>
      <c r="F69" s="26" t="n"/>
      <c r="G69" s="38">
        <f>IFERROR(VLOOKUP($A43&amp;"_"&amp;$B43,Results_Deltas!$A$2:$P$15000,5,FALSE),"")</f>
        <v/>
      </c>
      <c r="H69" s="38" t="inlineStr">
        <is>
          <t>Blanket (page end)</t>
        </is>
      </c>
      <c r="I69" s="26" t="n"/>
      <c r="J69" s="26" t="n"/>
      <c r="K69" s="26" t="n"/>
      <c r="L69" s="26" t="inlineStr">
        <is>
          <t>NO</t>
        </is>
      </c>
      <c r="M69" s="74" t="n">
        <v>3.634696638439147</v>
      </c>
      <c r="N69" s="74" t="n">
        <v>35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FG_FEAR_THRESHOLD</t>
        </is>
      </c>
      <c r="B70" s="38" t="inlineStr">
        <is>
          <t>12.5</t>
        </is>
      </c>
      <c r="C70" s="38" t="n"/>
      <c r="D70" s="38" t="inlineStr">
        <is>
          <t>GLOBAL_CHECK, STOCKS_EXIT</t>
        </is>
      </c>
      <c r="E70" s="38" t="n"/>
      <c r="F70" s="26" t="n"/>
      <c r="G70" s="38">
        <f>IFERROR(VLOOKUP($A62&amp;"_"&amp;$B62,Results_Deltas!$A$2:$P$15000,5,FALSE),"")</f>
        <v/>
      </c>
      <c r="H70" s="38" t="inlineStr">
        <is>
          <t>Blanket (page end)</t>
        </is>
      </c>
      <c r="I70" s="26" t="n"/>
      <c r="J70" s="26" t="n"/>
      <c r="K70" s="26" t="n"/>
      <c r="L70" s="26" t="inlineStr">
        <is>
          <t>NO</t>
        </is>
      </c>
      <c r="M70" s="74" t="n">
        <v>3.640887675170328</v>
      </c>
      <c r="N70" s="74" t="n">
        <v>32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DUP_GUARD_FILTER_TF</t>
        </is>
      </c>
      <c r="B71" s="38" t="inlineStr">
        <is>
          <t>1h</t>
        </is>
      </c>
      <c r="C71" s="38" t="n"/>
      <c r="D71" s="38" t="inlineStr">
        <is>
          <t>GLOBAL_CHECK</t>
        </is>
      </c>
      <c r="E71" s="38" t="n"/>
      <c r="F71" s="26" t="n"/>
      <c r="G71" s="38">
        <f>IFERROR(VLOOKUP($A45&amp;"_"&amp;$B45,Results_Deltas!$A$2:$P$15000,5,FALSE),"")</f>
        <v/>
      </c>
      <c r="H71" s="38" t="inlineStr">
        <is>
          <t>Blanket (page end)</t>
        </is>
      </c>
      <c r="I71" s="26" t="n"/>
      <c r="J71" s="26" t="n"/>
      <c r="K71" s="26" t="n"/>
      <c r="L71" s="26" t="inlineStr">
        <is>
          <t>NO</t>
        </is>
      </c>
      <c r="M71" s="74" t="n">
        <v>3.641226254486315</v>
      </c>
      <c r="N71" s="74" t="n">
        <v>36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MTS_BOTTOM_BONUS_THRESHOLD</t>
        </is>
      </c>
      <c r="B72" s="38" t="inlineStr">
        <is>
          <t>18.75</t>
        </is>
      </c>
      <c r="C72" s="38" t="n"/>
      <c r="D72" s="38" t="inlineStr">
        <is>
          <t>ENTRY, GLOBAL_CHECK, STOCKS_EXIT</t>
        </is>
      </c>
      <c r="E72" s="38" t="n"/>
      <c r="F72" s="26" t="n"/>
      <c r="G72" s="38">
        <f>IFERROR(VLOOKUP($A156&amp;"_"&amp;$B156,Results_Deltas!$A$2:$P$15000,5,FALSE),"")</f>
        <v/>
      </c>
      <c r="H72" s="38" t="inlineStr">
        <is>
          <t>Blanket (page end)</t>
        </is>
      </c>
      <c r="I72" s="26" t="n"/>
      <c r="J72" s="26" t="n"/>
      <c r="K72" s="26" t="n"/>
      <c r="L72" s="26" t="inlineStr">
        <is>
          <t>NO</t>
        </is>
      </c>
      <c r="M72" s="74" t="n">
        <v>3.667598921333044</v>
      </c>
      <c r="N72" s="74" t="n">
        <v>33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MTS_BOTTOM_BONUS_THRESHOLD</t>
        </is>
      </c>
      <c r="B73" s="38" t="inlineStr">
        <is>
          <t>31.25</t>
        </is>
      </c>
      <c r="C73" s="38" t="n"/>
      <c r="D73" s="38" t="inlineStr">
        <is>
          <t>ENTRY, GLOBAL_CHECK, STOCKS_EXIT</t>
        </is>
      </c>
      <c r="E73" s="38" t="n"/>
      <c r="F73" s="26" t="n"/>
      <c r="G73" s="38">
        <f>IFERROR(VLOOKUP($A155&amp;"_"&amp;$B155,Results_Deltas!$A$2:$P$15000,5,FALSE),"")</f>
        <v/>
      </c>
      <c r="H73" s="38" t="inlineStr">
        <is>
          <t>Blanket (page end)</t>
        </is>
      </c>
      <c r="I73" s="26" t="n"/>
      <c r="J73" s="26" t="n"/>
      <c r="K73" s="26" t="n"/>
      <c r="L73" s="26" t="inlineStr">
        <is>
          <t>NO</t>
        </is>
      </c>
      <c r="M73" s="74" t="n">
        <v>3.676124349721873</v>
      </c>
      <c r="N73" s="74" t="n">
        <v>33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HA_WICK_QUALITY_ENABLED</t>
        </is>
      </c>
      <c r="B74" s="38" t="inlineStr">
        <is>
          <t>True</t>
        </is>
      </c>
      <c r="C74" s="38" t="n"/>
      <c r="D74" s="38" t="inlineStr">
        <is>
          <t>ENTRY, GLOBAL_CHECK, STOCKS_EXIT</t>
        </is>
      </c>
      <c r="E74" s="38" t="n"/>
      <c r="F74" s="26" t="n"/>
      <c r="G74" s="38">
        <f>IFERROR(VLOOKUP($A88&amp;"_"&amp;$B88,Results_Deltas!$A$2:$P$15000,5,FALSE),"")</f>
        <v/>
      </c>
      <c r="H74" s="38" t="inlineStr">
        <is>
          <t>Blanket (page end)</t>
        </is>
      </c>
      <c r="I74" s="26" t="n"/>
      <c r="J74" s="26" t="n"/>
      <c r="K74" s="26" t="n"/>
      <c r="L74" s="26" t="inlineStr">
        <is>
          <t>NO</t>
        </is>
      </c>
      <c r="M74" s="74" t="n">
        <v>3.715508980861127</v>
      </c>
      <c r="N74" s="74" t="n">
        <v>32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MTS_GATE_ENABLED</t>
        </is>
      </c>
      <c r="B75" s="40" t="inlineStr">
        <is>
          <t>True</t>
        </is>
      </c>
      <c r="C75" s="38" t="n"/>
      <c r="D75" s="38" t="inlineStr">
        <is>
          <t>ENTRY, GLOBAL_CHECK, STOCKS_EXIT</t>
        </is>
      </c>
      <c r="E75" s="38" t="n"/>
      <c r="F75" s="26" t="n"/>
      <c r="G75" s="38">
        <f>IFERROR(VLOOKUP($A163&amp;"_"&amp;$B163,Results_Deltas!$A$2:$P$15000,5,FALSE),"")</f>
        <v/>
      </c>
      <c r="H75" s="38" t="inlineStr">
        <is>
          <t>Blanket (page end)</t>
        </is>
      </c>
      <c r="I75" s="26" t="n"/>
      <c r="J75" s="26" t="n"/>
      <c r="K75" s="26" t="n"/>
      <c r="L75" s="26" t="inlineStr">
        <is>
          <t>YES</t>
        </is>
      </c>
      <c r="M75" s="74" t="n">
        <v>3.716968653766115</v>
      </c>
      <c r="N75" s="74" t="n">
        <v>32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DUP_GUARD_FILTER_TF</t>
        </is>
      </c>
      <c r="B76" s="38" t="inlineStr">
        <is>
          <t>OFF</t>
        </is>
      </c>
      <c r="C76" s="38" t="n"/>
      <c r="D76" s="38" t="inlineStr">
        <is>
          <t>GLOBAL_CHECK</t>
        </is>
      </c>
      <c r="E76" s="38" t="n"/>
      <c r="F76" s="26" t="n"/>
      <c r="G76" s="38">
        <f>IFERROR(VLOOKUP($A42&amp;"_"&amp;$B42,Results_Deltas!$A$2:$P$15000,5,FALSE),"")</f>
        <v/>
      </c>
      <c r="H76" s="38" t="inlineStr">
        <is>
          <t>Blanket (page end)</t>
        </is>
      </c>
      <c r="I76" s="26" t="n"/>
      <c r="J76" s="26" t="n"/>
      <c r="K76" s="26" t="n"/>
      <c r="L76" s="26" t="inlineStr">
        <is>
          <t>NO</t>
        </is>
      </c>
      <c r="M76" s="74" t="n">
        <v>3.732582687706857</v>
      </c>
      <c r="N76" s="74" t="n">
        <v>36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OI_CONFIRM_MIN_CHANGE_PCT</t>
        </is>
      </c>
      <c r="B77" s="38" t="inlineStr">
        <is>
          <t>1.0</t>
        </is>
      </c>
      <c r="C77" s="38" t="n"/>
      <c r="D77" s="38" t="inlineStr">
        <is>
          <t>ENTRY, GLOBAL_CHECK, STOCKS_EXIT</t>
        </is>
      </c>
      <c r="E77" s="38" t="n"/>
      <c r="F77" s="26" t="n"/>
      <c r="G77" s="38">
        <f>IFERROR(VLOOKUP($A178&amp;"_"&amp;$B178,Results_Deltas!$A$2:$P$15000,5,FALSE),"")</f>
        <v/>
      </c>
      <c r="H77" s="38" t="inlineStr">
        <is>
          <t>Blanket (page end)</t>
        </is>
      </c>
      <c r="I77" s="26" t="n"/>
      <c r="J77" s="26" t="n"/>
      <c r="K77" s="26" t="n"/>
      <c r="L77" s="26" t="inlineStr">
        <is>
          <t>NO</t>
        </is>
      </c>
      <c r="M77" s="74" t="n">
        <v>3.73510561596098</v>
      </c>
      <c r="N77" s="74" t="n">
        <v>31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MOVER_THRESHOLD</t>
        </is>
      </c>
      <c r="B78" s="38" t="inlineStr">
        <is>
          <t>3.75</t>
        </is>
      </c>
      <c r="C78" s="38" t="n"/>
      <c r="D78" s="38" t="inlineStr">
        <is>
          <t>ENTRY, GLOBAL_CHECK, STOCKS_EXIT</t>
        </is>
      </c>
      <c r="E78" s="38" t="n"/>
      <c r="F78" s="26" t="n"/>
      <c r="G78" s="38">
        <f>IFERROR(VLOOKUP($A148&amp;"_"&amp;$B148,Results_Deltas!$A$2:$P$15000,5,FALSE),"")</f>
        <v/>
      </c>
      <c r="H78" s="38" t="inlineStr">
        <is>
          <t>Blanket (page end)</t>
        </is>
      </c>
      <c r="I78" s="26" t="n"/>
      <c r="J78" s="26" t="n"/>
      <c r="K78" s="26" t="n"/>
      <c r="L78" s="26" t="inlineStr">
        <is>
          <t>NO</t>
        </is>
      </c>
      <c r="M78" s="74" t="n">
        <v>3.738566868253214</v>
      </c>
      <c r="N78" s="74" t="n">
        <v>33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MANDATORY_REENTRY_WT_FILTER_MIN_TFS</t>
        </is>
      </c>
      <c r="B79" s="38" t="inlineStr">
        <is>
          <t>3</t>
        </is>
      </c>
      <c r="C79" s="38" t="n"/>
      <c r="D79" s="38" t="inlineStr">
        <is>
          <t>GLOBAL_CHECK, STOCKS_EXIT</t>
        </is>
      </c>
      <c r="E79" s="38" t="n"/>
      <c r="F79" s="26" t="n"/>
      <c r="G79" s="38">
        <f>IFERROR(VLOOKUP($A134&amp;"_"&amp;$B134,Results_Deltas!$A$2:$P$15000,5,FALSE),"")</f>
        <v/>
      </c>
      <c r="H79" s="38" t="inlineStr">
        <is>
          <t>Blanket (page end)</t>
        </is>
      </c>
      <c r="I79" s="26" t="n"/>
      <c r="J79" s="26" t="n"/>
      <c r="K79" s="26" t="n"/>
      <c r="L79" s="26" t="inlineStr">
        <is>
          <t>NO</t>
        </is>
      </c>
      <c r="M79" s="74" t="n">
        <v>3.74913156214021</v>
      </c>
      <c r="N79" s="74" t="n">
        <v>37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DC_MOMENT_STRONG_THRESHOLD</t>
        </is>
      </c>
      <c r="B80" s="38" t="inlineStr">
        <is>
          <t>20</t>
        </is>
      </c>
      <c r="C80" s="38" t="n"/>
      <c r="D80" s="38" t="inlineStr">
        <is>
          <t>ENTRY, GLOBAL_CHECK, STOCKS_EXIT</t>
        </is>
      </c>
      <c r="E80" s="38" t="n"/>
      <c r="F80" s="26" t="n"/>
      <c r="G80" s="38">
        <f>IFERROR(VLOOKUP($A37&amp;"_"&amp;$B37,Results_Deltas!$A$2:$P$15000,5,FALSE),"")</f>
        <v/>
      </c>
      <c r="H80" s="38" t="inlineStr">
        <is>
          <t>Blanket (page end)</t>
        </is>
      </c>
      <c r="I80" s="26" t="n"/>
      <c r="J80" s="26" t="n"/>
      <c r="K80" s="26" t="n"/>
      <c r="L80" s="26" t="inlineStr">
        <is>
          <t>NO</t>
        </is>
      </c>
      <c r="M80" s="74" t="n">
        <v>3.761538562817158</v>
      </c>
      <c r="N80" s="74" t="n">
        <v>36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MTS_BOTTOM_STRONG_THRESHOLD</t>
        </is>
      </c>
      <c r="B81" s="40" t="inlineStr">
        <is>
          <t>40</t>
        </is>
      </c>
      <c r="C81" s="38" t="n"/>
      <c r="D81" s="38" t="inlineStr">
        <is>
          <t>ENTRY, GLOBAL_CHECK, STOCKS_EXIT</t>
        </is>
      </c>
      <c r="E81" s="38" t="n"/>
      <c r="F81" s="26" t="n"/>
      <c r="G81" s="38">
        <f>IFERROR(VLOOKUP($A158&amp;"_"&amp;$B158,Results_Deltas!$A$2:$P$15000,5,FALSE),"")</f>
        <v/>
      </c>
      <c r="H81" s="38" t="inlineStr">
        <is>
          <t>Blanket (page end)</t>
        </is>
      </c>
      <c r="I81" s="26" t="n"/>
      <c r="J81" s="26" t="n"/>
      <c r="K81" s="26" t="n"/>
      <c r="L81" s="26" t="inlineStr">
        <is>
          <t>YES</t>
        </is>
      </c>
      <c r="M81" s="74" t="n">
        <v>3.773189715318257</v>
      </c>
      <c r="N81" s="74" t="n">
        <v>35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HLR_SMA_BAND_PCT</t>
        </is>
      </c>
      <c r="B82" s="38" t="inlineStr">
        <is>
          <t>2.0</t>
        </is>
      </c>
      <c r="C82" s="38" t="n"/>
      <c r="D82" s="38" t="inlineStr">
        <is>
          <t>ENTRY, GLOBAL_CHECK, STOCKS_EXIT</t>
        </is>
      </c>
      <c r="E82" s="38" t="n"/>
      <c r="F82" s="26" t="n"/>
      <c r="G82" s="38">
        <f>IFERROR(VLOOKUP($A97&amp;"_"&amp;$B97,Results_Deltas!$A$2:$P$15000,5,FALSE),"")</f>
        <v/>
      </c>
      <c r="H82" s="38" t="inlineStr">
        <is>
          <t>Blanket (page end)</t>
        </is>
      </c>
      <c r="I82" s="26" t="n"/>
      <c r="J82" s="26" t="n"/>
      <c r="K82" s="26" t="n"/>
      <c r="L82" s="26" t="inlineStr">
        <is>
          <t>NO</t>
        </is>
      </c>
      <c r="M82" s="74" t="n">
        <v>3.78549650027812</v>
      </c>
      <c r="N82" s="74" t="n">
        <v>34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CRYPTO_SPIKE_FADE_THRESHOLD_PCT</t>
        </is>
      </c>
      <c r="B83" s="38" t="inlineStr">
        <is>
          <t>5</t>
        </is>
      </c>
      <c r="C83" s="38" t="n"/>
      <c r="D83" s="38" t="inlineStr">
        <is>
          <t>GLOBAL_CHECK, STOCKS_EXIT</t>
        </is>
      </c>
      <c r="E83" s="38" t="n"/>
      <c r="F83" s="26" t="n"/>
      <c r="G83" s="38">
        <f>IFERROR(VLOOKUP($A33&amp;"_"&amp;$B33,Results_Deltas!$A$2:$P$15000,5,FALSE),"")</f>
        <v/>
      </c>
      <c r="H83" s="38" t="inlineStr">
        <is>
          <t>Blanket (page end)</t>
        </is>
      </c>
      <c r="I83" s="26" t="n"/>
      <c r="J83" s="26" t="n"/>
      <c r="K83" s="26" t="n"/>
      <c r="L83" s="26" t="inlineStr">
        <is>
          <t>NO</t>
        </is>
      </c>
      <c r="M83" s="74" t="n">
        <v>3.791244241626136</v>
      </c>
      <c r="N83" s="74" t="n">
        <v>41</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MTS_BOTTOM_BONUS_THRESHOLD</t>
        </is>
      </c>
      <c r="B84" s="38" t="inlineStr">
        <is>
          <t>12.5</t>
        </is>
      </c>
      <c r="C84" s="38" t="n"/>
      <c r="D84" s="38" t="inlineStr">
        <is>
          <t>ENTRY, GLOBAL_CHECK, STOCKS_EXIT</t>
        </is>
      </c>
      <c r="E84" s="38" t="n"/>
      <c r="F84" s="26" t="n"/>
      <c r="G84" s="38">
        <f>IFERROR(VLOOKUP($A157&amp;"_"&amp;$B157,Results_Deltas!$A$2:$P$15000,5,FALSE),"")</f>
        <v/>
      </c>
      <c r="H84" s="38" t="inlineStr">
        <is>
          <t>Blanket (page end)</t>
        </is>
      </c>
      <c r="I84" s="26" t="n"/>
      <c r="J84" s="26" t="n"/>
      <c r="K84" s="26" t="n"/>
      <c r="L84" s="26" t="inlineStr">
        <is>
          <t>NO</t>
        </is>
      </c>
      <c r="M84" s="74" t="n">
        <v>3.841851388787824</v>
      </c>
      <c r="N84" s="74" t="n">
        <v>33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MANDATORY_REENTRY_WT_FILTER_MIN_TFS</t>
        </is>
      </c>
      <c r="B85" s="40" t="inlineStr">
        <is>
          <t>1</t>
        </is>
      </c>
      <c r="C85" s="38" t="n"/>
      <c r="D85" s="38" t="inlineStr">
        <is>
          <t>GLOBAL_CHECK, STOCKS_EXIT</t>
        </is>
      </c>
      <c r="E85" s="38" t="n"/>
      <c r="F85" s="26" t="n"/>
      <c r="G85" s="38">
        <f>IFERROR(VLOOKUP($A133&amp;"_"&amp;$B133,Results_Deltas!$A$2:$P$15000,5,FALSE),"")</f>
        <v/>
      </c>
      <c r="H85" s="38" t="inlineStr">
        <is>
          <t>Blanket (page end)</t>
        </is>
      </c>
      <c r="I85" s="26" t="n"/>
      <c r="J85" s="26" t="n"/>
      <c r="K85" s="26" t="n"/>
      <c r="L85" s="26" t="inlineStr">
        <is>
          <t>YES</t>
        </is>
      </c>
      <c r="M85" s="74" t="n">
        <v>3.855316633597892</v>
      </c>
      <c r="N85" s="74" t="n">
        <v>35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MOVER_THRESHOLD</t>
        </is>
      </c>
      <c r="B86" s="40" t="inlineStr">
        <is>
          <t>5</t>
        </is>
      </c>
      <c r="C86" s="38" t="n"/>
      <c r="D86" s="38" t="inlineStr">
        <is>
          <t>ENTRY, GLOBAL_CHECK, STOCKS_EXIT</t>
        </is>
      </c>
      <c r="E86" s="38" t="n"/>
      <c r="F86" s="26" t="n"/>
      <c r="G86" s="38">
        <f>IFERROR(VLOOKUP($A146&amp;"_"&amp;$B146,Results_Deltas!$A$2:$P$15000,5,FALSE),"")</f>
        <v/>
      </c>
      <c r="H86" s="38" t="inlineStr">
        <is>
          <t>Blanket (page end)</t>
        </is>
      </c>
      <c r="I86" s="26" t="n"/>
      <c r="J86" s="26" t="n"/>
      <c r="K86" s="26" t="n"/>
      <c r="L86" s="26" t="inlineStr">
        <is>
          <t>YES</t>
        </is>
      </c>
      <c r="M86" s="74" t="n">
        <v>3.877956081690262</v>
      </c>
      <c r="N86" s="74" t="n">
        <v>34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CRYPTO_SPIKE_FADE_THRESHOLD_PCT</t>
        </is>
      </c>
      <c r="B87" s="40" t="inlineStr">
        <is>
          <t>10</t>
        </is>
      </c>
      <c r="C87" s="38" t="n"/>
      <c r="D87" s="38" t="inlineStr">
        <is>
          <t>GLOBAL_CHECK, STOCKS_EXIT</t>
        </is>
      </c>
      <c r="E87" s="38" t="n"/>
      <c r="F87" s="26" t="n"/>
      <c r="G87" s="38">
        <f>IFERROR(VLOOKUP($A30&amp;"_"&amp;$B30,Results_Deltas!$A$2:$P$15000,5,FALSE),"")</f>
        <v/>
      </c>
      <c r="H87" s="38" t="inlineStr">
        <is>
          <t>Blanket (page end)</t>
        </is>
      </c>
      <c r="I87" s="26" t="n"/>
      <c r="J87" s="26" t="n"/>
      <c r="K87" s="26" t="n"/>
      <c r="L87" s="26" t="inlineStr">
        <is>
          <t>YES</t>
        </is>
      </c>
      <c r="M87" s="74" t="n">
        <v>3.881164176034289</v>
      </c>
      <c r="N87" s="74" t="n">
        <v>38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MANDATORY_REENTRY_WT_FILTER_MIN_TFS</t>
        </is>
      </c>
      <c r="B88" s="38" t="inlineStr">
        <is>
          <t>2</t>
        </is>
      </c>
      <c r="C88" s="38" t="n"/>
      <c r="D88" s="38" t="inlineStr">
        <is>
          <t>GLOBAL_CHECK, STOCKS_EXIT</t>
        </is>
      </c>
      <c r="E88" s="38" t="n"/>
      <c r="F88" s="26" t="n"/>
      <c r="G88" s="38">
        <f>IFERROR(VLOOKUP($A135&amp;"_"&amp;$B135,Results_Deltas!$A$2:$P$15000,5,FALSE),"")</f>
        <v/>
      </c>
      <c r="H88" s="38" t="inlineStr">
        <is>
          <t>Blanket (page end)</t>
        </is>
      </c>
      <c r="I88" s="26" t="n"/>
      <c r="J88" s="26" t="n"/>
      <c r="K88" s="26" t="n"/>
      <c r="L88" s="26" t="inlineStr">
        <is>
          <t>NO</t>
        </is>
      </c>
      <c r="M88" s="74" t="n">
        <v>3.894128102288122</v>
      </c>
      <c r="N88" s="74" t="n">
        <v>33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OI_CONFIRM_MIN_PRICE_PCT</t>
        </is>
      </c>
      <c r="B89" s="38" t="inlineStr">
        <is>
          <t>2.0</t>
        </is>
      </c>
      <c r="C89" s="38" t="n"/>
      <c r="D89" s="38" t="inlineStr">
        <is>
          <t>ENTRY, GLOBAL_CHECK, STOCKS_EXIT</t>
        </is>
      </c>
      <c r="E89" s="38" t="n"/>
      <c r="F89" s="26" t="n"/>
      <c r="G89" s="38">
        <f>IFERROR(VLOOKUP($A181&amp;"_"&amp;$B181,Results_Deltas!$A$2:$P$15000,5,FALSE),"")</f>
        <v/>
      </c>
      <c r="H89" s="38" t="inlineStr">
        <is>
          <t>Blanket (page end)</t>
        </is>
      </c>
      <c r="I89" s="26" t="n"/>
      <c r="J89" s="26" t="n"/>
      <c r="K89" s="26" t="n"/>
      <c r="L89" s="26" t="inlineStr">
        <is>
          <t>NO</t>
        </is>
      </c>
      <c r="M89" s="74" t="n">
        <v>3.899459877669504</v>
      </c>
      <c r="N89" s="74" t="n">
        <v>32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MANDATORY_REENTRY_WT_FILTER_VELOCITY_RATIO</t>
        </is>
      </c>
      <c r="B90" s="38" t="inlineStr">
        <is>
          <t>0.90_ALT</t>
        </is>
      </c>
      <c r="C90" s="38" t="n"/>
      <c r="D90" s="38" t="inlineStr">
        <is>
          <t>GLOBAL_CHECK, STOCKS_EXIT</t>
        </is>
      </c>
      <c r="E90" s="38" t="n"/>
      <c r="F90" s="26" t="n"/>
      <c r="G90" s="38">
        <f>IFERROR(VLOOKUP($A141&amp;"_"&amp;$B141,Results_Deltas!$A$2:$P$15000,5,FALSE),"")</f>
        <v/>
      </c>
      <c r="H90" s="38" t="inlineStr">
        <is>
          <t>Blanket (page end)</t>
        </is>
      </c>
      <c r="I90" s="26" t="n"/>
      <c r="J90" s="26" t="n"/>
      <c r="K90" s="26" t="n"/>
      <c r="L90" s="26" t="inlineStr">
        <is>
          <t>NO</t>
        </is>
      </c>
      <c r="M90" s="74" t="n">
        <v>4.046571506162547</v>
      </c>
      <c r="N90" s="74" t="n">
        <v>35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COOLDOWN_LOCKS_FILTER_TF</t>
        </is>
      </c>
      <c r="B91" s="40" t="inlineStr">
        <is>
          <t>15m</t>
        </is>
      </c>
      <c r="C91" s="38" t="n"/>
      <c r="D91" s="38" t="inlineStr">
        <is>
          <t>GLOBAL_CHECK</t>
        </is>
      </c>
      <c r="E91" s="38" t="n"/>
      <c r="F91" s="26" t="n"/>
      <c r="G91" s="38">
        <f>IFERROR(VLOOKUP($A29&amp;"_"&amp;$B29,Results_Deltas!$A$2:$P$15000,5,FALSE),"")</f>
        <v/>
      </c>
      <c r="H91" s="38" t="inlineStr">
        <is>
          <t>Blanket (page end)</t>
        </is>
      </c>
      <c r="I91" s="26" t="n"/>
      <c r="J91" s="26" t="n"/>
      <c r="K91" s="26" t="n"/>
      <c r="L91" s="26" t="inlineStr">
        <is>
          <t>YES</t>
        </is>
      </c>
      <c r="M91" s="74" t="n">
        <v>4.057820814988173</v>
      </c>
      <c r="N91" s="74" t="n">
        <v>36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MANDATORY_REENTRY_WT_FILTER_VELOCITY_RATIO</t>
        </is>
      </c>
      <c r="B92" s="40" t="inlineStr">
        <is>
          <t>0.90</t>
        </is>
      </c>
      <c r="C92" s="38" t="n"/>
      <c r="D92" s="38" t="inlineStr">
        <is>
          <t>GLOBAL_CHECK, STOCKS_EXIT</t>
        </is>
      </c>
      <c r="E92" s="38" t="n"/>
      <c r="F92" s="26" t="n"/>
      <c r="G92" s="38">
        <f>IFERROR(VLOOKUP($A140&amp;"_"&amp;$B140,Results_Deltas!$A$2:$P$15000,5,FALSE),"")</f>
        <v/>
      </c>
      <c r="H92" s="38" t="inlineStr">
        <is>
          <t>Blanket (page end)</t>
        </is>
      </c>
      <c r="I92" s="26" t="n"/>
      <c r="J92" s="26" t="n"/>
      <c r="K92" s="26" t="n"/>
      <c r="L92" s="26" t="inlineStr">
        <is>
          <t>YES</t>
        </is>
      </c>
      <c r="M92" s="74" t="n">
        <v>4.115157463894115</v>
      </c>
      <c r="N92" s="74" t="n">
        <v>35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OI_CONFIRM_MIN_PRICE_PCT</t>
        </is>
      </c>
      <c r="B93" s="38" t="inlineStr">
        <is>
          <t>0</t>
        </is>
      </c>
      <c r="C93" s="38" t="n"/>
      <c r="D93" s="38" t="inlineStr">
        <is>
          <t>ENTRY, GLOBAL_CHECK, STOCKS_EXIT</t>
        </is>
      </c>
      <c r="E93" s="38" t="n"/>
      <c r="F93" s="26" t="n"/>
      <c r="G93" s="38">
        <f>IFERROR(VLOOKUP($A180&amp;"_"&amp;$B180,Results_Deltas!$A$2:$P$15000,5,FALSE),"")</f>
        <v/>
      </c>
      <c r="H93" s="38" t="inlineStr">
        <is>
          <t>Blanket (page end)</t>
        </is>
      </c>
      <c r="I93" s="26" t="n"/>
      <c r="J93" s="26" t="n"/>
      <c r="K93" s="26" t="n"/>
      <c r="L93" s="26" t="inlineStr">
        <is>
          <t>NO</t>
        </is>
      </c>
      <c r="M93" s="74" t="n">
        <v>4.131580996697205</v>
      </c>
      <c r="N93" s="74" t="n">
        <v>33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LR_BAND_LADDER_STOCH_EXTREME</t>
        </is>
      </c>
      <c r="B94" s="38" t="inlineStr">
        <is>
          <t>30.0_ALT</t>
        </is>
      </c>
      <c r="C94" s="38" t="n"/>
      <c r="D94" s="38" t="inlineStr">
        <is>
          <t>GLOBAL_CHECK, STOCKS_EXIT</t>
        </is>
      </c>
      <c r="E94" s="38" t="n"/>
      <c r="F94" s="26" t="n"/>
      <c r="G94" s="38">
        <f>IFERROR(VLOOKUP($A128&amp;"_"&amp;$B128,Results_Deltas!$A$2:$P$15000,5,FALSE),"")</f>
        <v/>
      </c>
      <c r="H94" s="38" t="inlineStr">
        <is>
          <t>Blanket (page end)</t>
        </is>
      </c>
      <c r="I94" s="26" t="n"/>
      <c r="J94" s="26" t="n"/>
      <c r="K94" s="26" t="n"/>
      <c r="L94" s="26" t="inlineStr">
        <is>
          <t>NO</t>
        </is>
      </c>
      <c r="M94" s="74" t="n">
        <v>4.167628621765115</v>
      </c>
      <c r="N94" s="74" t="n">
        <v>35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EMA_BLANKET_FILTER_MIN_TFS</t>
        </is>
      </c>
      <c r="B95" s="38" t="inlineStr">
        <is>
          <t>2</t>
        </is>
      </c>
      <c r="C95" s="38" t="n"/>
      <c r="D95" s="38" t="inlineStr">
        <is>
          <t>GLOBAL_CHECK</t>
        </is>
      </c>
      <c r="E95" s="38" t="n"/>
      <c r="F95" s="26" t="n"/>
      <c r="G95" s="38">
        <f>IFERROR(VLOOKUP($A53&amp;"_"&amp;$B53,Results_Deltas!$A$2:$P$15000,5,FALSE),"")</f>
        <v/>
      </c>
      <c r="H95" s="38" t="inlineStr">
        <is>
          <t>Blanket (page end)</t>
        </is>
      </c>
      <c r="I95" s="26" t="n"/>
      <c r="J95" s="26" t="n"/>
      <c r="K95" s="26" t="n"/>
      <c r="L95" s="26" t="inlineStr">
        <is>
          <t>NO</t>
        </is>
      </c>
      <c r="M95" s="74" t="n">
        <v>4.223868808771524</v>
      </c>
      <c r="N95" s="74" t="n">
        <v>40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EMA_BLANKET_FILTER_MIN_TFS</t>
        </is>
      </c>
      <c r="B96" s="38" t="inlineStr">
        <is>
          <t>0</t>
        </is>
      </c>
      <c r="C96" s="38" t="n"/>
      <c r="D96" s="38" t="inlineStr">
        <is>
          <t>GLOBAL_CHECK</t>
        </is>
      </c>
      <c r="E96" s="38" t="n"/>
      <c r="F96" s="26" t="n"/>
      <c r="G96" s="38">
        <f>IFERROR(VLOOKUP($A52&amp;"_"&amp;$B52,Results_Deltas!$A$2:$P$15000,5,FALSE),"")</f>
        <v/>
      </c>
      <c r="H96" s="38" t="inlineStr">
        <is>
          <t>Blanket (page end)</t>
        </is>
      </c>
      <c r="I96" s="26" t="n"/>
      <c r="J96" s="26" t="n"/>
      <c r="K96" s="26" t="n"/>
      <c r="L96" s="26" t="inlineStr">
        <is>
          <t>NO</t>
        </is>
      </c>
      <c r="M96" s="74" t="n">
        <v>4.22836618113816</v>
      </c>
      <c r="N96" s="74" t="n">
        <v>36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LR_BAND_LADDER_TF_TOP</t>
        </is>
      </c>
      <c r="B97" s="38" t="inlineStr">
        <is>
          <t>1</t>
        </is>
      </c>
      <c r="C97" s="38" t="n"/>
      <c r="D97" s="38" t="inlineStr">
        <is>
          <t>GLOBAL_CHECK, STOCKS_EXIT</t>
        </is>
      </c>
      <c r="E97" s="38" t="n"/>
      <c r="F97" s="26" t="n"/>
      <c r="G97" s="38">
        <f>IFERROR(VLOOKUP($A132&amp;"_"&amp;$B132,Results_Deltas!$A$2:$P$15000,5,FALSE),"")</f>
        <v/>
      </c>
      <c r="H97" s="38" t="inlineStr">
        <is>
          <t>Blanket (page end)</t>
        </is>
      </c>
      <c r="I97" s="26" t="n"/>
      <c r="J97" s="26" t="n"/>
      <c r="K97" s="26" t="n"/>
      <c r="L97" s="26" t="inlineStr">
        <is>
          <t>NO</t>
        </is>
      </c>
      <c r="M97" s="74" t="n">
        <v>4.240528202875752</v>
      </c>
      <c r="N97" s="74" t="n">
        <v>37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DELTA_HTF_GATE</t>
        </is>
      </c>
      <c r="B98" s="38" t="inlineStr">
        <is>
          <t>4h_ALT</t>
        </is>
      </c>
      <c r="C98" s="38" t="n"/>
      <c r="D98" s="38" t="inlineStr">
        <is>
          <t>ENTRY, GLOBAL_CHECK, STOCKS_EXIT</t>
        </is>
      </c>
      <c r="E98" s="38" t="n"/>
      <c r="F98" s="26" t="n"/>
      <c r="G98" s="38">
        <f>IFERROR(VLOOKUP($A39&amp;"_"&amp;$B39,Results_Deltas!$A$2:$P$15000,5,FALSE),"")</f>
        <v/>
      </c>
      <c r="H98" s="38" t="inlineStr">
        <is>
          <t>Blanket (page end)</t>
        </is>
      </c>
      <c r="I98" s="26" t="n"/>
      <c r="J98" s="26" t="n"/>
      <c r="K98" s="26" t="n"/>
      <c r="L98" s="26" t="inlineStr">
        <is>
          <t>NO</t>
        </is>
      </c>
      <c r="M98" s="74" t="n">
        <v>4.244816407467356</v>
      </c>
      <c r="N98" s="74" t="n">
        <v>39</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LR_BAND_LADDER_STOCH_EXTREME</t>
        </is>
      </c>
      <c r="B99" s="40" t="inlineStr">
        <is>
          <t>30.0</t>
        </is>
      </c>
      <c r="C99" s="38" t="n"/>
      <c r="D99" s="38" t="inlineStr">
        <is>
          <t>GLOBAL_CHECK, STOCKS_EXIT</t>
        </is>
      </c>
      <c r="E99" s="38" t="n"/>
      <c r="F99" s="26" t="n"/>
      <c r="G99" s="38">
        <f>IFERROR(VLOOKUP($A127&amp;"_"&amp;$B127,Results_Deltas!$A$2:$P$15000,5,FALSE),"")</f>
        <v/>
      </c>
      <c r="H99" s="38" t="inlineStr">
        <is>
          <t>Blanket (page end)</t>
        </is>
      </c>
      <c r="I99" s="26" t="n"/>
      <c r="J99" s="26" t="n"/>
      <c r="K99" s="26" t="n"/>
      <c r="L99" s="26" t="inlineStr">
        <is>
          <t>YES</t>
        </is>
      </c>
      <c r="M99" s="74" t="n">
        <v>4.268917274486103</v>
      </c>
      <c r="N99" s="74" t="n">
        <v>35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EMA_BLANKET_FILTER_ENABLED</t>
        </is>
      </c>
      <c r="B100" s="38" t="inlineStr">
        <is>
          <t>False</t>
        </is>
      </c>
      <c r="C100" s="38" t="n"/>
      <c r="D100" s="38" t="inlineStr">
        <is>
          <t>GLOBAL_CHECK</t>
        </is>
      </c>
      <c r="E100" s="38" t="n"/>
      <c r="F100" s="26" t="n"/>
      <c r="G100" s="38">
        <f>IFERROR(VLOOKUP($A50&amp;"_"&amp;$B50,Results_Deltas!$A$2:$P$15000,5,FALSE),"")</f>
        <v/>
      </c>
      <c r="H100" s="38" t="inlineStr">
        <is>
          <t>Blanket (page end)</t>
        </is>
      </c>
      <c r="I100" s="26" t="n"/>
      <c r="J100" s="26" t="n"/>
      <c r="K100" s="26" t="n"/>
      <c r="L100" s="26" t="inlineStr">
        <is>
          <t>NO</t>
        </is>
      </c>
      <c r="M100" s="74" t="n">
        <v>4.271113722741127</v>
      </c>
      <c r="N100" s="74" t="n">
        <v>40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DELTA_HTF_GATE</t>
        </is>
      </c>
      <c r="B101" s="38" t="inlineStr">
        <is>
          <t>4h</t>
        </is>
      </c>
      <c r="C101" s="38" t="n"/>
      <c r="D101" s="38" t="inlineStr">
        <is>
          <t>ENTRY, GLOBAL_CHECK, STOCKS_EXIT</t>
        </is>
      </c>
      <c r="E101" s="38" t="n"/>
      <c r="F101" s="26" t="n"/>
      <c r="G101" s="38">
        <f>IFERROR(VLOOKUP($A38&amp;"_"&amp;$B38,Results_Deltas!$A$2:$P$15000,5,FALSE),"")</f>
        <v/>
      </c>
      <c r="H101" s="38" t="inlineStr">
        <is>
          <t>Blanket (page end)</t>
        </is>
      </c>
      <c r="I101" s="26" t="n"/>
      <c r="J101" s="26" t="n"/>
      <c r="K101" s="26" t="n"/>
      <c r="L101" s="26" t="inlineStr">
        <is>
          <t>NO</t>
        </is>
      </c>
      <c r="M101" s="74" t="n">
        <v>4.273321608101735</v>
      </c>
      <c r="N101" s="74" t="n">
        <v>39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EMA_9_21_FILTER_MIN_TFS</t>
        </is>
      </c>
      <c r="B102" s="38" t="inlineStr">
        <is>
          <t>2</t>
        </is>
      </c>
      <c r="C102" s="38" t="n"/>
      <c r="D102" s="38" t="inlineStr">
        <is>
          <t>GLOBAL_CHECK</t>
        </is>
      </c>
      <c r="E102" s="38" t="n"/>
      <c r="F102" s="26" t="n"/>
      <c r="G102" s="38">
        <f>IFERROR(VLOOKUP($A48&amp;"_"&amp;$B48,Results_Deltas!$A$2:$P$15000,5,FALSE),"")</f>
        <v/>
      </c>
      <c r="H102" s="38" t="inlineStr">
        <is>
          <t>Blanket (page end)</t>
        </is>
      </c>
      <c r="I102" s="26" t="n"/>
      <c r="J102" s="26" t="n"/>
      <c r="K102" s="26" t="n"/>
      <c r="L102" s="26" t="inlineStr">
        <is>
          <t>NO</t>
        </is>
      </c>
      <c r="M102" s="74" t="n">
        <v>4.281129894871514</v>
      </c>
      <c r="N102" s="74" t="n">
        <v>40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OI_CONFIRM_MIN_CHANGE_PCT</t>
        </is>
      </c>
      <c r="B103" s="38" t="inlineStr">
        <is>
          <t>0</t>
        </is>
      </c>
      <c r="C103" s="38" t="n"/>
      <c r="D103" s="38" t="inlineStr">
        <is>
          <t>ENTRY, GLOBAL_CHECK, STOCKS_EXIT</t>
        </is>
      </c>
      <c r="E103" s="38" t="n"/>
      <c r="F103" s="26" t="n"/>
      <c r="G103" s="38">
        <f>IFERROR(VLOOKUP($A176&amp;"_"&amp;$B176,Results_Deltas!$A$2:$P$15000,5,FALSE),"")</f>
        <v/>
      </c>
      <c r="H103" s="38" t="inlineStr">
        <is>
          <t>Blanket (page end)</t>
        </is>
      </c>
      <c r="I103" s="26" t="n"/>
      <c r="J103" s="26" t="n"/>
      <c r="K103" s="26" t="n"/>
      <c r="L103" s="26" t="inlineStr">
        <is>
          <t>NO</t>
        </is>
      </c>
      <c r="M103" s="74" t="n">
        <v>4.290145373927961</v>
      </c>
      <c r="N103" s="74" t="n">
        <v>33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GR_FILTER_VEC_ENABLED</t>
        </is>
      </c>
      <c r="B104" s="38" t="inlineStr">
        <is>
          <t>True</t>
        </is>
      </c>
      <c r="C104" s="38" t="n"/>
      <c r="D104" s="38" t="inlineStr">
        <is>
          <t>GLOBAL_CHECK</t>
        </is>
      </c>
      <c r="E104" s="38" t="n"/>
      <c r="F104" s="26" t="n"/>
      <c r="G104" s="38">
        <f>IFERROR(VLOOKUP($A83&amp;"_"&amp;$B83,Results_Deltas!$A$2:$P$15000,5,FALSE),"")</f>
        <v/>
      </c>
      <c r="H104" s="38" t="inlineStr">
        <is>
          <t>Blanket (page end)</t>
        </is>
      </c>
      <c r="I104" s="26" t="n"/>
      <c r="J104" s="26" t="n"/>
      <c r="K104" s="26" t="n"/>
      <c r="L104" s="26" t="inlineStr">
        <is>
          <t>NO</t>
        </is>
      </c>
      <c r="M104" s="74" t="n">
        <v>4.297103520295987</v>
      </c>
      <c r="N104" s="74" t="n">
        <v>41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LR_BAND_LADDER_TF_TOP</t>
        </is>
      </c>
      <c r="B105" s="38" t="inlineStr">
        <is>
          <t>0</t>
        </is>
      </c>
      <c r="C105" s="38" t="n"/>
      <c r="D105" s="38" t="inlineStr">
        <is>
          <t>GLOBAL_CHECK, STOCKS_EXIT</t>
        </is>
      </c>
      <c r="E105" s="38" t="n"/>
      <c r="F105" s="26" t="n"/>
      <c r="G105" s="38">
        <f>IFERROR(VLOOKUP($A131&amp;"_"&amp;$B131,Results_Deltas!$A$2:$P$15000,5,FALSE),"")</f>
        <v/>
      </c>
      <c r="H105" s="38" t="inlineStr">
        <is>
          <t>Blanket (page end)</t>
        </is>
      </c>
      <c r="I105" s="26" t="n"/>
      <c r="J105" s="26" t="n"/>
      <c r="K105" s="26" t="n"/>
      <c r="L105" s="26" t="inlineStr">
        <is>
          <t>NO</t>
        </is>
      </c>
      <c r="M105" s="74" t="n">
        <v>4.303448358875604</v>
      </c>
      <c r="N105" s="74" t="n">
        <v>38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LR_BAND_LADDER_TF_BOTTOM</t>
        </is>
      </c>
      <c r="B106" s="38" t="inlineStr">
        <is>
          <t>1</t>
        </is>
      </c>
      <c r="C106" s="38" t="n"/>
      <c r="D106" s="38" t="inlineStr">
        <is>
          <t>GLOBAL_CHECK, STOCKS_EXIT</t>
        </is>
      </c>
      <c r="E106" s="38" t="n"/>
      <c r="F106" s="26" t="n"/>
      <c r="G106" s="38">
        <f>IFERROR(VLOOKUP($A130&amp;"_"&amp;$B130,Results_Deltas!$A$2:$P$15000,5,FALSE),"")</f>
        <v/>
      </c>
      <c r="H106" s="38" t="inlineStr">
        <is>
          <t>Blanket (page end)</t>
        </is>
      </c>
      <c r="I106" s="26" t="n"/>
      <c r="J106" s="26" t="n"/>
      <c r="K106" s="26" t="n"/>
      <c r="L106" s="26" t="inlineStr">
        <is>
          <t>NO</t>
        </is>
      </c>
      <c r="M106" s="74" t="n">
        <v>4.322875076374032</v>
      </c>
      <c r="N106" s="74" t="n">
        <v>38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BANDAID_OFF_LOSER_RECOVER_PCT</t>
        </is>
      </c>
      <c r="B107" s="38" t="inlineStr">
        <is>
          <t>0</t>
        </is>
      </c>
      <c r="C107" s="38" t="n"/>
      <c r="D107" s="38" t="inlineStr">
        <is>
          <t>AUGMENT, ENTRY, EXIT, GLOBAL_CHECK, REDUCE, STOCKS_EXIT</t>
        </is>
      </c>
      <c r="E107" s="38" t="n"/>
      <c r="F107" s="26" t="n"/>
      <c r="G107" s="38">
        <f>IFERROR(VLOOKUP($A13&amp;"_"&amp;$B13,Results_Deltas!$A$2:$P$15000,5,FALSE),"")</f>
        <v/>
      </c>
      <c r="H107" s="38" t="inlineStr">
        <is>
          <t>Blanket (page end)</t>
        </is>
      </c>
      <c r="I107" s="26" t="n"/>
      <c r="J107" s="26" t="n"/>
      <c r="K107" s="26" t="n"/>
      <c r="L107" s="26" t="inlineStr">
        <is>
          <t>NO</t>
        </is>
      </c>
      <c r="M107" s="74" t="n">
        <v>4.325068720378544</v>
      </c>
      <c r="N107" s="74" t="n">
        <v>35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DELTA_REENTRY_FILTER_ENABLED</t>
        </is>
      </c>
      <c r="B108" s="38" t="inlineStr">
        <is>
          <t>True</t>
        </is>
      </c>
      <c r="C108" s="38" t="n"/>
      <c r="D108" s="38" t="inlineStr">
        <is>
          <t>ENTRY, GLOBAL_CHECK, STOCKS_EXIT</t>
        </is>
      </c>
      <c r="E108" s="38" t="n"/>
      <c r="F108" s="26" t="n"/>
      <c r="G108" s="38">
        <f>IFERROR(VLOOKUP($A41&amp;"_"&amp;$B41,Results_Deltas!$A$2:$P$15000,5,FALSE),"")</f>
        <v/>
      </c>
      <c r="H108" s="38" t="inlineStr">
        <is>
          <t>Blanket (page end)</t>
        </is>
      </c>
      <c r="I108" s="26" t="n"/>
      <c r="J108" s="26" t="n"/>
      <c r="K108" s="26" t="n"/>
      <c r="L108" s="26" t="inlineStr">
        <is>
          <t>NO</t>
        </is>
      </c>
      <c r="M108" s="74" t="n">
        <v>4.338736897028936</v>
      </c>
      <c r="N108" s="74" t="n">
        <v>40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74" t="n">
        <v>4.353236142839778</v>
      </c>
      <c r="N109" s="74" t="n">
        <v>39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ADX_RANGING_THRESHOLD</t>
        </is>
      </c>
      <c r="B110" s="38" t="inlineStr">
        <is>
          <t>20</t>
        </is>
      </c>
      <c r="C110" s="38" t="n"/>
      <c r="D110" s="38" t="inlineStr">
        <is>
          <t>ENTRY, GLOBAL_CHECK, STOCKS_EXIT</t>
        </is>
      </c>
      <c r="E110" s="38" t="n"/>
      <c r="F110" s="26" t="n"/>
      <c r="G110" s="38">
        <f>IFERROR(VLOOKUP($A9&amp;"_"&amp;$B9,Results_Deltas!$A$2:$P$15000,5,FALSE),"")</f>
        <v/>
      </c>
      <c r="H110" s="38" t="inlineStr">
        <is>
          <t>Blanket (page end)</t>
        </is>
      </c>
      <c r="I110" s="26" t="n"/>
      <c r="J110" s="26" t="n"/>
      <c r="K110" s="26" t="n"/>
      <c r="L110" s="26" t="inlineStr">
        <is>
          <t>NO</t>
        </is>
      </c>
      <c r="M110" s="74" t="n">
        <v>4.370034725212608</v>
      </c>
      <c r="N110" s="74" t="n">
        <v>34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EMA_9_21_FILTER_MIN_TFS</t>
        </is>
      </c>
      <c r="B111" s="38" t="inlineStr">
        <is>
          <t>0</t>
        </is>
      </c>
      <c r="C111" s="38" t="n"/>
      <c r="D111" s="38" t="inlineStr">
        <is>
          <t>GLOBAL_CHECK</t>
        </is>
      </c>
      <c r="E111" s="38" t="n"/>
      <c r="F111" s="26" t="n"/>
      <c r="G111" s="38">
        <f>IFERROR(VLOOKUP($A47&amp;"_"&amp;$B47,Results_Deltas!$A$2:$P$15000,5,FALSE),"")</f>
        <v/>
      </c>
      <c r="H111" s="38" t="inlineStr">
        <is>
          <t>Blanket (page end)</t>
        </is>
      </c>
      <c r="I111" s="26" t="n"/>
      <c r="J111" s="26" t="n"/>
      <c r="K111" s="26" t="n"/>
      <c r="L111" s="26" t="inlineStr">
        <is>
          <t>NO</t>
        </is>
      </c>
      <c r="M111" s="74" t="n">
        <v>4.387193655347327</v>
      </c>
      <c r="N111" s="74" t="n">
        <v>39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EMA_9_21_FILTER_MIN_TFS</t>
        </is>
      </c>
      <c r="B112" s="38" t="inlineStr">
        <is>
          <t>1</t>
        </is>
      </c>
      <c r="C112" s="38" t="n"/>
      <c r="D112" s="38" t="inlineStr">
        <is>
          <t>GLOBAL_CHECK</t>
        </is>
      </c>
      <c r="E112" s="38" t="n"/>
      <c r="F112" s="26" t="n"/>
      <c r="G112" s="38">
        <f>IFERROR(VLOOKUP($A49&amp;"_"&amp;$B49,Results_Deltas!$A$2:$P$15000,5,FALSE),"")</f>
        <v/>
      </c>
      <c r="H112" s="38" t="inlineStr">
        <is>
          <t>Blanket (page end)</t>
        </is>
      </c>
      <c r="I112" s="26" t="n"/>
      <c r="J112" s="26" t="n"/>
      <c r="K112" s="26" t="n"/>
      <c r="L112" s="26" t="inlineStr">
        <is>
          <t>NO</t>
        </is>
      </c>
      <c r="M112" s="74" t="n">
        <v>4.408762862627235</v>
      </c>
      <c r="N112" s="74" t="n">
        <v>41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EMA_BLANKET_FILTER_MIN_TFS</t>
        </is>
      </c>
      <c r="B113" s="38" t="inlineStr">
        <is>
          <t>1</t>
        </is>
      </c>
      <c r="C113" s="38" t="n"/>
      <c r="D113" s="38" t="inlineStr">
        <is>
          <t>GLOBAL_CHECK</t>
        </is>
      </c>
      <c r="E113" s="38" t="n"/>
      <c r="F113" s="26" t="n"/>
      <c r="G113" s="38">
        <f>IFERROR(VLOOKUP($A54&amp;"_"&amp;$B54,Results_Deltas!$A$2:$P$15000,5,FALSE),"")</f>
        <v/>
      </c>
      <c r="H113" s="38" t="inlineStr">
        <is>
          <t>Blanket (page end)</t>
        </is>
      </c>
      <c r="I113" s="26" t="n"/>
      <c r="J113" s="26" t="n"/>
      <c r="K113" s="26" t="n"/>
      <c r="L113" s="26" t="inlineStr">
        <is>
          <t>NO</t>
        </is>
      </c>
      <c r="M113" s="74" t="n">
        <v>4.440137675264737</v>
      </c>
      <c r="N113" s="74" t="n">
        <v>42</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BTC_ACCEL_RAMP_REQUIRE_POSITIVE</t>
        </is>
      </c>
      <c r="B114" s="38" t="inlineStr">
        <is>
          <t>0.0_ALT</t>
        </is>
      </c>
      <c r="C114" s="38" t="n"/>
      <c r="D114" s="38" t="inlineStr">
        <is>
          <t>UNIVERSAL (ex-BTC) — ENTRY/EXIT/REENTRY</t>
        </is>
      </c>
      <c r="E114" s="38" t="n"/>
      <c r="F114" s="26" t="n"/>
      <c r="G114" s="38">
        <f>IFERROR(VLOOKUP($A20&amp;"_"&amp;$B20,Results_Deltas!$A$2:$P$15000,5,FALSE),"")</f>
        <v/>
      </c>
      <c r="H114" s="38" t="inlineStr">
        <is>
          <t>Blanket (page end)</t>
        </is>
      </c>
      <c r="I114" s="26" t="n"/>
      <c r="J114" s="26" t="n"/>
      <c r="K114" s="26" t="n"/>
      <c r="L114" s="26" t="inlineStr">
        <is>
          <t>NO</t>
        </is>
      </c>
      <c r="M114" s="74" t="n">
        <v>4.457771272702033</v>
      </c>
      <c r="N114" s="74" t="n">
        <v>36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LR_BAND_LADDER_TF_BOTTOM</t>
        </is>
      </c>
      <c r="B115" s="38" t="inlineStr">
        <is>
          <t>0</t>
        </is>
      </c>
      <c r="C115" s="38" t="n"/>
      <c r="D115" s="38" t="inlineStr">
        <is>
          <t>GLOBAL_CHECK, STOCKS_EXIT</t>
        </is>
      </c>
      <c r="E115" s="38" t="n"/>
      <c r="F115" s="26" t="n"/>
      <c r="G115" s="38">
        <f>IFERROR(VLOOKUP($A129&amp;"_"&amp;$B129,Results_Deltas!$A$2:$P$15000,5,FALSE),"")</f>
        <v/>
      </c>
      <c r="H115" s="38" t="inlineStr">
        <is>
          <t>Blanket (page end)</t>
        </is>
      </c>
      <c r="I115" s="26" t="n"/>
      <c r="J115" s="26" t="n"/>
      <c r="K115" s="26" t="n"/>
      <c r="L115" s="26" t="inlineStr">
        <is>
          <t>NO</t>
        </is>
      </c>
      <c r="M115" s="74" t="n">
        <v>4.476776928709289</v>
      </c>
      <c r="N115" s="74" t="n">
        <v>39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OI_CONFIRM_MIN_CHANGE_PCT</t>
        </is>
      </c>
      <c r="B116" s="40" t="inlineStr">
        <is>
          <t>0.5</t>
        </is>
      </c>
      <c r="C116" s="38" t="n"/>
      <c r="D116" s="38" t="inlineStr">
        <is>
          <t>ENTRY, GLOBAL_CHECK, STOCKS_EXIT</t>
        </is>
      </c>
      <c r="E116" s="38" t="n"/>
      <c r="F116" s="26" t="n"/>
      <c r="G116" s="38">
        <f>IFERROR(VLOOKUP($A179&amp;"_"&amp;$B179,Results_Deltas!$A$2:$P$15000,5,FALSE),"")</f>
        <v/>
      </c>
      <c r="H116" s="38" t="inlineStr">
        <is>
          <t>Blanket (page end)</t>
        </is>
      </c>
      <c r="I116" s="26" t="n"/>
      <c r="J116" s="26" t="n"/>
      <c r="K116" s="26" t="n"/>
      <c r="L116" s="26" t="inlineStr">
        <is>
          <t>YES</t>
        </is>
      </c>
      <c r="M116" s="74" t="n">
        <v>4.483690430033054</v>
      </c>
      <c r="N116" s="74" t="n">
        <v>37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BTC_HARD_BLOCK_OTHER_ACCOUNTS</t>
        </is>
      </c>
      <c r="B117" s="38" t="inlineStr">
        <is>
          <t>0.0</t>
        </is>
      </c>
      <c r="C117" s="38" t="n"/>
      <c r="D117" s="38" t="inlineStr">
        <is>
          <t>UNIVERSAL (ex-BTC) — ENTRY/EXIT/REENTRY</t>
        </is>
      </c>
      <c r="E117" s="38" t="n"/>
      <c r="F117" s="26" t="n"/>
      <c r="G117" s="38">
        <f>IFERROR(VLOOKUP($A21&amp;"_"&amp;$B21,Results_Deltas!$A$2:$P$15000,5,FALSE),"")</f>
        <v/>
      </c>
      <c r="H117" s="38" t="inlineStr">
        <is>
          <t>Blanket (page end)</t>
        </is>
      </c>
      <c r="I117" s="26" t="n"/>
      <c r="J117" s="26" t="n"/>
      <c r="K117" s="26" t="n"/>
      <c r="L117" s="26" t="inlineStr">
        <is>
          <t>NO</t>
        </is>
      </c>
      <c r="M117" s="74" t="n">
        <v>4.487417205304872</v>
      </c>
      <c r="N117" s="74" t="n">
        <v>36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BTC_HARD_BLOCK_OTHER_ACCOUNTS</t>
        </is>
      </c>
      <c r="B118" s="38" t="inlineStr">
        <is>
          <t>0.0_ALT</t>
        </is>
      </c>
      <c r="C118" s="38" t="n"/>
      <c r="D118" s="38" t="inlineStr">
        <is>
          <t>UNIVERSAL (ex-BTC) — ENTRY/EXIT/REENTRY</t>
        </is>
      </c>
      <c r="E118" s="38" t="n"/>
      <c r="F118" s="26" t="n"/>
      <c r="G118" s="38">
        <f>IFERROR(VLOOKUP($A22&amp;"_"&amp;$B22,Results_Deltas!$A$2:$P$15000,5,FALSE),"")</f>
        <v/>
      </c>
      <c r="H118" s="38" t="inlineStr">
        <is>
          <t>Blanket (page end)</t>
        </is>
      </c>
      <c r="I118" s="26" t="n"/>
      <c r="J118" s="26" t="n"/>
      <c r="K118" s="26" t="n"/>
      <c r="L118" s="26" t="inlineStr">
        <is>
          <t>NO</t>
        </is>
      </c>
      <c r="M118" s="74" t="n">
        <v>4.487417205304872</v>
      </c>
      <c r="N118" s="74" t="n">
        <v>36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BTC_ROUND_BANDS_EACH_SIDE</t>
        </is>
      </c>
      <c r="B119" s="38" t="inlineStr">
        <is>
          <t>0.0</t>
        </is>
      </c>
      <c r="C119" s="38" t="n"/>
      <c r="D119" s="38" t="inlineStr">
        <is>
          <t>UNIVERSAL (ex-BTC) — ENTRY/EXIT/REENTRY</t>
        </is>
      </c>
      <c r="E119" s="38" t="n"/>
      <c r="F119" s="26" t="n"/>
      <c r="G119" s="38">
        <f>IFERROR(VLOOKUP($A23&amp;"_"&amp;$B23,Results_Deltas!$A$2:$P$15000,5,FALSE),"")</f>
        <v/>
      </c>
      <c r="H119" s="38" t="inlineStr">
        <is>
          <t>Blanket (page end)</t>
        </is>
      </c>
      <c r="I119" s="26" t="n"/>
      <c r="J119" s="26" t="n"/>
      <c r="K119" s="26" t="n"/>
      <c r="L119" s="26" t="inlineStr">
        <is>
          <t>NO</t>
        </is>
      </c>
      <c r="M119" s="74" t="n">
        <v>4.487417205304872</v>
      </c>
      <c r="N119" s="74" t="n">
        <v>36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BTC_ROUND_BANDS_EACH_SIDE</t>
        </is>
      </c>
      <c r="B120" s="38" t="inlineStr">
        <is>
          <t>0.0_ALT</t>
        </is>
      </c>
      <c r="C120" s="38" t="n"/>
      <c r="D120" s="38" t="inlineStr">
        <is>
          <t>UNIVERSAL (ex-BTC) — ENTRY/EXIT/REENTRY</t>
        </is>
      </c>
      <c r="E120" s="38" t="n"/>
      <c r="F120" s="26" t="n"/>
      <c r="G120" s="38">
        <f>IFERROR(VLOOKUP($A24&amp;"_"&amp;$B24,Results_Deltas!$A$2:$P$15000,5,FALSE),"")</f>
        <v/>
      </c>
      <c r="H120" s="38" t="inlineStr">
        <is>
          <t>Blanket (page end)</t>
        </is>
      </c>
      <c r="I120" s="26" t="n"/>
      <c r="J120" s="26" t="n"/>
      <c r="K120" s="26" t="n"/>
      <c r="L120" s="26" t="inlineStr">
        <is>
          <t>NO</t>
        </is>
      </c>
      <c r="M120" s="74" t="n">
        <v>4.487417205304872</v>
      </c>
      <c r="N120" s="74" t="n">
        <v>36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BAND_ARROW_ENABLED</t>
        </is>
      </c>
      <c r="B121" s="40" t="inlineStr">
        <is>
          <t>False</t>
        </is>
      </c>
      <c r="C121" s="38" t="n"/>
      <c r="D121" s="38" t="inlineStr">
        <is>
          <t>GLOBAL_CHECK, STOCKS_EXIT</t>
        </is>
      </c>
      <c r="E121" s="38" t="n"/>
      <c r="F121" s="26" t="n"/>
      <c r="G121" s="38">
        <f>IFERROR(VLOOKUP($A17&amp;"_"&amp;$B17,Results_Deltas!$A$2:$P$15000,5,FALSE),"")</f>
        <v/>
      </c>
      <c r="H121" s="38" t="inlineStr">
        <is>
          <t>Blanket (page end)</t>
        </is>
      </c>
      <c r="I121" s="26" t="n"/>
      <c r="J121" s="26" t="n"/>
      <c r="K121" s="26" t="n"/>
      <c r="L121" s="26" t="inlineStr">
        <is>
          <t>YES</t>
        </is>
      </c>
      <c r="M121" s="74" t="n">
        <v>4.508332513293741</v>
      </c>
      <c r="N121" s="74" t="n">
        <v>36</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GR_FILTER_VEC_MIN_TFS</t>
        </is>
      </c>
      <c r="B122" s="38" t="inlineStr">
        <is>
          <t>1</t>
        </is>
      </c>
      <c r="C122" s="38" t="n"/>
      <c r="D122" s="38" t="inlineStr">
        <is>
          <t>GLOBAL_CHECK</t>
        </is>
      </c>
      <c r="E122" s="38" t="n"/>
      <c r="F122" s="26" t="n"/>
      <c r="G122" s="38">
        <f>IFERROR(VLOOKUP($A86&amp;"_"&amp;$B86,Results_Deltas!$A$2:$P$15000,5,FALSE),"")</f>
        <v/>
      </c>
      <c r="H122" s="38" t="inlineStr">
        <is>
          <t>Blanket (page end)</t>
        </is>
      </c>
      <c r="I122" s="26" t="n"/>
      <c r="J122" s="26" t="n"/>
      <c r="K122" s="26" t="n"/>
      <c r="L122" s="26" t="inlineStr">
        <is>
          <t>NO</t>
        </is>
      </c>
      <c r="M122" s="74" t="n">
        <v>4.522266750754982</v>
      </c>
      <c r="N122" s="74" t="n">
        <v>38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GR_FILTER_VEC_MIN_TFS</t>
        </is>
      </c>
      <c r="B123" s="40" t="inlineStr">
        <is>
          <t>2</t>
        </is>
      </c>
      <c r="C123" s="38" t="n"/>
      <c r="D123" s="38" t="inlineStr">
        <is>
          <t>GLOBAL_CHECK</t>
        </is>
      </c>
      <c r="E123" s="38" t="n"/>
      <c r="F123" s="26" t="n"/>
      <c r="G123" s="38">
        <f>IFERROR(VLOOKUP($A85&amp;"_"&amp;$B85,Results_Deltas!$A$2:$P$15000,5,FALSE),"")</f>
        <v/>
      </c>
      <c r="H123" s="38" t="inlineStr">
        <is>
          <t>Blanket (page end)</t>
        </is>
      </c>
      <c r="I123" s="26" t="n"/>
      <c r="J123" s="26" t="n"/>
      <c r="K123" s="26" t="n"/>
      <c r="L123" s="26" t="inlineStr">
        <is>
          <t>YES</t>
        </is>
      </c>
      <c r="M123" s="74" t="n">
        <v>4.539465758628792</v>
      </c>
      <c r="N123" s="74" t="n">
        <v>41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NEW_POSITION_MAX_LOSS_THRESHOLD</t>
        </is>
      </c>
      <c r="B124" s="38" t="inlineStr">
        <is>
          <t>2.0</t>
        </is>
      </c>
      <c r="C124" s="38" t="n"/>
      <c r="D124" s="38" t="inlineStr">
        <is>
          <t>AUGMENT, EXIT, GLOBAL_CHECK, REDUCE, STOCKS_EXIT</t>
        </is>
      </c>
      <c r="E124" s="38" t="n"/>
      <c r="F124" s="26" t="n"/>
      <c r="G124" s="38">
        <f>IFERROR(VLOOKUP($A171&amp;"_"&amp;$B171,Results_Deltas!$A$2:$P$15000,5,FALSE),"")</f>
        <v/>
      </c>
      <c r="H124" s="38" t="inlineStr">
        <is>
          <t>Blanket (page end)</t>
        </is>
      </c>
      <c r="I124" s="26" t="n"/>
      <c r="J124" s="26" t="n"/>
      <c r="K124" s="26" t="n"/>
      <c r="L124" s="26" t="inlineStr">
        <is>
          <t>NO</t>
        </is>
      </c>
      <c r="M124" s="74" t="n">
        <v>4.542573008293084</v>
      </c>
      <c r="N124" s="74" t="n">
        <v>38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BTC_ACCEL_RAMP_REQUIRE_POSITIVE</t>
        </is>
      </c>
      <c r="B125" s="38" t="inlineStr">
        <is>
          <t>0.0</t>
        </is>
      </c>
      <c r="C125" s="38" t="n"/>
      <c r="D125" s="38" t="inlineStr">
        <is>
          <t>UNIVERSAL (ex-BTC) — ENTRY/EXIT/REENTRY</t>
        </is>
      </c>
      <c r="E125" s="38" t="n"/>
      <c r="F125" s="26" t="n"/>
      <c r="G125" s="38">
        <f>IFERROR(VLOOKUP($A19&amp;"_"&amp;$B19,Results_Deltas!$A$2:$P$15000,5,FALSE),"")</f>
        <v/>
      </c>
      <c r="H125" s="38" t="inlineStr">
        <is>
          <t>Blanket (page end)</t>
        </is>
      </c>
      <c r="I125" s="26" t="n"/>
      <c r="J125" s="26" t="n"/>
      <c r="K125" s="26" t="n"/>
      <c r="L125" s="26" t="inlineStr">
        <is>
          <t>NO</t>
        </is>
      </c>
      <c r="M125" s="74" t="n">
        <v>4.562207492059954</v>
      </c>
      <c r="N125" s="74" t="n">
        <v>36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NEW_POSITION_MAX_LOSS_THRESHOLD</t>
        </is>
      </c>
      <c r="B126" s="38" t="inlineStr">
        <is>
          <t>0.5</t>
        </is>
      </c>
      <c r="C126" s="38" t="n"/>
      <c r="D126" s="38" t="inlineStr">
        <is>
          <t>AUGMENT, EXIT, GLOBAL_CHECK, REDUCE, STOCKS_EXIT</t>
        </is>
      </c>
      <c r="E126" s="38" t="n"/>
      <c r="F126" s="26" t="n"/>
      <c r="G126" s="38">
        <f>IFERROR(VLOOKUP($A173&amp;"_"&amp;$B173,Results_Deltas!$A$2:$P$15000,5,FALSE),"")</f>
        <v/>
      </c>
      <c r="H126" s="38" t="inlineStr">
        <is>
          <t>Blanket (page end)</t>
        </is>
      </c>
      <c r="I126" s="26" t="n"/>
      <c r="J126" s="26" t="n"/>
      <c r="K126" s="26" t="n"/>
      <c r="L126" s="26" t="inlineStr">
        <is>
          <t>NO</t>
        </is>
      </c>
      <c r="M126" s="74" t="n">
        <v>4.65871102166723</v>
      </c>
      <c r="N126" s="74" t="n">
        <v>41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t="n"/>
      <c r="F127" s="26" t="n"/>
      <c r="G127" s="38">
        <f>IFERROR(VLOOKUP($A126&amp;"_"&amp;$B126,Results_Deltas!$A$2:$P$15000,5,FALSE),"")</f>
        <v/>
      </c>
      <c r="H127" s="38" t="inlineStr">
        <is>
          <t>Blanket (page end)</t>
        </is>
      </c>
      <c r="I127" s="26" t="n"/>
      <c r="J127" s="26" t="n"/>
      <c r="K127" s="26" t="n"/>
      <c r="L127" s="26" t="inlineStr">
        <is>
          <t>NO</t>
        </is>
      </c>
      <c r="M127" s="74" t="n">
        <v>4.686362398118645</v>
      </c>
      <c r="N127" s="74" t="n">
        <v>41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NEW_POSITION_MAX_LOSS_THRESHOLD</t>
        </is>
      </c>
      <c r="B128" s="38" t="inlineStr">
        <is>
          <t>1.0</t>
        </is>
      </c>
      <c r="C128" s="38" t="n"/>
      <c r="D128" s="38" t="inlineStr">
        <is>
          <t>AUGMENT, EXIT, GLOBAL_CHECK, REDUCE, STOCKS_EXIT</t>
        </is>
      </c>
      <c r="E128" s="38" t="n"/>
      <c r="F128" s="26" t="n"/>
      <c r="G128" s="38">
        <f>IFERROR(VLOOKUP($A172&amp;"_"&amp;$B172,Results_Deltas!$A$2:$P$15000,5,FALSE),"")</f>
        <v/>
      </c>
      <c r="H128" s="38" t="inlineStr">
        <is>
          <t>Blanket (page end)</t>
        </is>
      </c>
      <c r="I128" s="26" t="n"/>
      <c r="J128" s="26" t="n"/>
      <c r="K128" s="26" t="n"/>
      <c r="L128" s="26" t="inlineStr">
        <is>
          <t>NO</t>
        </is>
      </c>
      <c r="M128" s="74" t="n">
        <v>4.704229503564028</v>
      </c>
      <c r="N128" s="74" t="n">
        <v>39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NEWBORN_LOSS_KILL_GAIN_THRESHOLD_PCT</t>
        </is>
      </c>
      <c r="B129" s="38" t="inlineStr">
        <is>
          <t>2.0</t>
        </is>
      </c>
      <c r="C129" s="38" t="n"/>
      <c r="D129" s="38" t="inlineStr">
        <is>
          <t>AUGMENT, EXIT, GLOBAL_CHECK, REDUCE, STOCKS_EXIT</t>
        </is>
      </c>
      <c r="E129" s="38" t="n"/>
      <c r="F129" s="26" t="n"/>
      <c r="G129" s="38">
        <f>IFERROR(VLOOKUP($A165&amp;"_"&amp;$B165,Results_Deltas!$A$2:$P$15000,5,FALSE),"")</f>
        <v/>
      </c>
      <c r="H129" s="38" t="inlineStr">
        <is>
          <t>Blanket (page end)</t>
        </is>
      </c>
      <c r="I129" s="26" t="n"/>
      <c r="J129" s="26" t="n"/>
      <c r="K129" s="26" t="n"/>
      <c r="L129" s="26" t="inlineStr">
        <is>
          <t>NO</t>
        </is>
      </c>
      <c r="M129" s="74" t="n">
        <v>4.737072230329452</v>
      </c>
      <c r="N129" s="74" t="n">
        <v>39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NEWBORN_LOSS_KILL_GAIN_THRESHOLD_PCT</t>
        </is>
      </c>
      <c r="B130" s="38" t="inlineStr">
        <is>
          <t>0.5</t>
        </is>
      </c>
      <c r="C130" s="38" t="n"/>
      <c r="D130" s="38" t="inlineStr">
        <is>
          <t>AUGMENT, EXIT, GLOBAL_CHECK, REDUCE, STOCKS_EXIT</t>
        </is>
      </c>
      <c r="E130" s="38" t="n"/>
      <c r="F130" s="26" t="n"/>
      <c r="G130" s="38">
        <f>IFERROR(VLOOKUP($A167&amp;"_"&amp;$B167,Results_Deltas!$A$2:$P$15000,5,FALSE),"")</f>
        <v/>
      </c>
      <c r="H130" s="38" t="inlineStr">
        <is>
          <t>Blanket (page end)</t>
        </is>
      </c>
      <c r="I130" s="26" t="n"/>
      <c r="J130" s="26" t="n"/>
      <c r="K130" s="26" t="n"/>
      <c r="L130" s="26" t="inlineStr">
        <is>
          <t>NO</t>
        </is>
      </c>
      <c r="M130" s="74" t="n">
        <v>4.782860933968141</v>
      </c>
      <c r="N130" s="74" t="n">
        <v>40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EZ_MANAGE_THROTTLER_RATE</t>
        </is>
      </c>
      <c r="B131" s="38" t="inlineStr">
        <is>
          <t>0.0</t>
        </is>
      </c>
      <c r="C131" s="38" t="n"/>
      <c r="D131" s="38" t="inlineStr">
        <is>
          <t>GLOBAL_CHECK, STOCKS_EXIT</t>
        </is>
      </c>
      <c r="E131" s="38" t="n"/>
      <c r="F131" s="26" t="n"/>
      <c r="G131" s="38">
        <f>IFERROR(VLOOKUP($A57&amp;"_"&amp;$B57,Results_Deltas!$A$2:$P$15000,5,FALSE),"")</f>
        <v/>
      </c>
      <c r="H131" s="38" t="inlineStr">
        <is>
          <t>Blanket (page end)</t>
        </is>
      </c>
      <c r="I131" s="26" t="n"/>
      <c r="J131" s="26" t="n"/>
      <c r="K131" s="26" t="n"/>
      <c r="L131" s="26" t="inlineStr">
        <is>
          <t>NO</t>
        </is>
      </c>
      <c r="M131" s="74" t="n">
        <v>4.804784077423589</v>
      </c>
      <c r="N131" s="74" t="n">
        <v>37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EZ_MANAGE_THROTTLER_RATE</t>
        </is>
      </c>
      <c r="B132" s="38" t="inlineStr">
        <is>
          <t>0.0_ALT</t>
        </is>
      </c>
      <c r="C132" s="38" t="n"/>
      <c r="D132" s="38" t="inlineStr">
        <is>
          <t>GLOBAL_CHECK, STOCKS_EXIT</t>
        </is>
      </c>
      <c r="E132" s="38" t="n"/>
      <c r="F132" s="26" t="n"/>
      <c r="G132" s="38">
        <f>IFERROR(VLOOKUP($A58&amp;"_"&amp;$B58,Results_Deltas!$A$2:$P$15000,5,FALSE),"")</f>
        <v/>
      </c>
      <c r="H132" s="38" t="inlineStr">
        <is>
          <t>Blanket (page end)</t>
        </is>
      </c>
      <c r="I132" s="26" t="n"/>
      <c r="J132" s="26" t="n"/>
      <c r="K132" s="26" t="n"/>
      <c r="L132" s="26" t="inlineStr">
        <is>
          <t>NO</t>
        </is>
      </c>
      <c r="M132" s="74" t="n">
        <v>4.804784077423589</v>
      </c>
      <c r="N132" s="74" t="n">
        <v>37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FUNDING_GATE_MTF_REQUIRED</t>
        </is>
      </c>
      <c r="B133" s="38" t="inlineStr">
        <is>
          <t>0.0</t>
        </is>
      </c>
      <c r="C133" s="38" t="n"/>
      <c r="D133" s="38" t="inlineStr">
        <is>
          <t>ENTRY, GLOBAL_CHECK, STOCKS_EXIT</t>
        </is>
      </c>
      <c r="E133" s="38" t="n"/>
      <c r="F133" s="26" t="n"/>
      <c r="G133" s="38">
        <f>IFERROR(VLOOKUP($A74&amp;"_"&amp;$B74,Results_Deltas!$A$2:$P$15000,5,FALSE),"")</f>
        <v/>
      </c>
      <c r="H133" s="38" t="inlineStr">
        <is>
          <t>Blanket (page end)</t>
        </is>
      </c>
      <c r="I133" s="26" t="n"/>
      <c r="J133" s="26" t="n"/>
      <c r="K133" s="26" t="n"/>
      <c r="L133" s="26" t="inlineStr">
        <is>
          <t>NO</t>
        </is>
      </c>
      <c r="M133" s="74" t="n">
        <v>4.804784077423589</v>
      </c>
      <c r="N133" s="74" t="n">
        <v>37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FUNDING_GATE_MTF_REQUIRED</t>
        </is>
      </c>
      <c r="B134" s="38" t="inlineStr">
        <is>
          <t>0.0_ALT</t>
        </is>
      </c>
      <c r="C134" s="38" t="n"/>
      <c r="D134" s="38" t="inlineStr">
        <is>
          <t>ENTRY, GLOBAL_CHECK, STOCKS_EXIT</t>
        </is>
      </c>
      <c r="E134" s="38" t="n"/>
      <c r="F134" s="26" t="n"/>
      <c r="G134" s="38">
        <f>IFERROR(VLOOKUP($A75&amp;"_"&amp;$B75,Results_Deltas!$A$2:$P$15000,5,FALSE),"")</f>
        <v/>
      </c>
      <c r="H134" s="38" t="inlineStr">
        <is>
          <t>Blanket (page end)</t>
        </is>
      </c>
      <c r="I134" s="26" t="n"/>
      <c r="J134" s="26" t="n"/>
      <c r="K134" s="26" t="n"/>
      <c r="L134" s="26" t="inlineStr">
        <is>
          <t>NO</t>
        </is>
      </c>
      <c r="M134" s="74" t="n">
        <v>4.804784077423589</v>
      </c>
      <c r="N134" s="74" t="n">
        <v>37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FUNDING_GATE_SHORT_MIN</t>
        </is>
      </c>
      <c r="B135" s="38" t="inlineStr">
        <is>
          <t>0.0</t>
        </is>
      </c>
      <c r="C135" s="38" t="n"/>
      <c r="D135" s="38" t="inlineStr">
        <is>
          <t>ENTRY, GLOBAL_CHECK, STOCKS_EXIT</t>
        </is>
      </c>
      <c r="E135" s="38" t="n"/>
      <c r="F135" s="26" t="n"/>
      <c r="G135" s="38">
        <f>IFERROR(VLOOKUP($A76&amp;"_"&amp;$B76,Results_Deltas!$A$2:$P$15000,5,FALSE),"")</f>
        <v/>
      </c>
      <c r="H135" s="38" t="inlineStr">
        <is>
          <t>Blanket (page end)</t>
        </is>
      </c>
      <c r="I135" s="26" t="n"/>
      <c r="J135" s="26" t="n"/>
      <c r="K135" s="26" t="n"/>
      <c r="L135" s="26" t="inlineStr">
        <is>
          <t>NO</t>
        </is>
      </c>
      <c r="M135" s="74" t="n">
        <v>4.804784077423589</v>
      </c>
      <c r="N135" s="74" t="n">
        <v>37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NEWBORN_LOSS_KILL_GAIN_THRESHOLD_PCT</t>
        </is>
      </c>
      <c r="B136" s="38" t="inlineStr">
        <is>
          <t>1.0</t>
        </is>
      </c>
      <c r="C136" s="38" t="n"/>
      <c r="D136" s="38" t="inlineStr">
        <is>
          <t>AUGMENT, EXIT, GLOBAL_CHECK, REDUCE, STOCKS_EXIT</t>
        </is>
      </c>
      <c r="E136" s="38" t="n"/>
      <c r="F136" s="26" t="n"/>
      <c r="G136" s="38">
        <f>IFERROR(VLOOKUP($A166&amp;"_"&amp;$B166,Results_Deltas!$A$2:$P$15000,5,FALSE),"")</f>
        <v/>
      </c>
      <c r="H136" s="38" t="inlineStr">
        <is>
          <t>Blanket (page end)</t>
        </is>
      </c>
      <c r="I136" s="26" t="n"/>
      <c r="J136" s="26" t="n"/>
      <c r="K136" s="26" t="n"/>
      <c r="L136" s="26" t="inlineStr">
        <is>
          <t>NO</t>
        </is>
      </c>
      <c r="M136" s="74" t="n">
        <v>4.839672000709764</v>
      </c>
      <c r="N136" s="74" t="n">
        <v>42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FUNDING_GATE_LONG_MAX</t>
        </is>
      </c>
      <c r="B137" s="38" t="inlineStr">
        <is>
          <t>0.0</t>
        </is>
      </c>
      <c r="C137" s="38" t="n"/>
      <c r="D137" s="38" t="inlineStr">
        <is>
          <t>ENTRY, GLOBAL_CHECK, STOCKS_EXIT</t>
        </is>
      </c>
      <c r="E137" s="38" t="n"/>
      <c r="F137" s="26" t="n"/>
      <c r="G137" s="38">
        <f>IFERROR(VLOOKUP($A72&amp;"_"&amp;$B72,Results_Deltas!$A$2:$P$15000,5,FALSE),"")</f>
        <v/>
      </c>
      <c r="H137" s="38" t="inlineStr">
        <is>
          <t>Blanket (page end)</t>
        </is>
      </c>
      <c r="I137" s="26" t="n"/>
      <c r="J137" s="26" t="n"/>
      <c r="K137" s="26" t="n"/>
      <c r="L137" s="26" t="inlineStr">
        <is>
          <t>NO</t>
        </is>
      </c>
      <c r="M137" s="74" t="n">
        <v>4.854723780567762</v>
      </c>
      <c r="N137" s="74" t="n">
        <v>37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HLR_TOP_MIN_TFS</t>
        </is>
      </c>
      <c r="B138" s="38" t="inlineStr">
        <is>
          <t>0</t>
        </is>
      </c>
      <c r="C138" s="38" t="n"/>
      <c r="D138" s="38" t="inlineStr">
        <is>
          <t>GLOBAL_CHECK, REENTRY, STOCKS_EXIT</t>
        </is>
      </c>
      <c r="E138" s="38" t="n"/>
      <c r="F138" s="26" t="n"/>
      <c r="G138" s="38">
        <f>IFERROR(VLOOKUP($A100&amp;"_"&amp;$B100,Results_Deltas!$A$2:$P$15000,5,FALSE),"")</f>
        <v/>
      </c>
      <c r="H138" s="38" t="inlineStr">
        <is>
          <t>Blanket (page end)</t>
        </is>
      </c>
      <c r="I138" s="26" t="n"/>
      <c r="J138" s="26" t="n"/>
      <c r="K138" s="26" t="n"/>
      <c r="L138" s="26" t="inlineStr">
        <is>
          <t>NO</t>
        </is>
      </c>
      <c r="M138" s="74" t="n">
        <v>4.854723780567762</v>
      </c>
      <c r="N138" s="74" t="n">
        <v>37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LH_HL_FILTER_REQUIRE_BOTH</t>
        </is>
      </c>
      <c r="B139" s="38" t="inlineStr">
        <is>
          <t>False_ALT</t>
        </is>
      </c>
      <c r="C139" s="38" t="n"/>
      <c r="D139" s="38" t="inlineStr">
        <is>
          <t>ENTRY, GLOBAL_CHECK, STOCKS_EXIT</t>
        </is>
      </c>
      <c r="E139" s="38" t="n"/>
      <c r="F139" s="26" t="n"/>
      <c r="G139" s="38">
        <f>IFERROR(VLOOKUP($A124&amp;"_"&amp;$B124,Results_Deltas!$A$2:$P$15000,5,FALSE),"")</f>
        <v/>
      </c>
      <c r="H139" s="38" t="inlineStr">
        <is>
          <t>Blanket (page end)</t>
        </is>
      </c>
      <c r="I139" s="26" t="n"/>
      <c r="J139" s="26" t="n"/>
      <c r="K139" s="26" t="n"/>
      <c r="L139" s="26" t="inlineStr">
        <is>
          <t>NO</t>
        </is>
      </c>
      <c r="M139" s="74" t="n">
        <v>4.865491670571137</v>
      </c>
      <c r="N139" s="74" t="n">
        <v>37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HLR_SMA_BAND_PCT</t>
        </is>
      </c>
      <c r="B140" s="38" t="inlineStr">
        <is>
          <t>0</t>
        </is>
      </c>
      <c r="C140" s="38" t="n"/>
      <c r="D140" s="38" t="inlineStr">
        <is>
          <t>ENTRY, GLOBAL_CHECK, STOCKS_EXIT</t>
        </is>
      </c>
      <c r="E140" s="38" t="n"/>
      <c r="F140" s="26" t="n"/>
      <c r="G140" s="38">
        <f>IFERROR(VLOOKUP($A96&amp;"_"&amp;$B96,Results_Deltas!$A$2:$P$15000,5,FALSE),"")</f>
        <v/>
      </c>
      <c r="H140" s="38" t="inlineStr">
        <is>
          <t>Blanket (page end)</t>
        </is>
      </c>
      <c r="I140" s="26" t="n"/>
      <c r="J140" s="26" t="n"/>
      <c r="K140" s="26" t="n"/>
      <c r="L140" s="26" t="inlineStr">
        <is>
          <t>NO</t>
        </is>
      </c>
      <c r="M140" s="74" t="n">
        <v>4.870187956826445</v>
      </c>
      <c r="N140" s="74" t="n">
        <v>37</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DUP_GUARD_FILTER_TF</t>
        </is>
      </c>
      <c r="B141" s="40" t="inlineStr">
        <is>
          <t>15m</t>
        </is>
      </c>
      <c r="C141" s="38" t="n"/>
      <c r="D141" s="38" t="inlineStr">
        <is>
          <t>GLOBAL_CHECK</t>
        </is>
      </c>
      <c r="E141" s="38" t="n"/>
      <c r="F141" s="26" t="n"/>
      <c r="G141" s="38">
        <f>IFERROR(VLOOKUP($A46&amp;"_"&amp;$B46,Results_Deltas!$A$2:$P$15000,5,FALSE),"")</f>
        <v/>
      </c>
      <c r="H141" s="38" t="inlineStr">
        <is>
          <t>Blanket (page end)</t>
        </is>
      </c>
      <c r="I141" s="26" t="n"/>
      <c r="J141" s="26" t="n"/>
      <c r="K141" s="26" t="n"/>
      <c r="L141" s="26" t="inlineStr">
        <is>
          <t>YES</t>
        </is>
      </c>
      <c r="M141" s="74" t="n">
        <v>4.872447774787457</v>
      </c>
      <c r="N141" s="74" t="n">
        <v>37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FUNDING_GATE_LONG_MAX</t>
        </is>
      </c>
      <c r="B142" s="38" t="inlineStr">
        <is>
          <t>0.0_ALT</t>
        </is>
      </c>
      <c r="C142" s="38" t="n"/>
      <c r="D142" s="38" t="inlineStr">
        <is>
          <t>ENTRY, GLOBAL_CHECK, STOCKS_EXIT</t>
        </is>
      </c>
      <c r="E142" s="38" t="n"/>
      <c r="F142" s="26" t="n"/>
      <c r="G142" s="38">
        <f>IFERROR(VLOOKUP($A73&amp;"_"&amp;$B73,Results_Deltas!$A$2:$P$15000,5,FALSE),"")</f>
        <v/>
      </c>
      <c r="H142" s="38" t="inlineStr">
        <is>
          <t>Blanket (page end)</t>
        </is>
      </c>
      <c r="I142" s="26" t="n"/>
      <c r="J142" s="26" t="n"/>
      <c r="K142" s="26" t="n"/>
      <c r="L142" s="26" t="inlineStr">
        <is>
          <t>NO</t>
        </is>
      </c>
      <c r="M142" s="74" t="n">
        <v>4.884863812047316</v>
      </c>
      <c r="N142" s="74" t="n">
        <v>37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FUNDING_GATE_SHORT_MIN</t>
        </is>
      </c>
      <c r="B143" s="38" t="inlineStr">
        <is>
          <t>0.0_ALT</t>
        </is>
      </c>
      <c r="C143" s="38" t="n"/>
      <c r="D143" s="38" t="inlineStr">
        <is>
          <t>ENTRY, GLOBAL_CHECK, STOCKS_EXIT</t>
        </is>
      </c>
      <c r="E143" s="38" t="n"/>
      <c r="F143" s="26" t="n"/>
      <c r="G143" s="38">
        <f>IFERROR(VLOOKUP($A77&amp;"_"&amp;$B77,Results_Deltas!$A$2:$P$15000,5,FALSE),"")</f>
        <v/>
      </c>
      <c r="H143" s="38" t="inlineStr">
        <is>
          <t>Blanket (page end)</t>
        </is>
      </c>
      <c r="I143" s="26" t="n"/>
      <c r="J143" s="26" t="n"/>
      <c r="K143" s="26" t="n"/>
      <c r="L143" s="26" t="inlineStr">
        <is>
          <t>NO</t>
        </is>
      </c>
      <c r="M143" s="74" t="n">
        <v>4.884863812047316</v>
      </c>
      <c r="N143" s="74" t="n">
        <v>37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HTF4_CONF</t>
        </is>
      </c>
      <c r="B144" s="38" t="inlineStr">
        <is>
          <t>False_ALT</t>
        </is>
      </c>
      <c r="C144" s="38" t="n"/>
      <c r="D144" s="38" t="inlineStr">
        <is>
          <t>GLOBAL_CHECK, STOCKS_EXIT</t>
        </is>
      </c>
      <c r="E144" s="38" t="n"/>
      <c r="F144" s="26" t="n"/>
      <c r="G144" s="38">
        <f>IFERROR(VLOOKUP($A104&amp;"_"&amp;$B104,Results_Deltas!$A$2:$P$15000,5,FALSE),"")</f>
        <v/>
      </c>
      <c r="H144" s="38" t="inlineStr">
        <is>
          <t>Blanket (page end)</t>
        </is>
      </c>
      <c r="I144" s="26" t="n"/>
      <c r="J144" s="26" t="n"/>
      <c r="K144" s="26" t="n"/>
      <c r="L144" s="26" t="inlineStr">
        <is>
          <t>NO</t>
        </is>
      </c>
      <c r="M144" s="74" t="n">
        <v>4.884863812047316</v>
      </c>
      <c r="N144" s="74" t="n">
        <v>37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HTF_GATE_D_MANDATORY</t>
        </is>
      </c>
      <c r="B145" s="38" t="inlineStr">
        <is>
          <t>0.0</t>
        </is>
      </c>
      <c r="C145" s="38" t="n"/>
      <c r="D145" s="38" t="inlineStr">
        <is>
          <t>ENTRY, GLOBAL_CHECK, STOCKS_EXIT</t>
        </is>
      </c>
      <c r="E145" s="38" t="n"/>
      <c r="F145" s="26" t="n"/>
      <c r="G145" s="38">
        <f>IFERROR(VLOOKUP($A109&amp;"_"&amp;$B109,Results_Deltas!$A$2:$P$15000,5,FALSE),"")</f>
        <v/>
      </c>
      <c r="H145" s="38" t="inlineStr">
        <is>
          <t>Blanket (page end)</t>
        </is>
      </c>
      <c r="I145" s="26" t="n"/>
      <c r="J145" s="26" t="n"/>
      <c r="K145" s="26" t="n"/>
      <c r="L145" s="26" t="inlineStr">
        <is>
          <t>NO</t>
        </is>
      </c>
      <c r="M145" s="74" t="n">
        <v>4.884863812047316</v>
      </c>
      <c r="N145" s="74" t="n">
        <v>37</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HTF_GATE_D_MANDATORY</t>
        </is>
      </c>
      <c r="B146" s="38" t="inlineStr">
        <is>
          <t>0.0_ALT</t>
        </is>
      </c>
      <c r="C146" s="38" t="n"/>
      <c r="D146" s="38" t="inlineStr">
        <is>
          <t>ENTRY, GLOBAL_CHECK, STOCKS_EXIT</t>
        </is>
      </c>
      <c r="E146" s="38" t="n"/>
      <c r="F146" s="26" t="n"/>
      <c r="G146" s="38">
        <f>IFERROR(VLOOKUP($A110&amp;"_"&amp;$B110,Results_Deltas!$A$2:$P$15000,5,FALSE),"")</f>
        <v/>
      </c>
      <c r="H146" s="38" t="inlineStr">
        <is>
          <t>Blanket (page end)</t>
        </is>
      </c>
      <c r="I146" s="26" t="n"/>
      <c r="J146" s="26" t="n"/>
      <c r="K146" s="26" t="n"/>
      <c r="L146" s="26" t="inlineStr">
        <is>
          <t>NO</t>
        </is>
      </c>
      <c r="M146" s="74" t="n">
        <v>4.884863812047316</v>
      </c>
      <c r="N146" s="74" t="n">
        <v>37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HTF_GATE_MIN_CONFIRMATIONS</t>
        </is>
      </c>
      <c r="B147" s="38" t="inlineStr">
        <is>
          <t>0.0</t>
        </is>
      </c>
      <c r="C147" s="38" t="n"/>
      <c r="D147" s="38" t="inlineStr">
        <is>
          <t>ENTRY, GLOBAL_CHECK, STOCKS_EXIT</t>
        </is>
      </c>
      <c r="E147" s="38" t="n"/>
      <c r="F147" s="26" t="n"/>
      <c r="G147" s="38">
        <f>IFERROR(VLOOKUP($A111&amp;"_"&amp;$B111,Results_Deltas!$A$2:$P$15000,5,FALSE),"")</f>
        <v/>
      </c>
      <c r="H147" s="38" t="inlineStr">
        <is>
          <t>Blanket (page end)</t>
        </is>
      </c>
      <c r="I147" s="26" t="n"/>
      <c r="J147" s="26" t="n"/>
      <c r="K147" s="26" t="n"/>
      <c r="L147" s="26" t="inlineStr">
        <is>
          <t>NO</t>
        </is>
      </c>
      <c r="M147" s="74" t="n">
        <v>4.884863812047316</v>
      </c>
      <c r="N147" s="74" t="n">
        <v>37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HTF_GATE_MIN_CONFIRMATIONS</t>
        </is>
      </c>
      <c r="B148" s="38" t="inlineStr">
        <is>
          <t>0.0_ALT</t>
        </is>
      </c>
      <c r="C148" s="38" t="n"/>
      <c r="D148" s="38" t="inlineStr">
        <is>
          <t>ENTRY, GLOBAL_CHECK, STOCKS_EXIT</t>
        </is>
      </c>
      <c r="E148" s="38" t="n"/>
      <c r="F148" s="26" t="n"/>
      <c r="G148" s="38">
        <f>IFERROR(VLOOKUP($A112&amp;"_"&amp;$B112,Results_Deltas!$A$2:$P$15000,5,FALSE),"")</f>
        <v/>
      </c>
      <c r="H148" s="38" t="inlineStr">
        <is>
          <t>Blanket (page end)</t>
        </is>
      </c>
      <c r="I148" s="26" t="n"/>
      <c r="J148" s="26" t="n"/>
      <c r="K148" s="26" t="n"/>
      <c r="L148" s="26" t="inlineStr">
        <is>
          <t>NO</t>
        </is>
      </c>
      <c r="M148" s="74" t="n">
        <v>4.884863812047316</v>
      </c>
      <c r="N148" s="74" t="n">
        <v>37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FUNDING_GATE_FILTER_TF</t>
        </is>
      </c>
      <c r="B149" s="40" t="inlineStr">
        <is>
          <t>15m</t>
        </is>
      </c>
      <c r="C149" s="38" t="n"/>
      <c r="D149" s="38" t="inlineStr">
        <is>
          <t>GLOBAL_CHECK</t>
        </is>
      </c>
      <c r="E149" s="38" t="n"/>
      <c r="F149" s="26" t="n"/>
      <c r="G149" s="38">
        <f>IFERROR(VLOOKUP($A71&amp;"_"&amp;$B71,Results_Deltas!$A$2:$P$15000,5,FALSE),"")</f>
        <v/>
      </c>
      <c r="H149" s="38" t="inlineStr">
        <is>
          <t>Blanket (page end)</t>
        </is>
      </c>
      <c r="I149" s="26" t="n"/>
      <c r="J149" s="26" t="n"/>
      <c r="K149" s="26" t="n"/>
      <c r="L149" s="26" t="inlineStr">
        <is>
          <t>YES</t>
        </is>
      </c>
      <c r="M149" s="74" t="n">
        <v>4.894856388980953</v>
      </c>
      <c r="N149" s="74" t="n">
        <v>37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4" t="n">
        <v>4.921591867321827</v>
      </c>
      <c r="N150" s="74" t="n">
        <v>40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HTF_TREND_VETO_BYPASS_REASONS</t>
        </is>
      </c>
      <c r="B151" s="38" t="inlineStr">
        <is>
          <t>0.0_ALT</t>
        </is>
      </c>
      <c r="C151" s="38" t="n"/>
      <c r="D151" s="38" t="inlineStr">
        <is>
          <t>GLOBAL_CHECK, STOCKS_EXIT</t>
        </is>
      </c>
      <c r="E151" s="38" t="n"/>
      <c r="F151" s="26" t="n"/>
      <c r="G151" s="38">
        <f>IFERROR(VLOOKUP($A116&amp;"_"&amp;$B116,Results_Deltas!$A$2:$P$15000,5,FALSE),"")</f>
        <v/>
      </c>
      <c r="H151" s="38" t="inlineStr">
        <is>
          <t>Blanket (page end)</t>
        </is>
      </c>
      <c r="I151" s="26" t="n"/>
      <c r="J151" s="26" t="n"/>
      <c r="K151" s="26" t="n"/>
      <c r="L151" s="26" t="inlineStr">
        <is>
          <t>NO</t>
        </is>
      </c>
      <c r="M151" s="74" t="n">
        <v>4.940032706168254</v>
      </c>
      <c r="N151" s="74" t="n">
        <v>40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LEADERBOARD_FILTER</t>
        </is>
      </c>
      <c r="B152" s="38" t="inlineStr">
        <is>
          <t>False_ALT</t>
        </is>
      </c>
      <c r="C152" s="38" t="n"/>
      <c r="D152" s="38" t="inlineStr">
        <is>
          <t>AUGMENT, ENTRY, EXIT, GLOBAL_CHECK, REDUCE, STOCKS_EXIT</t>
        </is>
      </c>
      <c r="E152" s="38" t="n"/>
      <c r="F152" s="26" t="n"/>
      <c r="G152" s="38">
        <f>IFERROR(VLOOKUP($A118&amp;"_"&amp;$B118,Results_Deltas!$A$2:$P$15000,5,FALSE),"")</f>
        <v/>
      </c>
      <c r="H152" s="38" t="inlineStr">
        <is>
          <t>Blanket (page end)</t>
        </is>
      </c>
      <c r="I152" s="26" t="n"/>
      <c r="J152" s="26" t="n"/>
      <c r="K152" s="26" t="n"/>
      <c r="L152" s="26" t="inlineStr">
        <is>
          <t>NO</t>
        </is>
      </c>
      <c r="M152" s="74" t="n">
        <v>4.946015826250457</v>
      </c>
      <c r="N152" s="74" t="n">
        <v>37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HTF_GATE_BYPASS_RZ</t>
        </is>
      </c>
      <c r="B153" s="38" t="inlineStr">
        <is>
          <t>0.0_ALT</t>
        </is>
      </c>
      <c r="C153" s="38" t="n"/>
      <c r="D153" s="38" t="inlineStr">
        <is>
          <t>ENTRY, GLOBAL_CHECK, STOCKS_EXIT</t>
        </is>
      </c>
      <c r="E153" s="38" t="n"/>
      <c r="F153" s="26" t="n"/>
      <c r="G153" s="38">
        <f>IFERROR(VLOOKUP($A108&amp;"_"&amp;$B108,Results_Deltas!$A$2:$P$15000,5,FALSE),"")</f>
        <v/>
      </c>
      <c r="H153" s="38" t="inlineStr">
        <is>
          <t>Blanket (page end)</t>
        </is>
      </c>
      <c r="I153" s="26" t="n"/>
      <c r="J153" s="26" t="n"/>
      <c r="K153" s="26" t="n"/>
      <c r="L153" s="26" t="inlineStr">
        <is>
          <t>NO</t>
        </is>
      </c>
      <c r="M153" s="74" t="n">
        <v>4.948796240078817</v>
      </c>
      <c r="N153" s="74" t="n">
        <v>40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EXECUTE_NOW_SINGLE_GATE_ENFORCE</t>
        </is>
      </c>
      <c r="B154" s="38" t="inlineStr">
        <is>
          <t>0.0_ALT</t>
        </is>
      </c>
      <c r="C154" s="38" t="n"/>
      <c r="D154" s="38" t="inlineStr">
        <is>
          <t>ENTRY, GLOBAL_CHECK, STOCKS_EXIT</t>
        </is>
      </c>
      <c r="E154" s="38" t="n"/>
      <c r="F154" s="26" t="n"/>
      <c r="G154" s="38">
        <f>IFERROR(VLOOKUP($A56&amp;"_"&amp;$B56,Results_Deltas!$A$2:$P$15000,5,FALSE),"")</f>
        <v/>
      </c>
      <c r="H154" s="38" t="inlineStr">
        <is>
          <t>Blanket (page end)</t>
        </is>
      </c>
      <c r="I154" s="26" t="n"/>
      <c r="J154" s="26" t="n"/>
      <c r="K154" s="26" t="n"/>
      <c r="L154" s="26" t="inlineStr">
        <is>
          <t>NO</t>
        </is>
      </c>
      <c r="M154" s="74" t="n">
        <v>4.951731898801381</v>
      </c>
      <c r="N154" s="74" t="n">
        <v>40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HA_WICK_QUALITY_TF</t>
        </is>
      </c>
      <c r="B155" s="38" t="inlineStr">
        <is>
          <t>15m</t>
        </is>
      </c>
      <c r="C155" s="38" t="n"/>
      <c r="D155" s="38" t="inlineStr">
        <is>
          <t>ENTRY, GLOBAL_CHECK, STOCKS_EXIT</t>
        </is>
      </c>
      <c r="E155" s="38" t="n"/>
      <c r="F155" s="26" t="n"/>
      <c r="G155" s="38">
        <f>IFERROR(VLOOKUP($A95&amp;"_"&amp;$B95,Results_Deltas!$A$2:$P$15000,5,FALSE),"")</f>
        <v/>
      </c>
      <c r="H155" s="38" t="inlineStr">
        <is>
          <t>Blanket (page end)</t>
        </is>
      </c>
      <c r="I155" s="26" t="n"/>
      <c r="J155" s="26" t="n"/>
      <c r="K155" s="26" t="n"/>
      <c r="L155" s="26" t="inlineStr">
        <is>
          <t>NO</t>
        </is>
      </c>
      <c r="M155" s="74" t="n">
        <v>4.953241268680674</v>
      </c>
      <c r="N155" s="74" t="n">
        <v>37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DELTA_REENTRY_FILTER_ENABLED</t>
        </is>
      </c>
      <c r="B156" s="40" t="inlineStr">
        <is>
          <t>False</t>
        </is>
      </c>
      <c r="C156" s="38" t="n"/>
      <c r="D156" s="38" t="inlineStr">
        <is>
          <t>ENTRY, GLOBAL_CHECK, STOCKS_EXIT</t>
        </is>
      </c>
      <c r="E156" s="38" t="n"/>
      <c r="F156" s="26" t="n"/>
      <c r="G156" s="38">
        <f>IFERROR(VLOOKUP($A40&amp;"_"&amp;$B40,Results_Deltas!$A$2:$P$15000,5,FALSE),"")</f>
        <v/>
      </c>
      <c r="H156" s="38" t="inlineStr">
        <is>
          <t>Blanket (page end)</t>
        </is>
      </c>
      <c r="I156" s="26" t="n"/>
      <c r="J156" s="26" t="n"/>
      <c r="K156" s="26" t="n"/>
      <c r="L156" s="26" t="inlineStr">
        <is>
          <t>YES</t>
        </is>
      </c>
      <c r="M156" s="74" t="n">
        <v>4.953790564059471</v>
      </c>
      <c r="N156" s="74" t="n">
        <v>42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MI_TF_AGREE_MIN</t>
        </is>
      </c>
      <c r="B157" s="38" t="inlineStr">
        <is>
          <t>0.0_ALT</t>
        </is>
      </c>
      <c r="C157" s="38" t="n"/>
      <c r="D157" s="38" t="inlineStr">
        <is>
          <t>ENTRY, GLOBAL_CHECK, STOCKS_EXIT</t>
        </is>
      </c>
      <c r="E157" s="38" t="n"/>
      <c r="F157" s="26" t="n"/>
      <c r="G157" s="38">
        <f>IFERROR(VLOOKUP($A145&amp;"_"&amp;$B145,Results_Deltas!$A$2:$P$15000,5,FALSE),"")</f>
        <v/>
      </c>
      <c r="H157" s="38" t="inlineStr">
        <is>
          <t>Blanket (page end)</t>
        </is>
      </c>
      <c r="I157" s="26" t="n"/>
      <c r="J157" s="26" t="n"/>
      <c r="K157" s="26" t="n"/>
      <c r="L157" s="26" t="inlineStr">
        <is>
          <t>NO</t>
        </is>
      </c>
      <c r="M157" s="74" t="n">
        <v>4.960271628898955</v>
      </c>
      <c r="N157" s="74" t="n">
        <v>37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IFERROR(VLOOKUP($A117&amp;"_"&amp;$B117,Results_Deltas!$A$2:$P$15000,5,FALSE),"")</f>
        <v/>
      </c>
      <c r="H158" s="38" t="inlineStr">
        <is>
          <t>Blanket (page end)</t>
        </is>
      </c>
      <c r="I158" s="26" t="n"/>
      <c r="J158" s="26" t="n"/>
      <c r="K158" s="26" t="n"/>
      <c r="L158" s="26" t="inlineStr">
        <is>
          <t>NO</t>
        </is>
      </c>
      <c r="M158" s="74" t="n">
        <v>4.962757535611219</v>
      </c>
      <c r="N158" s="74" t="n">
        <v>37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GOLDEN_RULE_BASE_USD</t>
        </is>
      </c>
      <c r="B159" s="38" t="inlineStr">
        <is>
          <t>0.0</t>
        </is>
      </c>
      <c r="C159" s="38" t="n"/>
      <c r="D159" s="38" t="inlineStr">
        <is>
          <t>GLOBAL_CHECK, STOCKS_EXIT</t>
        </is>
      </c>
      <c r="E159" s="38" t="n"/>
      <c r="F159" s="26" t="n"/>
      <c r="G159" s="38">
        <f>IFERROR(VLOOKUP($A78&amp;"_"&amp;$B78,Results_Deltas!$A$2:$P$15000,5,FALSE),"")</f>
        <v/>
      </c>
      <c r="H159" s="38" t="inlineStr">
        <is>
          <t>Blanket (page end)</t>
        </is>
      </c>
      <c r="I159" s="26" t="n"/>
      <c r="J159" s="26" t="n"/>
      <c r="K159" s="26" t="n"/>
      <c r="L159" s="26" t="inlineStr">
        <is>
          <t>NO</t>
        </is>
      </c>
      <c r="M159" s="74" t="n">
        <v>4.971307435646358</v>
      </c>
      <c r="N159" s="74" t="n">
        <v>40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GOLDEN_RULE_BASE_USD</t>
        </is>
      </c>
      <c r="B160" s="38" t="inlineStr">
        <is>
          <t>0.0_ALT</t>
        </is>
      </c>
      <c r="C160" s="38" t="n"/>
      <c r="D160" s="38" t="inlineStr">
        <is>
          <t>GLOBAL_CHECK, STOCKS_EXIT</t>
        </is>
      </c>
      <c r="E160" s="38" t="n"/>
      <c r="F160" s="26" t="n"/>
      <c r="G160" s="38">
        <f>IFERROR(VLOOKUP($A79&amp;"_"&amp;$B79,Results_Deltas!$A$2:$P$15000,5,FALSE),"")</f>
        <v/>
      </c>
      <c r="H160" s="38" t="inlineStr">
        <is>
          <t>Blanket (page end)</t>
        </is>
      </c>
      <c r="I160" s="26" t="n"/>
      <c r="J160" s="26" t="n"/>
      <c r="K160" s="26" t="n"/>
      <c r="L160" s="26" t="inlineStr">
        <is>
          <t>NO</t>
        </is>
      </c>
      <c r="M160" s="74" t="n">
        <v>4.971307435646358</v>
      </c>
      <c r="N160" s="74" t="n">
        <v>40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HTF4_CONF</t>
        </is>
      </c>
      <c r="B161" s="38" t="inlineStr">
        <is>
          <t>False</t>
        </is>
      </c>
      <c r="C161" s="38" t="n"/>
      <c r="D161" s="38" t="inlineStr">
        <is>
          <t>GLOBAL_CHECK, STOCKS_EXIT</t>
        </is>
      </c>
      <c r="E161" s="38" t="n"/>
      <c r="F161" s="26" t="n"/>
      <c r="G161" s="38">
        <f>IFERROR(VLOOKUP($A103&amp;"_"&amp;$B103,Results_Deltas!$A$2:$P$15000,5,FALSE),"")</f>
        <v/>
      </c>
      <c r="H161" s="38" t="inlineStr">
        <is>
          <t>Blanket (page end)</t>
        </is>
      </c>
      <c r="I161" s="26" t="n"/>
      <c r="J161" s="26" t="n"/>
      <c r="K161" s="26" t="n"/>
      <c r="L161" s="26" t="inlineStr">
        <is>
          <t>NO</t>
        </is>
      </c>
      <c r="M161" s="74" t="n">
        <v>4.971707815290094</v>
      </c>
      <c r="N161" s="74" t="n">
        <v>37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MANDATORY_REENTRY_WT_FILTER_MIN_VELOCITY</t>
        </is>
      </c>
      <c r="B162" s="38" t="inlineStr">
        <is>
          <t>0.0_ALT</t>
        </is>
      </c>
      <c r="C162" s="38" t="n"/>
      <c r="D162" s="38" t="inlineStr">
        <is>
          <t>GLOBAL_CHECK, STOCKS_EXIT</t>
        </is>
      </c>
      <c r="E162" s="38" t="n"/>
      <c r="F162" s="26" t="n"/>
      <c r="G162" s="38">
        <f>IFERROR(VLOOKUP($A137&amp;"_"&amp;$B137,Results_Deltas!$A$2:$P$15000,5,FALSE),"")</f>
        <v/>
      </c>
      <c r="H162" s="38" t="inlineStr">
        <is>
          <t>Blanket (page end)</t>
        </is>
      </c>
      <c r="I162" s="26" t="n"/>
      <c r="J162" s="26" t="n"/>
      <c r="K162" s="26" t="n"/>
      <c r="L162" s="26" t="inlineStr">
        <is>
          <t>NO</t>
        </is>
      </c>
      <c r="M162" s="74" t="n">
        <v>4.97181164253014</v>
      </c>
      <c r="N162" s="74" t="n">
        <v>37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GR_FILTER_VEC_ENABLED</t>
        </is>
      </c>
      <c r="B163" s="40" t="inlineStr">
        <is>
          <t>False</t>
        </is>
      </c>
      <c r="C163" s="38" t="n"/>
      <c r="D163" s="38" t="inlineStr">
        <is>
          <t>GLOBAL_CHECK</t>
        </is>
      </c>
      <c r="E163" s="38" t="n"/>
      <c r="F163" s="26" t="n"/>
      <c r="G163" s="38">
        <f>IFERROR(VLOOKUP($A82&amp;"_"&amp;$B82,Results_Deltas!$A$2:$P$15000,5,FALSE),"")</f>
        <v/>
      </c>
      <c r="H163" s="38" t="inlineStr">
        <is>
          <t>Blanket (page end)</t>
        </is>
      </c>
      <c r="I163" s="26" t="n"/>
      <c r="J163" s="26" t="n"/>
      <c r="K163" s="26" t="n"/>
      <c r="L163" s="26" t="inlineStr">
        <is>
          <t>YES</t>
        </is>
      </c>
      <c r="M163" s="74" t="n">
        <v>4.973387575452078</v>
      </c>
      <c r="N163" s="74" t="n">
        <v>40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IFERROR(VLOOKUP($A136&amp;"_"&amp;$B136,Results_Deltas!$A$2:$P$15000,5,FALSE),"")</f>
        <v/>
      </c>
      <c r="H164" s="38" t="inlineStr">
        <is>
          <t>Blanket (page end)</t>
        </is>
      </c>
      <c r="I164" s="26" t="n"/>
      <c r="J164" s="26" t="n"/>
      <c r="K164" s="26" t="n"/>
      <c r="L164" s="26" t="inlineStr">
        <is>
          <t>YES</t>
        </is>
      </c>
      <c r="M164" s="74" t="n">
        <v>4.978627212968237</v>
      </c>
      <c r="N164" s="74" t="n">
        <v>37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LH_HL_FILTER_REQUIRE_BOTH</t>
        </is>
      </c>
      <c r="B165" s="40" t="inlineStr">
        <is>
          <t>False</t>
        </is>
      </c>
      <c r="C165" s="38" t="n"/>
      <c r="D165" s="38" t="inlineStr">
        <is>
          <t>ENTRY, GLOBAL_CHECK, STOCKS_EXIT</t>
        </is>
      </c>
      <c r="E165" s="38" t="n"/>
      <c r="F165" s="26" t="n"/>
      <c r="G165" s="38">
        <f>IFERROR(VLOOKUP($A123&amp;"_"&amp;$B123,Results_Deltas!$A$2:$P$15000,5,FALSE),"")</f>
        <v/>
      </c>
      <c r="H165" s="38" t="inlineStr">
        <is>
          <t>Blanket (page end)</t>
        </is>
      </c>
      <c r="I165" s="26" t="n"/>
      <c r="J165" s="26" t="n"/>
      <c r="K165" s="26" t="n"/>
      <c r="L165" s="26" t="inlineStr">
        <is>
          <t>YES</t>
        </is>
      </c>
      <c r="M165" s="74" t="n">
        <v>4.987781228263092</v>
      </c>
      <c r="N165" s="74" t="n">
        <v>37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EMA_BLANKET_FILTER_ENABLED</t>
        </is>
      </c>
      <c r="B166" s="40" t="inlineStr">
        <is>
          <t>True</t>
        </is>
      </c>
      <c r="C166" s="38" t="n"/>
      <c r="D166" s="38" t="inlineStr">
        <is>
          <t>GLOBAL_CHECK</t>
        </is>
      </c>
      <c r="E166" s="38" t="n"/>
      <c r="F166" s="26" t="n"/>
      <c r="G166" s="38">
        <f>IFERROR(VLOOKUP($A51&amp;"_"&amp;$B51,Results_Deltas!$A$2:$P$15000,5,FALSE),"")</f>
        <v/>
      </c>
      <c r="H166" s="38" t="inlineStr">
        <is>
          <t>Blanket (page end)</t>
        </is>
      </c>
      <c r="I166" s="26" t="n"/>
      <c r="J166" s="26" t="n"/>
      <c r="K166" s="26" t="n"/>
      <c r="L166" s="26" t="inlineStr">
        <is>
          <t>YES</t>
        </is>
      </c>
      <c r="M166" s="74" t="n">
        <v>4.998709794735099</v>
      </c>
      <c r="N166" s="74" t="n">
        <v>43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GR_FILTER_ALL_ENTRIES</t>
        </is>
      </c>
      <c r="B167" s="38" t="inlineStr">
        <is>
          <t>0.0</t>
        </is>
      </c>
      <c r="C167" s="38" t="n"/>
      <c r="D167" s="38" t="inlineStr">
        <is>
          <t>GLOBAL_CHECK, STOCKS_EXIT</t>
        </is>
      </c>
      <c r="E167" s="38" t="n"/>
      <c r="F167" s="26" t="n"/>
      <c r="G167" s="38">
        <f>IFERROR(VLOOKUP($A80&amp;"_"&amp;$B80,Results_Deltas!$A$2:$P$15000,5,FALSE),"")</f>
        <v/>
      </c>
      <c r="H167" s="38" t="inlineStr">
        <is>
          <t>Blanket (page end)</t>
        </is>
      </c>
      <c r="I167" s="26" t="n"/>
      <c r="J167" s="26" t="n"/>
      <c r="K167" s="26" t="n"/>
      <c r="L167" s="26" t="inlineStr">
        <is>
          <t>NO</t>
        </is>
      </c>
      <c r="M167" s="74" t="n">
        <v>5.018852063486427</v>
      </c>
      <c r="N167" s="74" t="n">
        <v>42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GR_FILTER_ALL_ENTRIES</t>
        </is>
      </c>
      <c r="B168" s="38" t="inlineStr">
        <is>
          <t>0.0_ALT</t>
        </is>
      </c>
      <c r="C168" s="38" t="n"/>
      <c r="D168" s="38" t="inlineStr">
        <is>
          <t>GLOBAL_CHECK, STOCKS_EXIT</t>
        </is>
      </c>
      <c r="E168" s="38" t="n"/>
      <c r="F168" s="26" t="n"/>
      <c r="G168" s="38">
        <f>IFERROR(VLOOKUP($A81&amp;"_"&amp;$B81,Results_Deltas!$A$2:$P$15000,5,FALSE),"")</f>
        <v/>
      </c>
      <c r="H168" s="38" t="inlineStr">
        <is>
          <t>Blanket (page end)</t>
        </is>
      </c>
      <c r="I168" s="26" t="n"/>
      <c r="J168" s="26" t="n"/>
      <c r="K168" s="26" t="n"/>
      <c r="L168" s="26" t="inlineStr">
        <is>
          <t>NO</t>
        </is>
      </c>
      <c r="M168" s="74" t="n">
        <v>5.018852063486427</v>
      </c>
      <c r="N168" s="74" t="n">
        <v>42</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MTF_FILTER_STRONG_BUY_QUICK_BYPASS</t>
        </is>
      </c>
      <c r="B169" s="38" t="inlineStr">
        <is>
          <t>0.0_ALT</t>
        </is>
      </c>
      <c r="C169" s="38" t="n"/>
      <c r="D169" s="38" t="inlineStr">
        <is>
          <t>GLOBAL_CHECK, STOCKS_EXIT</t>
        </is>
      </c>
      <c r="E169" s="38" t="n"/>
      <c r="F169" s="26" t="n"/>
      <c r="G169" s="38">
        <f>IFERROR(VLOOKUP($A151&amp;"_"&amp;$B151,Results_Deltas!$A$2:$P$15000,5,FALSE),"")</f>
        <v/>
      </c>
      <c r="H169" s="38" t="inlineStr">
        <is>
          <t>Blanket (page end)</t>
        </is>
      </c>
      <c r="I169" s="26" t="n"/>
      <c r="J169" s="26" t="n"/>
      <c r="K169" s="26" t="n"/>
      <c r="L169" s="26" t="inlineStr">
        <is>
          <t>NO</t>
        </is>
      </c>
      <c r="M169" s="74" t="n">
        <v>5.037628127593131</v>
      </c>
      <c r="N169" s="74" t="n">
        <v>40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MANDATORY_REENTRY_WT_FILTER_REQUIRE_FLIP</t>
        </is>
      </c>
      <c r="B170" s="38" t="inlineStr">
        <is>
          <t>False_ALT</t>
        </is>
      </c>
      <c r="C170" s="38" t="n"/>
      <c r="D170" s="38" t="inlineStr">
        <is>
          <t>GLOBAL_CHECK, STOCKS_EXIT</t>
        </is>
      </c>
      <c r="E170" s="38" t="n"/>
      <c r="F170" s="26" t="n"/>
      <c r="G170" s="38">
        <f>IFERROR(VLOOKUP($A139&amp;"_"&amp;$B139,Results_Deltas!$A$2:$P$15000,5,FALSE),"")</f>
        <v/>
      </c>
      <c r="H170" s="38" t="inlineStr">
        <is>
          <t>Blanket (page end)</t>
        </is>
      </c>
      <c r="I170" s="26" t="n"/>
      <c r="J170" s="26" t="n"/>
      <c r="K170" s="26" t="n"/>
      <c r="L170" s="26" t="inlineStr">
        <is>
          <t>NO</t>
        </is>
      </c>
      <c r="M170" s="74" t="n">
        <v>5.044189360936705</v>
      </c>
      <c r="N170" s="74" t="n">
        <v>37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HTF_TREND_VETO_BYPASS_ENABLED</t>
        </is>
      </c>
      <c r="B171" s="38" t="inlineStr">
        <is>
          <t>False</t>
        </is>
      </c>
      <c r="C171" s="38" t="n"/>
      <c r="D171" s="38" t="inlineStr">
        <is>
          <t>GLOBAL_CHECK, STOCKS_EXIT</t>
        </is>
      </c>
      <c r="E171" s="38" t="n"/>
      <c r="F171" s="26" t="n"/>
      <c r="G171" s="38">
        <f>IFERROR(VLOOKUP($A113&amp;"_"&amp;$B113,Results_Deltas!$A$2:$P$15000,5,FALSE),"")</f>
        <v/>
      </c>
      <c r="H171" s="38" t="inlineStr">
        <is>
          <t>Blanket (page end)</t>
        </is>
      </c>
      <c r="I171" s="26" t="n"/>
      <c r="J171" s="26" t="n"/>
      <c r="K171" s="26" t="n"/>
      <c r="L171" s="26" t="inlineStr">
        <is>
          <t>NO</t>
        </is>
      </c>
      <c r="M171" s="74" t="n">
        <v>5.052461182969742</v>
      </c>
      <c r="N171" s="74" t="n">
        <v>40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HTF_GATE_BYPASS_RZ</t>
        </is>
      </c>
      <c r="B172" s="38" t="inlineStr">
        <is>
          <t>0.0</t>
        </is>
      </c>
      <c r="C172" s="38" t="n"/>
      <c r="D172" s="38" t="inlineStr">
        <is>
          <t>ENTRY, GLOBAL_CHECK, STOCKS_EXIT</t>
        </is>
      </c>
      <c r="E172" s="38" t="n"/>
      <c r="F172" s="26" t="n"/>
      <c r="G172" s="38">
        <f>IFERROR(VLOOKUP($A107&amp;"_"&amp;$B107,Results_Deltas!$A$2:$P$15000,5,FALSE),"")</f>
        <v/>
      </c>
      <c r="H172" s="38" t="inlineStr">
        <is>
          <t>Blanket (page end)</t>
        </is>
      </c>
      <c r="I172" s="26" t="n"/>
      <c r="J172" s="26" t="n"/>
      <c r="K172" s="26" t="n"/>
      <c r="L172" s="26" t="inlineStr">
        <is>
          <t>NO</t>
        </is>
      </c>
      <c r="M172" s="74" t="n">
        <v>5.054412953540145</v>
      </c>
      <c r="N172" s="74" t="n">
        <v>40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HTF_TREND_VETO_BYPASS_REASONS</t>
        </is>
      </c>
      <c r="B173" s="38" t="inlineStr">
        <is>
          <t>0.0</t>
        </is>
      </c>
      <c r="C173" s="38" t="n"/>
      <c r="D173" s="38" t="inlineStr">
        <is>
          <t>GLOBAL_CHECK, STOCKS_EXIT</t>
        </is>
      </c>
      <c r="E173" s="38" t="n"/>
      <c r="F173" s="26" t="n"/>
      <c r="G173" s="38">
        <f>IFERROR(VLOOKUP($A115&amp;"_"&amp;$B115,Results_Deltas!$A$2:$P$15000,5,FALSE),"")</f>
        <v/>
      </c>
      <c r="H173" s="38" t="inlineStr">
        <is>
          <t>Blanket (page end)</t>
        </is>
      </c>
      <c r="I173" s="26" t="n"/>
      <c r="J173" s="26" t="n"/>
      <c r="K173" s="26" t="n"/>
      <c r="L173" s="26" t="inlineStr">
        <is>
          <t>NO</t>
        </is>
      </c>
      <c r="M173" s="74" t="n">
        <v>5.054412953540145</v>
      </c>
      <c r="N173" s="74" t="n">
        <v>40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MTF_FILTER_STRONG_BUY_QUICK_BYPASS</t>
        </is>
      </c>
      <c r="B174" s="38" t="inlineStr">
        <is>
          <t>0.0</t>
        </is>
      </c>
      <c r="C174" s="38" t="n"/>
      <c r="D174" s="38" t="inlineStr">
        <is>
          <t>GLOBAL_CHECK, STOCKS_EXIT</t>
        </is>
      </c>
      <c r="E174" s="38" t="n"/>
      <c r="F174" s="26" t="n"/>
      <c r="G174" s="38">
        <f>IFERROR(VLOOKUP($A150&amp;"_"&amp;$B150,Results_Deltas!$A$2:$P$15000,5,FALSE),"")</f>
        <v/>
      </c>
      <c r="H174" s="38" t="inlineStr">
        <is>
          <t>Blanket (page end)</t>
        </is>
      </c>
      <c r="I174" s="26" t="n"/>
      <c r="J174" s="26" t="n"/>
      <c r="K174" s="26" t="n"/>
      <c r="L174" s="26" t="inlineStr">
        <is>
          <t>NO</t>
        </is>
      </c>
      <c r="M174" s="74" t="n">
        <v>5.068967187547909</v>
      </c>
      <c r="N174" s="74" t="n">
        <v>40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MI_TF_AGREE_MIN</t>
        </is>
      </c>
      <c r="B175" s="38" t="inlineStr">
        <is>
          <t>0.0</t>
        </is>
      </c>
      <c r="C175" s="38" t="n"/>
      <c r="D175" s="38" t="inlineStr">
        <is>
          <t>ENTRY, GLOBAL_CHECK, STOCKS_EXIT</t>
        </is>
      </c>
      <c r="E175" s="38" t="n"/>
      <c r="F175" s="26" t="n"/>
      <c r="G175" s="38">
        <f>IFERROR(VLOOKUP($A144&amp;"_"&amp;$B144,Results_Deltas!$A$2:$P$15000,5,FALSE),"")</f>
        <v/>
      </c>
      <c r="H175" s="38" t="inlineStr">
        <is>
          <t>Blanket (page end)</t>
        </is>
      </c>
      <c r="I175" s="26" t="n"/>
      <c r="J175" s="26" t="n"/>
      <c r="K175" s="26" t="n"/>
      <c r="L175" s="26" t="inlineStr">
        <is>
          <t>NO</t>
        </is>
      </c>
      <c r="M175" s="74" t="n">
        <v>5.074994908859501</v>
      </c>
      <c r="N175" s="74" t="n">
        <v>37</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HA_WICK_QUALITY_ENABLED</t>
        </is>
      </c>
      <c r="B176" s="40" t="inlineStr">
        <is>
          <t>False</t>
        </is>
      </c>
      <c r="C176" s="38" t="n"/>
      <c r="D176" s="38" t="inlineStr">
        <is>
          <t>ENTRY, GLOBAL_CHECK, STOCKS_EXIT</t>
        </is>
      </c>
      <c r="E176" s="38" t="n"/>
      <c r="F176" s="26" t="n"/>
      <c r="G176" s="38">
        <f>IFERROR(VLOOKUP($A87&amp;"_"&amp;$B87,Results_Deltas!$A$2:$P$15000,5,FALSE),"")</f>
        <v/>
      </c>
      <c r="H176" s="38" t="inlineStr">
        <is>
          <t>Blanket (page end)</t>
        </is>
      </c>
      <c r="I176" s="26" t="n"/>
      <c r="J176" s="26" t="n"/>
      <c r="K176" s="26" t="n"/>
      <c r="L176" s="26" t="inlineStr">
        <is>
          <t>YES</t>
        </is>
      </c>
      <c r="M176" s="74" t="n">
        <v>5.077095777476339</v>
      </c>
      <c r="N176" s="74" t="n">
        <v>37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MARKET_QUALITY_SCORE_ENABLED</t>
        </is>
      </c>
      <c r="B177" s="40" t="inlineStr">
        <is>
          <t>False</t>
        </is>
      </c>
      <c r="C177" s="38" t="n"/>
      <c r="D177" s="38" t="inlineStr">
        <is>
          <t>ENTRY, GLOBAL_CHECK, STOCKS_EXIT</t>
        </is>
      </c>
      <c r="E177" s="38" t="n"/>
      <c r="F177" s="26" t="n"/>
      <c r="G177" s="38">
        <f>IFERROR(VLOOKUP($A142&amp;"_"&amp;$B142,Results_Deltas!$A$2:$P$15000,5,FALSE),"")</f>
        <v/>
      </c>
      <c r="H177" s="38" t="inlineStr">
        <is>
          <t>Blanket (page end)</t>
        </is>
      </c>
      <c r="I177" s="26" t="n"/>
      <c r="J177" s="26" t="n"/>
      <c r="K177" s="26" t="n"/>
      <c r="L177" s="26" t="inlineStr">
        <is>
          <t>YES</t>
        </is>
      </c>
      <c r="M177" s="74" t="n">
        <v>5.08256118659091</v>
      </c>
      <c r="N177" s="74" t="n">
        <v>37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MTS_GATE_ENABLED</t>
        </is>
      </c>
      <c r="B178" s="38" t="inlineStr">
        <is>
          <t>False</t>
        </is>
      </c>
      <c r="C178" s="38" t="n"/>
      <c r="D178" s="38" t="inlineStr">
        <is>
          <t>ENTRY, GLOBAL_CHECK, STOCKS_EXIT</t>
        </is>
      </c>
      <c r="E178" s="38" t="n"/>
      <c r="F178" s="26" t="n"/>
      <c r="G178" s="38">
        <f>IFERROR(VLOOKUP($A162&amp;"_"&amp;$B162,Results_Deltas!$A$2:$P$15000,5,FALSE),"")</f>
        <v/>
      </c>
      <c r="H178" s="38" t="inlineStr">
        <is>
          <t>Blanket (page end)</t>
        </is>
      </c>
      <c r="I178" s="26" t="n"/>
      <c r="J178" s="26" t="n"/>
      <c r="K178" s="26" t="n"/>
      <c r="L178" s="26" t="inlineStr">
        <is>
          <t>NO</t>
        </is>
      </c>
      <c r="M178" s="74" t="n">
        <v>5.08256118659091</v>
      </c>
      <c r="N178" s="74" t="n">
        <v>37</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OI_CONFIRM_ENABLED</t>
        </is>
      </c>
      <c r="B179" s="38" t="inlineStr">
        <is>
          <t>False</t>
        </is>
      </c>
      <c r="C179" s="38" t="n"/>
      <c r="D179" s="38" t="inlineStr">
        <is>
          <t>ENTRY, GLOBAL_CHECK, STOCKS_EXIT</t>
        </is>
      </c>
      <c r="E179" s="38" t="n"/>
      <c r="F179" s="26" t="n"/>
      <c r="G179" s="38">
        <f>IFERROR(VLOOKUP($A174&amp;"_"&amp;$B174,Results_Deltas!$A$2:$P$15000,5,FALSE),"")</f>
        <v/>
      </c>
      <c r="H179" s="38" t="inlineStr">
        <is>
          <t>Blanket (page end)</t>
        </is>
      </c>
      <c r="I179" s="26" t="n"/>
      <c r="J179" s="26" t="n"/>
      <c r="K179" s="26" t="n"/>
      <c r="L179" s="26" t="inlineStr">
        <is>
          <t>NO</t>
        </is>
      </c>
      <c r="M179" s="74" t="n">
        <v>5.091324720501473</v>
      </c>
      <c r="N179" s="74" t="n">
        <v>37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HTF_DIRECTION_GATE_ENABLED</t>
        </is>
      </c>
      <c r="B180" s="40" t="inlineStr">
        <is>
          <t>False</t>
        </is>
      </c>
      <c r="C180" s="38" t="n"/>
      <c r="D180" s="38" t="inlineStr">
        <is>
          <t>ENTRY, GLOBAL_CHECK, STOCKS_EXIT</t>
        </is>
      </c>
      <c r="E180" s="38" t="n"/>
      <c r="F180" s="26" t="n"/>
      <c r="G180" s="38">
        <f>IFERROR(VLOOKUP($A105&amp;"_"&amp;$B105,Results_Deltas!$A$2:$P$15000,5,FALSE),"")</f>
        <v/>
      </c>
      <c r="H180" s="38" t="inlineStr">
        <is>
          <t>Blanket (page end)</t>
        </is>
      </c>
      <c r="I180" s="26" t="n"/>
      <c r="J180" s="26" t="n"/>
      <c r="K180" s="26" t="n"/>
      <c r="L180" s="26" t="inlineStr">
        <is>
          <t>YES</t>
        </is>
      </c>
      <c r="M180" s="74" t="n">
        <v>5.092020376006039</v>
      </c>
      <c r="N180" s="74" t="n">
        <v>37</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GR_FILTER_VEC_MIN_TFS</t>
        </is>
      </c>
      <c r="B181" s="38" t="inlineStr">
        <is>
          <t>0</t>
        </is>
      </c>
      <c r="C181" s="38" t="n"/>
      <c r="D181" s="38" t="inlineStr">
        <is>
          <t>GLOBAL_CHECK</t>
        </is>
      </c>
      <c r="E181" s="38" t="n"/>
      <c r="F181" s="26" t="n"/>
      <c r="G181" s="38">
        <f>IFERROR(VLOOKUP($A84&amp;"_"&amp;$B84,Results_Deltas!$A$2:$P$15000,5,FALSE),"")</f>
        <v/>
      </c>
      <c r="H181" s="38" t="inlineStr">
        <is>
          <t>Blanket (page end)</t>
        </is>
      </c>
      <c r="I181" s="26" t="n"/>
      <c r="J181" s="26" t="n"/>
      <c r="K181" s="26" t="n"/>
      <c r="L181" s="26" t="inlineStr">
        <is>
          <t>NO</t>
        </is>
      </c>
      <c r="M181" s="74" t="n">
        <v>5.110657782915772</v>
      </c>
      <c r="N181" s="74" t="n">
        <v>41</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MANDATORY_REENTRY_WT_FILTER_REQUIRE_FLIP</t>
        </is>
      </c>
      <c r="B182" s="40" t="inlineStr">
        <is>
          <t>False</t>
        </is>
      </c>
      <c r="C182" s="38" t="n"/>
      <c r="D182" s="38" t="inlineStr">
        <is>
          <t>GLOBAL_CHECK, STOCKS_EXIT</t>
        </is>
      </c>
      <c r="E182" s="38" t="n"/>
      <c r="F182" s="26" t="n"/>
      <c r="G182" s="38">
        <f>IFERROR(VLOOKUP($A138&amp;"_"&amp;$B138,Results_Deltas!$A$2:$P$15000,5,FALSE),"")</f>
        <v/>
      </c>
      <c r="H182" s="38" t="inlineStr">
        <is>
          <t>Blanket (page end)</t>
        </is>
      </c>
      <c r="I182" s="26" t="n"/>
      <c r="J182" s="26" t="n"/>
      <c r="K182" s="26" t="n"/>
      <c r="L182" s="26" t="inlineStr">
        <is>
          <t>YES</t>
        </is>
      </c>
      <c r="M182" s="74" t="n">
        <v>5.112701218070464</v>
      </c>
      <c r="N182" s="74" t="n">
        <v>37</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LH_HL_FILTER_ENABLED</t>
        </is>
      </c>
      <c r="B183" s="40" t="inlineStr">
        <is>
          <t>False</t>
        </is>
      </c>
      <c r="C183" s="38" t="n"/>
      <c r="D183" s="38" t="inlineStr">
        <is>
          <t>ENTRY, GLOBAL_CHECK, STOCKS_EXIT</t>
        </is>
      </c>
      <c r="E183" s="38" t="n"/>
      <c r="F183" s="26" t="n"/>
      <c r="G183" s="38">
        <f>IFERROR(VLOOKUP($A119&amp;"_"&amp;$B119,Results_Deltas!$A$2:$P$15000,5,FALSE),"")</f>
        <v/>
      </c>
      <c r="H183" s="38" t="inlineStr">
        <is>
          <t>Blanket (page end)</t>
        </is>
      </c>
      <c r="I183" s="26" t="n"/>
      <c r="J183" s="26" t="n"/>
      <c r="K183" s="26" t="n"/>
      <c r="L183" s="26" t="inlineStr">
        <is>
          <t>YES</t>
        </is>
      </c>
      <c r="M183" s="74" t="n">
        <v>5.199357170919116</v>
      </c>
      <c r="N183" s="74" t="n">
        <v>37</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c r="A184" s="37" t="inlineStr">
        <is>
          <t>NEW_POSITION_MAX_LOSS_THRESHOLD</t>
        </is>
      </c>
      <c r="B184" s="38" t="inlineStr">
        <is>
          <t>0</t>
        </is>
      </c>
      <c r="C184" s="38" t="n"/>
      <c r="D184" s="38" t="inlineStr">
        <is>
          <t>AUGMENT, EXIT, GLOBAL_CHECK, REDUCE, STOCKS_EXIT</t>
        </is>
      </c>
      <c r="E184" s="38" t="n"/>
      <c r="F184" s="26" t="n"/>
      <c r="G184" s="38">
        <f>IFERROR(VLOOKUP($A170&amp;"_"&amp;$B170,Results_Deltas!$A$2:$P$15000,5,FALSE),"")</f>
        <v/>
      </c>
      <c r="H184" s="38" t="inlineStr">
        <is>
          <t>Blanket (page end)</t>
        </is>
      </c>
      <c r="I184" s="26" t="n"/>
      <c r="J184" s="26" t="n"/>
      <c r="K184" s="26" t="n"/>
      <c r="L184" s="26" t="inlineStr">
        <is>
          <t>NO</t>
        </is>
      </c>
      <c r="M184" s="74" t="n">
        <v>5.203257536426722</v>
      </c>
      <c r="N184" s="74" t="n">
        <v>41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c r="A185" s="37" t="inlineStr">
        <is>
          <t>NEWBORN_LOSS_KILL_REQUIRE_VEL_AGAINST</t>
        </is>
      </c>
      <c r="B185" s="38" t="inlineStr">
        <is>
          <t>0.0</t>
        </is>
      </c>
      <c r="C185" s="38" t="n"/>
      <c r="D185" s="38" t="inlineStr">
        <is>
          <t>AUGMENT, EXIT, GLOBAL_CHECK, REDUCE, STOCKS_EXIT</t>
        </is>
      </c>
      <c r="E185" s="38" t="n"/>
      <c r="F185" s="26" t="n"/>
      <c r="G185" s="38">
        <f>IFERROR(VLOOKUP($A168&amp;"_"&amp;$B168,Results_Deltas!$A$2:$P$15000,5,FALSE),"")</f>
        <v/>
      </c>
      <c r="H185" s="38" t="inlineStr">
        <is>
          <t>Blanket (page end)</t>
        </is>
      </c>
      <c r="I185" s="26" t="n"/>
      <c r="J185" s="26" t="n"/>
      <c r="K185" s="26" t="n"/>
      <c r="L185" s="26" t="inlineStr">
        <is>
          <t>NO</t>
        </is>
      </c>
      <c r="M185" s="74" t="n">
        <v>5.249435298725453</v>
      </c>
      <c r="N185" s="74" t="n">
        <v>41</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c r="A186" s="37" t="inlineStr">
        <is>
          <t>NEWBORN_LOSS_KILL_REQUIRE_VEL_AGAINST</t>
        </is>
      </c>
      <c r="B186" s="38" t="inlineStr">
        <is>
          <t>0.0_ALT</t>
        </is>
      </c>
      <c r="C186" s="38" t="n"/>
      <c r="D186" s="38" t="inlineStr">
        <is>
          <t>AUGMENT, EXIT, GLOBAL_CHECK, REDUCE, STOCKS_EXIT</t>
        </is>
      </c>
      <c r="E186" s="38" t="n"/>
      <c r="F186" s="26" t="n"/>
      <c r="G186" s="38">
        <f>IFERROR(VLOOKUP($A169&amp;"_"&amp;$B169,Results_Deltas!$A$2:$P$15000,5,FALSE),"")</f>
        <v/>
      </c>
      <c r="H186" s="38" t="inlineStr">
        <is>
          <t>Blanket (page end)</t>
        </is>
      </c>
      <c r="I186" s="26" t="n"/>
      <c r="J186" s="26" t="n"/>
      <c r="K186" s="26" t="n"/>
      <c r="L186" s="26" t="inlineStr">
        <is>
          <t>NO</t>
        </is>
      </c>
      <c r="M186" s="74" t="n">
        <v>5.249435298725453</v>
      </c>
      <c r="N186" s="74" t="n">
        <v>41</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c r="A187" s="39" t="inlineStr">
        <is>
          <t>NEWBORN_LOSS_KILL_GAIN_THRESHOLD_PCT</t>
        </is>
      </c>
      <c r="B187" s="40" t="inlineStr">
        <is>
          <t>0</t>
        </is>
      </c>
      <c r="C187" s="38" t="n"/>
      <c r="D187" s="38" t="inlineStr">
        <is>
          <t>AUGMENT, EXIT, GLOBAL_CHECK, REDUCE, STOCKS_EXIT</t>
        </is>
      </c>
      <c r="E187" s="38" t="n"/>
      <c r="F187" s="26" t="n"/>
      <c r="G187" s="38">
        <f>IFERROR(VLOOKUP($A164&amp;"_"&amp;$B164,Results_Deltas!$A$2:$P$15000,5,FALSE),"")</f>
        <v/>
      </c>
      <c r="H187" s="38" t="inlineStr">
        <is>
          <t>Blanket (page end)</t>
        </is>
      </c>
      <c r="I187" s="26" t="n"/>
      <c r="J187" s="26" t="n"/>
      <c r="K187" s="26" t="n"/>
      <c r="L187" s="26" t="inlineStr">
        <is>
          <t>YES</t>
        </is>
      </c>
      <c r="M187" s="74" t="n">
        <v>5.369115348964782</v>
      </c>
      <c r="N187" s="74" t="n">
        <v>41</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c r="A188" s="39" t="inlineStr">
        <is>
          <t>LIVE_VEC_EMERGENCY_BRAKE_ENABLED</t>
        </is>
      </c>
      <c r="B188" s="40" t="inlineStr">
        <is>
          <t>False</t>
        </is>
      </c>
      <c r="C188" s="38" t="n"/>
      <c r="D188" s="38" t="inlineStr">
        <is>
          <t>GLOBAL_CHECK, STOCKS_EXIT</t>
        </is>
      </c>
      <c r="E188" s="38" t="n"/>
      <c r="F188" s="26" t="n"/>
      <c r="G188" s="38">
        <f>IFERROR(VLOOKUP($A125&amp;"_"&amp;$B125,Results_Deltas!$A$2:$P$15000,5,FALSE),"")</f>
        <v/>
      </c>
      <c r="H188" s="38" t="inlineStr">
        <is>
          <t>Blanket (page end)</t>
        </is>
      </c>
      <c r="I188" s="26" t="n"/>
      <c r="J188" s="26" t="n"/>
      <c r="K188" s="26" t="n"/>
      <c r="L188" s="26" t="inlineStr">
        <is>
          <t>YES</t>
        </is>
      </c>
      <c r="M188" s="74" t="n">
        <v>5.399343310914833</v>
      </c>
      <c r="N188" s="74" t="n">
        <v>42</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LOSS_TECHNICAL_EXIT_NO_STALE_BLOCK</t>
        </is>
      </c>
      <c r="B3" s="26" t="inlineStr">
        <is>
          <t>0.5</t>
        </is>
      </c>
      <c r="C3" s="26" t="n"/>
      <c r="D3" s="26" t="n"/>
      <c r="E3" s="26" t="n"/>
      <c r="F3" s="26" t="n"/>
      <c r="G3" s="26">
        <f>IFERROR(VLOOKUP($A27&amp;"_"&amp;$B27,Results_Deltas!$A$2:$P$15000,5,FALSE),"")</f>
        <v/>
      </c>
      <c r="H3" s="26">
        <f>IFERROR(VLOOKUP($A27,Results_30d_Deltas!$A$2:$H$5000,7,FALSE)-E26,"")</f>
        <v/>
      </c>
      <c r="I3" s="26">
        <f>IFERROR(VLOOKUP($A27,Results_30d_Deltas!$A$2:$H$5000,6,FALSE),"")</f>
        <v/>
      </c>
      <c r="J3" s="26" t="n"/>
      <c r="K3" s="26" t="n"/>
      <c r="L3" s="26" t="inlineStr">
        <is>
          <t>NO</t>
        </is>
      </c>
      <c r="M3" s="74" t="n">
        <v>1.87195310665167</v>
      </c>
      <c r="N3" s="74" t="n">
        <v>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n"/>
      <c r="GW3" s="34" t="n"/>
      <c r="GX3" s="34" t="n"/>
      <c r="GY3" s="34" t="n"/>
      <c r="GZ3" s="34"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ez_manage.py:4933 top()</t>
        </is>
      </c>
      <c r="IN3" s="26" t="inlineStr">
        <is>
          <t>v12_quick_engine.py:2172 x2</t>
        </is>
      </c>
      <c r="IO3" s="26" t="n"/>
    </row>
    <row r="4" ht="10.5" customHeight="1" s="67">
      <c r="A4" s="27" t="inlineStr">
        <is>
          <t>MI_WAVE_EXIT_ENABLED</t>
        </is>
      </c>
      <c r="B4" s="27" t="inlineStr">
        <is>
          <t>True</t>
        </is>
      </c>
      <c r="C4" s="26" t="n"/>
      <c r="D4" s="26" t="n"/>
      <c r="E4" s="26" t="n"/>
      <c r="F4" s="26" t="n"/>
      <c r="G4" s="26">
        <f>IFERROR(VLOOKUP($A35&amp;"_"&amp;$B35,Results_Deltas!$A$2:$P$15000,5,FALSE),"")</f>
        <v/>
      </c>
      <c r="H4" s="26">
        <f>IFERROR(VLOOKUP($A35,Results_30d_Deltas!$A$2:$H$5000,7,FALSE)-E34,"")</f>
        <v/>
      </c>
      <c r="I4" s="26">
        <f>IFERROR(VLOOKUP($A35,Results_30d_Deltas!$A$2:$H$5000,6,FALSE),"")</f>
        <v/>
      </c>
      <c r="J4" s="26" t="n"/>
      <c r="K4" s="26" t="n"/>
      <c r="L4" s="26" t="inlineStr">
        <is>
          <t>YES</t>
        </is>
      </c>
      <c r="M4" s="74" t="n">
        <v>2.004102076769608</v>
      </c>
      <c r="N4" s="74" t="n">
        <v>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ez_manage.py:3569 top()</t>
        </is>
      </c>
      <c r="IN4" s="26" t="inlineStr">
        <is>
          <t>v12_quick_engine.py:2349 x8</t>
        </is>
      </c>
      <c r="IO4" s="26" t="n"/>
    </row>
    <row r="5" ht="10.5" customHeight="1" s="67">
      <c r="A5" s="27" t="inlineStr">
        <is>
          <t>WT_CROSS_EXIT_ENABLED</t>
        </is>
      </c>
      <c r="B5" s="27" t="inlineStr">
        <is>
          <t>True</t>
        </is>
      </c>
      <c r="C5" s="26" t="n"/>
      <c r="D5" s="26" t="n"/>
      <c r="E5" s="26" t="n"/>
      <c r="F5" s="26" t="n"/>
      <c r="G5" s="26">
        <f>IFERROR(VLOOKUP($A4&amp;"_"&amp;$B4,Results_Deltas!$A$2:$P$15000,5,FALSE),"")</f>
        <v/>
      </c>
      <c r="H5" s="26">
        <f>IFERROR(VLOOKUP($A4,Results_30d_Deltas!$A$2:$H$5000,7,FALSE)-E3,"")</f>
        <v/>
      </c>
      <c r="I5" s="26">
        <f>IFERROR(VLOOKUP($A4,Results_30d_Deltas!$A$2:$H$5000,6,FALSE),"")</f>
        <v/>
      </c>
      <c r="J5" s="26" t="n"/>
      <c r="K5" s="26" t="n"/>
      <c r="L5" s="26" t="inlineStr">
        <is>
          <t>NO</t>
        </is>
      </c>
      <c r="M5" s="74" t="n">
        <v>2.036933107377622</v>
      </c>
      <c r="N5" s="74" t="n">
        <v>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4" t="n"/>
      <c r="AY5" s="34" t="n"/>
      <c r="AZ5" s="34" t="n"/>
      <c r="BA5" s="34" t="n"/>
      <c r="BB5" s="34"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ez_manage.py:1751 top()</t>
        </is>
      </c>
      <c r="IN5" s="26" t="inlineStr">
        <is>
          <t>v12_quick_engine.py:2439 x5</t>
        </is>
      </c>
      <c r="IO5" s="26" t="n"/>
    </row>
    <row r="6" ht="10.5" customHeight="1" s="67">
      <c r="A6" s="26" t="inlineStr">
        <is>
          <t>DELTA_EXIT_DC_FLOOR</t>
        </is>
      </c>
      <c r="B6" s="26" t="inlineStr">
        <is>
          <t>False</t>
        </is>
      </c>
      <c r="C6" s="26" t="n"/>
      <c r="D6" s="26" t="n"/>
      <c r="E6" s="26" t="n"/>
      <c r="F6" s="26" t="n"/>
      <c r="G6" s="26">
        <f>IFERROR(VLOOKUP($A11&amp;"_"&amp;$B11,Results_Deltas!$A$2:$P$15000,5,FALSE),"")</f>
        <v/>
      </c>
      <c r="H6" s="26">
        <f>IFERROR(VLOOKUP($A11,Results_30d_Deltas!$A$2:$H$5000,7,FALSE)-E10,"")</f>
        <v/>
      </c>
      <c r="I6" s="26">
        <f>IFERROR(VLOOKUP($A11,Results_30d_Deltas!$A$2:$H$5000,6,FALSE),"")</f>
        <v/>
      </c>
      <c r="J6" s="26" t="n"/>
      <c r="K6" s="26" t="n"/>
      <c r="L6" s="26" t="inlineStr">
        <is>
          <t>NO</t>
        </is>
      </c>
      <c r="M6" s="74" t="n">
        <v>2.045377396210561</v>
      </c>
      <c r="N6" s="74" t="n">
        <v>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4" t="n"/>
      <c r="CC6" s="34" t="n"/>
      <c r="CD6" s="34" t="n"/>
      <c r="CE6" s="34" t="n"/>
      <c r="CF6" s="34" t="n"/>
      <c r="CG6" s="33" t="n"/>
      <c r="CH6" s="33" t="n"/>
      <c r="CI6" s="33" t="n"/>
      <c r="CJ6" s="33" t="n"/>
      <c r="CK6" s="33" t="n"/>
      <c r="CL6" s="33" t="n"/>
      <c r="CM6" s="33" t="n"/>
      <c r="CN6" s="33" t="n"/>
      <c r="CO6" s="33" t="n"/>
      <c r="CP6" s="33" t="n"/>
      <c r="CQ6" s="33" t="n"/>
      <c r="CR6" s="33" t="n"/>
      <c r="CS6" s="33" t="n"/>
      <c r="CT6" s="33" t="n"/>
      <c r="CU6" s="33"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ez_manage.py:4596 top()</t>
        </is>
      </c>
      <c r="IN6" s="26" t="inlineStr">
        <is>
          <t>v12_quick_engine.py:967 x8</t>
        </is>
      </c>
      <c r="IO6" s="26" t="n"/>
    </row>
    <row r="7" ht="10.5" customHeight="1" s="67">
      <c r="A7" s="26" t="inlineStr">
        <is>
          <t>LOSS_TECHNICAL_EXIT_NO_STALE_BLOCK</t>
        </is>
      </c>
      <c r="B7" s="26" t="inlineStr">
        <is>
          <t>1.0</t>
        </is>
      </c>
      <c r="C7" s="26" t="n"/>
      <c r="D7" s="26" t="n"/>
      <c r="E7" s="26" t="n"/>
      <c r="F7" s="26" t="n"/>
      <c r="G7" s="26">
        <f>IFERROR(VLOOKUP($A28&amp;"_"&amp;$B28,Results_Deltas!$A$2:$P$15000,5,FALSE),"")</f>
        <v/>
      </c>
      <c r="H7" s="26">
        <f>IFERROR(VLOOKUP($A28,Results_30d_Deltas!$A$2:$H$5000,7,FALSE)-E27,"")</f>
        <v/>
      </c>
      <c r="I7" s="26">
        <f>IFERROR(VLOOKUP($A28,Results_30d_Deltas!$A$2:$H$5000,6,FALSE),"")</f>
        <v/>
      </c>
      <c r="J7" s="26" t="n"/>
      <c r="K7" s="26" t="n"/>
      <c r="L7" s="26" t="inlineStr">
        <is>
          <t>NO</t>
        </is>
      </c>
      <c r="M7" s="74" t="n">
        <v>2.051443906310668</v>
      </c>
      <c r="N7" s="74" t="n">
        <v>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4" t="n"/>
      <c r="GW7" s="34" t="n"/>
      <c r="GX7" s="34" t="n"/>
      <c r="GY7" s="34" t="n"/>
      <c r="GZ7" s="34"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ez_manage.py:4933 top()</t>
        </is>
      </c>
      <c r="IN7" s="26" t="inlineStr">
        <is>
          <t>v12_quick_engine.py:2172 x2</t>
        </is>
      </c>
      <c r="IO7" s="26" t="n"/>
    </row>
    <row r="8" ht="10.5" customHeight="1" s="67">
      <c r="A8" s="26" t="inlineStr">
        <is>
          <t>HARD_BREAKEVEN_MIN_PEAK_PCT</t>
        </is>
      </c>
      <c r="B8" s="26" t="inlineStr">
        <is>
          <t>0.625</t>
        </is>
      </c>
      <c r="C8" s="26" t="n"/>
      <c r="D8" s="26" t="n"/>
      <c r="E8" s="26" t="n"/>
      <c r="F8" s="26" t="n"/>
      <c r="G8" s="26">
        <f>IFERROR(VLOOKUP($A24&amp;"_"&amp;$B24,Results_Deltas!$A$2:$P$15000,5,FALSE),"")</f>
        <v/>
      </c>
      <c r="H8" s="26">
        <f>IFERROR(VLOOKUP($A24,Results_30d_Deltas!$A$2:$H$5000,7,FALSE)-E23,"")</f>
        <v/>
      </c>
      <c r="I8" s="26">
        <f>IFERROR(VLOOKUP($A24,Results_30d_Deltas!$A$2:$H$5000,6,FALSE),"")</f>
        <v/>
      </c>
      <c r="J8" s="26" t="n"/>
      <c r="K8" s="26" t="n"/>
      <c r="L8" s="26" t="inlineStr">
        <is>
          <t>NO</t>
        </is>
      </c>
      <c r="M8" s="74" t="n">
        <v>2.052887645000415</v>
      </c>
      <c r="N8" s="74" t="n">
        <v>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n"/>
      <c r="AO8" s="34" t="n"/>
      <c r="AP8" s="34" t="n"/>
      <c r="AQ8" s="34" t="n"/>
      <c r="AR8" s="34"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4" t="n"/>
      <c r="HV8" s="34" t="n"/>
      <c r="HW8" s="34" t="n"/>
      <c r="HX8" s="34" t="n"/>
      <c r="HY8" s="34" t="n"/>
      <c r="HZ8" s="33" t="n"/>
      <c r="IA8" s="33" t="n"/>
      <c r="IB8" s="33" t="n"/>
      <c r="IC8" s="33" t="n"/>
      <c r="ID8" s="33" t="n"/>
      <c r="IE8" s="33" t="n"/>
      <c r="IF8" s="33" t="n"/>
      <c r="IG8" s="33" t="n"/>
      <c r="IH8" s="33" t="n"/>
      <c r="II8" s="33" t="n"/>
      <c r="IJ8" s="33" t="n"/>
      <c r="IK8" s="33" t="n"/>
      <c r="IL8" s="26" t="n"/>
      <c r="IM8" s="26" t="inlineStr">
        <is>
          <t>ez_manage.py:4784 top()</t>
        </is>
      </c>
      <c r="IN8" s="26" t="inlineStr">
        <is>
          <t>v12_quick_engine.py:858 x8</t>
        </is>
      </c>
      <c r="IO8" s="26" t="n"/>
    </row>
    <row r="9" ht="10.5" customHeight="1" s="67">
      <c r="A9" s="27" t="inlineStr">
        <is>
          <t>MI_VELOCITY_EXIT_ENABLED</t>
        </is>
      </c>
      <c r="B9" s="27" t="inlineStr">
        <is>
          <t>True</t>
        </is>
      </c>
      <c r="C9" s="26" t="n"/>
      <c r="D9" s="26" t="n"/>
      <c r="E9" s="26" t="n"/>
      <c r="F9" s="26" t="n"/>
      <c r="G9" s="26">
        <f>IFERROR(VLOOKUP($A33&amp;"_"&amp;$B33,Results_Deltas!$A$2:$P$15000,5,FALSE),"")</f>
        <v/>
      </c>
      <c r="H9" s="26">
        <f>IFERROR(VLOOKUP($A33,Results_30d_Deltas!$A$2:$H$5000,7,FALSE)-E32,"")</f>
        <v/>
      </c>
      <c r="I9" s="26">
        <f>IFERROR(VLOOKUP($A33,Results_30d_Deltas!$A$2:$H$5000,6,FALSE),"")</f>
        <v/>
      </c>
      <c r="J9" s="26" t="n"/>
      <c r="K9" s="26" t="n"/>
      <c r="L9" s="26" t="inlineStr">
        <is>
          <t>NO</t>
        </is>
      </c>
      <c r="M9" s="74" t="n">
        <v>2.057403641180442</v>
      </c>
      <c r="N9" s="74" t="n">
        <v>5</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ez_manage.py:3568 top()</t>
        </is>
      </c>
      <c r="IN9" s="26" t="inlineStr">
        <is>
          <t>v12_quick_engine.py:2347 x8</t>
        </is>
      </c>
      <c r="IO9" s="26" t="n"/>
    </row>
    <row r="10" ht="10.5" customHeight="1" s="67">
      <c r="A10" s="26" t="inlineStr">
        <is>
          <t>E_1_WT_EXIT_USE_DELTA_ENABLED</t>
        </is>
      </c>
      <c r="B10" s="26" t="inlineStr">
        <is>
          <t>True</t>
        </is>
      </c>
      <c r="C10" s="26" t="n"/>
      <c r="D10" s="26" t="n"/>
      <c r="E10" s="26" t="n"/>
      <c r="F10" s="26" t="n"/>
      <c r="G10" s="26">
        <f>IFERROR(VLOOKUP($A14&amp;"_"&amp;$B14,Results_Deltas!$A$2:$P$15000,5,FALSE),"")</f>
        <v/>
      </c>
      <c r="H10" s="26">
        <f>IFERROR(VLOOKUP($A14,Results_30d_Deltas!$A$2:$H$5000,7,FALSE)-E13,"")</f>
        <v/>
      </c>
      <c r="I10" s="26">
        <f>IFERROR(VLOOKUP($A14,Results_30d_Deltas!$A$2:$H$5000,6,FALSE),"")</f>
        <v/>
      </c>
      <c r="J10" s="26" t="n"/>
      <c r="K10" s="26" t="n"/>
      <c r="L10" s="26" t="inlineStr">
        <is>
          <t>NO</t>
        </is>
      </c>
      <c r="M10" s="74" t="n">
        <v>2.065851951073511</v>
      </c>
      <c r="N10" s="74" t="n">
        <v>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4" t="n"/>
      <c r="CC10" s="34" t="n"/>
      <c r="CD10" s="34" t="n"/>
      <c r="CE10" s="34" t="n"/>
      <c r="CF10" s="34" t="n"/>
      <c r="CG10" s="33" t="n"/>
      <c r="CH10" s="33" t="n"/>
      <c r="CI10" s="33" t="n"/>
      <c r="CJ10" s="33" t="n"/>
      <c r="CK10" s="33" t="n"/>
      <c r="CL10" s="33" t="n"/>
      <c r="CM10" s="33" t="n"/>
      <c r="CN10" s="33" t="n"/>
      <c r="CO10" s="33" t="n"/>
      <c r="CP10" s="33" t="n"/>
      <c r="CQ10" s="33" t="n"/>
      <c r="CR10" s="33" t="n"/>
      <c r="CS10" s="33" t="n"/>
      <c r="CT10" s="33" t="n"/>
      <c r="CU10" s="33"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ez_manage.py:4699 top()</t>
        </is>
      </c>
      <c r="IN10" s="26" t="inlineStr">
        <is>
          <t>v12_quick_engine.py:1818 x7</t>
        </is>
      </c>
      <c r="IO10" s="26" t="n"/>
    </row>
    <row r="11" ht="10.5" customHeight="1" s="67">
      <c r="A11" s="26" t="inlineStr">
        <is>
          <t>WT_CROSS_EXIT_REQUIRE_15M_CONFIRM</t>
        </is>
      </c>
      <c r="B11" s="26" t="inlineStr">
        <is>
          <t>1.0</t>
        </is>
      </c>
      <c r="C11" s="26" t="n"/>
      <c r="D11" s="26" t="n"/>
      <c r="E11" s="26" t="n"/>
      <c r="F11" s="26" t="n"/>
      <c r="G11" s="26">
        <f>IFERROR(VLOOKUP($A81&amp;"_"&amp;$B81,Results_Deltas!$A$2:$P$15000,5,FALSE),"")</f>
        <v/>
      </c>
      <c r="H11" s="26">
        <f>IFERROR(VLOOKUP($A81,Results_30d_Deltas!$A$2:$H$5000,7,FALSE)-E80,"")</f>
        <v/>
      </c>
      <c r="I11" s="26">
        <f>IFERROR(VLOOKUP($A81,Results_30d_Deltas!$A$2:$H$5000,6,FALSE),"")</f>
        <v/>
      </c>
      <c r="J11" s="26" t="n"/>
      <c r="K11" s="26" t="n"/>
      <c r="L11" s="26" t="inlineStr">
        <is>
          <t>NO</t>
        </is>
      </c>
      <c r="M11" s="74" t="n">
        <v>2.113446016179318</v>
      </c>
      <c r="N11" s="74" t="n">
        <v>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4" t="n"/>
      <c r="AY11" s="34" t="n"/>
      <c r="AZ11" s="34" t="n"/>
      <c r="BA11" s="34" t="n"/>
      <c r="BB11" s="34"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ez_manage.py:5904 top()</t>
        </is>
      </c>
      <c r="IN11" s="26" t="inlineStr">
        <is>
          <t>v12_quick_engine.py:3725 x5</t>
        </is>
      </c>
      <c r="IO11" s="26" t="n"/>
    </row>
    <row r="12" ht="10.5" customHeight="1" s="67">
      <c r="A12" s="26" t="inlineStr">
        <is>
          <t>HARD_BREAKEVEN_MIN_PEAK_PCT</t>
        </is>
      </c>
      <c r="B12" s="26" t="inlineStr">
        <is>
          <t>0.375</t>
        </is>
      </c>
      <c r="C12" s="26" t="n"/>
      <c r="D12" s="26" t="n"/>
      <c r="E12" s="26" t="n"/>
      <c r="F12" s="26" t="n"/>
      <c r="G12" s="26">
        <f>IFERROR(VLOOKUP($A22&amp;"_"&amp;$B22,Results_Deltas!$A$2:$P$15000,5,FALSE),"")</f>
        <v/>
      </c>
      <c r="H12" s="26">
        <f>IFERROR(VLOOKUP($A22,Results_30d_Deltas!$A$2:$H$5000,7,FALSE)-E21,"")</f>
        <v/>
      </c>
      <c r="I12" s="26">
        <f>IFERROR(VLOOKUP($A22,Results_30d_Deltas!$A$2:$H$5000,6,FALSE),"")</f>
        <v/>
      </c>
      <c r="J12" s="26" t="n"/>
      <c r="K12" s="26" t="n"/>
      <c r="L12" s="26" t="inlineStr">
        <is>
          <t>NO</t>
        </is>
      </c>
      <c r="M12" s="74" t="n">
        <v>2.117167691462971</v>
      </c>
      <c r="N12" s="74" t="n">
        <v>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4" t="n"/>
      <c r="AO12" s="34" t="n"/>
      <c r="AP12" s="34" t="n"/>
      <c r="AQ12" s="34" t="n"/>
      <c r="AR12" s="34"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4" t="n"/>
      <c r="HV12" s="34" t="n"/>
      <c r="HW12" s="34" t="n"/>
      <c r="HX12" s="34" t="n"/>
      <c r="HY12" s="34" t="n"/>
      <c r="HZ12" s="33" t="n"/>
      <c r="IA12" s="33" t="n"/>
      <c r="IB12" s="33" t="n"/>
      <c r="IC12" s="33" t="n"/>
      <c r="ID12" s="33" t="n"/>
      <c r="IE12" s="33" t="n"/>
      <c r="IF12" s="33" t="n"/>
      <c r="IG12" s="33" t="n"/>
      <c r="IH12" s="33" t="n"/>
      <c r="II12" s="33" t="n"/>
      <c r="IJ12" s="33" t="n"/>
      <c r="IK12" s="33" t="n"/>
      <c r="IL12" s="26" t="n"/>
      <c r="IM12" s="26" t="inlineStr">
        <is>
          <t>ez_manage.py:4784 top()</t>
        </is>
      </c>
      <c r="IN12" s="26" t="inlineStr">
        <is>
          <t>v12_quick_engine.py:858 x8</t>
        </is>
      </c>
      <c r="IO12" s="26" t="n"/>
    </row>
    <row r="13" ht="10.5" customHeight="1" s="67">
      <c r="A13" s="27" t="inlineStr">
        <is>
          <t>MI_STRUCT_EXIT_ENABLED</t>
        </is>
      </c>
      <c r="B13" s="27" t="inlineStr">
        <is>
          <t>True</t>
        </is>
      </c>
      <c r="C13" s="26" t="n"/>
      <c r="D13" s="26" t="n"/>
      <c r="E13" s="26" t="n"/>
      <c r="F13" s="26" t="n"/>
      <c r="G13" s="26">
        <f>IFERROR(VLOOKUP($A31&amp;"_"&amp;$B31,Results_Deltas!$A$2:$P$15000,5,FALSE),"")</f>
        <v/>
      </c>
      <c r="H13" s="26">
        <f>IFERROR(VLOOKUP($A31,Results_30d_Deltas!$A$2:$H$5000,7,FALSE)-E30,"")</f>
        <v/>
      </c>
      <c r="I13" s="26">
        <f>IFERROR(VLOOKUP($A31,Results_30d_Deltas!$A$2:$H$5000,6,FALSE),"")</f>
        <v/>
      </c>
      <c r="J13" s="26" t="n"/>
      <c r="K13" s="26" t="n"/>
      <c r="L13" s="26" t="inlineStr">
        <is>
          <t>NO</t>
        </is>
      </c>
      <c r="M13" s="74" t="n">
        <v>2.119292433592926</v>
      </c>
      <c r="N13" s="74" t="n">
        <v>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ez_manage.py:3566 top()</t>
        </is>
      </c>
      <c r="IN13" s="26" t="inlineStr">
        <is>
          <t>v12_quick_engine.py:2344 x8</t>
        </is>
      </c>
      <c r="IO13" s="26" t="n"/>
    </row>
    <row r="14" ht="10.5" customHeight="1" s="67">
      <c r="A14" s="26" t="inlineStr">
        <is>
          <t>TREND_EXIT_SCORE_FLIP</t>
        </is>
      </c>
      <c r="B14" s="26" t="inlineStr">
        <is>
          <t>2.0</t>
        </is>
      </c>
      <c r="C14" s="26" t="n"/>
      <c r="D14" s="26" t="n"/>
      <c r="E14" s="26" t="n"/>
      <c r="F14" s="26" t="n"/>
      <c r="G14" s="26">
        <f>IFERROR(VLOOKUP($A52&amp;"_"&amp;$B52,Results_Deltas!$A$2:$P$15000,5,FALSE),"")</f>
        <v/>
      </c>
      <c r="H14" s="26">
        <f>IFERROR(VLOOKUP($A52,Results_30d_Deltas!$A$2:$H$5000,7,FALSE)-E51,"")</f>
        <v/>
      </c>
      <c r="I14" s="26">
        <f>IFERROR(VLOOKUP($A52,Results_30d_Deltas!$A$2:$H$5000,6,FALSE),"")</f>
        <v/>
      </c>
      <c r="J14" s="26" t="n"/>
      <c r="K14" s="26" t="n"/>
      <c r="L14" s="26" t="inlineStr">
        <is>
          <t>NO</t>
        </is>
      </c>
      <c r="M14" s="74" t="n">
        <v>2.130860314309901</v>
      </c>
      <c r="N14" s="74" t="n">
        <v>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ez_manage.py:4200 top()</t>
        </is>
      </c>
      <c r="IN14" s="26" t="inlineStr">
        <is>
          <t>v12_quick_engine.py:3540 x2</t>
        </is>
      </c>
      <c r="IO14" s="26" t="n"/>
    </row>
    <row r="15" ht="10.5" customHeight="1" s="67">
      <c r="A15" s="26" t="inlineStr">
        <is>
          <t>BTC_DIVERGENCE_EXIT_AGAINST</t>
        </is>
      </c>
      <c r="B15" s="26" t="inlineStr">
        <is>
          <t>2.0</t>
        </is>
      </c>
      <c r="C15" s="26" t="n"/>
      <c r="D15" s="26" t="n"/>
      <c r="E15" s="26" t="n"/>
      <c r="F15" s="26" t="n"/>
      <c r="G15" s="26">
        <f>IFERROR(VLOOKUP($A10&amp;"_"&amp;$B10,Results_Deltas!$A$2:$P$15000,5,FALSE),"")</f>
        <v/>
      </c>
      <c r="H15" s="26">
        <f>IFERROR(VLOOKUP($A10,Results_30d_Deltas!$A$2:$H$5000,7,FALSE)-E9,"")</f>
        <v/>
      </c>
      <c r="I15" s="26">
        <f>IFERROR(VLOOKUP($A10,Results_30d_Deltas!$A$2:$H$5000,6,FALSE),"")</f>
        <v/>
      </c>
      <c r="J15" s="26" t="n"/>
      <c r="K15" s="26" t="n"/>
      <c r="L15" s="26" t="inlineStr">
        <is>
          <t>NO</t>
        </is>
      </c>
      <c r="M15" s="74" t="n">
        <v>2.156214904263014</v>
      </c>
      <c r="N15" s="74" t="n">
        <v>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ez_manage.py:4448 top()</t>
        </is>
      </c>
      <c r="IN15" s="26" t="inlineStr">
        <is>
          <t>v12_quick_engine.py:408 x8</t>
        </is>
      </c>
      <c r="IO15" s="26" t="n"/>
    </row>
    <row r="16" ht="10.5" customHeight="1" s="67">
      <c r="A16" s="26" t="inlineStr">
        <is>
          <t>WT_4H_VEL_EXIT_K_EXTREME_LOW</t>
        </is>
      </c>
      <c r="B16" s="26" t="inlineStr">
        <is>
          <t>1.0</t>
        </is>
      </c>
      <c r="C16" s="26" t="n"/>
      <c r="D16" s="26" t="n"/>
      <c r="E16" s="26" t="n"/>
      <c r="F16" s="26" t="n"/>
      <c r="G16" s="26">
        <f>IFERROR(VLOOKUP($A61&amp;"_"&amp;$B61,Results_Deltas!$A$2:$P$15000,5,FALSE),"")</f>
        <v/>
      </c>
      <c r="H16" s="26">
        <f>IFERROR(VLOOKUP($A61,Results_30d_Deltas!$A$2:$H$5000,7,FALSE)-E60,"")</f>
        <v/>
      </c>
      <c r="I16" s="26">
        <f>IFERROR(VLOOKUP($A61,Results_30d_Deltas!$A$2:$H$5000,6,FALSE),"")</f>
        <v/>
      </c>
      <c r="J16" s="26" t="n"/>
      <c r="K16" s="26" t="n"/>
      <c r="L16" s="26" t="inlineStr">
        <is>
          <t>NO</t>
        </is>
      </c>
      <c r="M16" s="74" t="n">
        <v>2.171888262765746</v>
      </c>
      <c r="N16" s="74" t="n">
        <v>5</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ez_manage.py:5878 top()</t>
        </is>
      </c>
      <c r="IN16" s="26" t="inlineStr">
        <is>
          <t>v12_quick_engine.py:3697 x5</t>
        </is>
      </c>
      <c r="IO16" s="26" t="n"/>
    </row>
    <row r="17" ht="10.5" customHeight="1" s="67">
      <c r="A17" s="26" t="inlineStr">
        <is>
          <t>WT_CROSS_EXIT_MIN_AGE_MINUTES</t>
        </is>
      </c>
      <c r="B17" s="26" t="inlineStr">
        <is>
          <t>0.5</t>
        </is>
      </c>
      <c r="C17" s="26" t="n"/>
      <c r="D17" s="26" t="n"/>
      <c r="E17" s="26" t="n"/>
      <c r="F17" s="26" t="n"/>
      <c r="G17" s="26">
        <f>IFERROR(VLOOKUP($A76&amp;"_"&amp;$B76,Results_Deltas!$A$2:$P$15000,5,FALSE),"")</f>
        <v/>
      </c>
      <c r="H17" s="26">
        <f>IFERROR(VLOOKUP($A76,Results_30d_Deltas!$A$2:$H$5000,7,FALSE)-E75,"")</f>
        <v/>
      </c>
      <c r="I17" s="26">
        <f>IFERROR(VLOOKUP($A76,Results_30d_Deltas!$A$2:$H$5000,6,FALSE),"")</f>
        <v/>
      </c>
      <c r="J17" s="26" t="n"/>
      <c r="K17" s="26" t="n"/>
      <c r="L17" s="26" t="inlineStr">
        <is>
          <t>NO</t>
        </is>
      </c>
      <c r="M17" s="74" t="n">
        <v>2.186487730705823</v>
      </c>
      <c r="N17" s="74" t="n">
        <v>5</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4" t="n"/>
      <c r="AY17" s="34" t="n"/>
      <c r="AZ17" s="34" t="n"/>
      <c r="BA17" s="34" t="n"/>
      <c r="BB17" s="34"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ez_manage.py:5903 top()</t>
        </is>
      </c>
      <c r="IN17" s="26" t="inlineStr">
        <is>
          <t>v12_quick_engine.py:3724 x2</t>
        </is>
      </c>
      <c r="IO17" s="26" t="n"/>
    </row>
    <row r="18" ht="10.5" customHeight="1" s="67">
      <c r="A18" s="26" t="inlineStr">
        <is>
          <t>HARD_BREAKEVEN_FLOOR_ENABLED</t>
        </is>
      </c>
      <c r="B18" s="26" t="inlineStr">
        <is>
          <t>False</t>
        </is>
      </c>
      <c r="C18" s="26" t="n"/>
      <c r="D18" s="26" t="n"/>
      <c r="E18" s="26" t="n"/>
      <c r="F18" s="26" t="n"/>
      <c r="G18" s="26">
        <f>IFERROR(VLOOKUP($A19&amp;"_"&amp;$B19,Results_Deltas!$A$2:$P$15000,5,FALSE),"")</f>
        <v/>
      </c>
      <c r="H18" s="26">
        <f>IFERROR(VLOOKUP($A19,Results_30d_Deltas!$A$2:$H$5000,7,FALSE)-E18,"")</f>
        <v/>
      </c>
      <c r="I18" s="26">
        <f>IFERROR(VLOOKUP($A19,Results_30d_Deltas!$A$2:$H$5000,6,FALSE),"")</f>
        <v/>
      </c>
      <c r="J18" s="26" t="n"/>
      <c r="K18" s="26" t="n"/>
      <c r="L18" s="26" t="inlineStr">
        <is>
          <t>NO</t>
        </is>
      </c>
      <c r="M18" s="74" t="n">
        <v>2.230886971940665</v>
      </c>
      <c r="N18" s="74"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4" t="n"/>
      <c r="AO18" s="34" t="n"/>
      <c r="AP18" s="34" t="n"/>
      <c r="AQ18" s="34" t="n"/>
      <c r="AR18" s="34"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ez_manage.py:4783 top()</t>
        </is>
      </c>
      <c r="IN18" s="26" t="inlineStr">
        <is>
          <t>v12_quick_engine.py:856 x6</t>
        </is>
      </c>
      <c r="IO18" s="26" t="n"/>
    </row>
    <row r="19" ht="10.5" customHeight="1" s="67">
      <c r="A19" s="27" t="inlineStr">
        <is>
          <t>WT_CROSS_EXIT_MIN_AGE_MINUTES</t>
        </is>
      </c>
      <c r="B19" s="27" t="inlineStr">
        <is>
          <t>1.0</t>
        </is>
      </c>
      <c r="C19" s="26" t="n"/>
      <c r="D19" s="26" t="n"/>
      <c r="E19" s="26" t="n"/>
      <c r="F19" s="26" t="n"/>
      <c r="G19" s="26">
        <f>IFERROR(VLOOKUP($A77&amp;"_"&amp;$B77,Results_Deltas!$A$2:$P$15000,5,FALSE),"")</f>
        <v/>
      </c>
      <c r="H19" s="26">
        <f>IFERROR(VLOOKUP($A77,Results_30d_Deltas!$A$2:$H$5000,7,FALSE)-E76,"")</f>
        <v/>
      </c>
      <c r="I19" s="26">
        <f>IFERROR(VLOOKUP($A77,Results_30d_Deltas!$A$2:$H$5000,6,FALSE),"")</f>
        <v/>
      </c>
      <c r="J19" s="26" t="n"/>
      <c r="K19" s="26" t="n"/>
      <c r="L19" s="26" t="inlineStr">
        <is>
          <t>NO</t>
        </is>
      </c>
      <c r="M19" s="74" t="n">
        <v>2.235978768077162</v>
      </c>
      <c r="N19" s="74" t="n">
        <v>5</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4" t="n"/>
      <c r="AY19" s="34" t="n"/>
      <c r="AZ19" s="34" t="n"/>
      <c r="BA19" s="34" t="n"/>
      <c r="BB19" s="34"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ez_manage.py:5903 top()</t>
        </is>
      </c>
      <c r="IN19" s="26" t="inlineStr">
        <is>
          <t>v12_quick_engine.py:3724 x2</t>
        </is>
      </c>
      <c r="IO19" s="26" t="n"/>
    </row>
    <row r="20" ht="10.5" customHeight="1" s="67">
      <c r="A20" s="26" t="inlineStr">
        <is>
          <t>BTC_DIVERGENCE_EXIT_AGAINST</t>
        </is>
      </c>
      <c r="B20" s="26" t="inlineStr">
        <is>
          <t>1.0</t>
        </is>
      </c>
      <c r="C20" s="26" t="n"/>
      <c r="D20" s="26" t="n"/>
      <c r="E20" s="26" t="n"/>
      <c r="F20" s="26" t="n"/>
      <c r="G20" s="26">
        <f>IFERROR(VLOOKUP($A9&amp;"_"&amp;$B9,Results_Deltas!$A$2:$P$15000,5,FALSE),"")</f>
        <v/>
      </c>
      <c r="H20" s="26">
        <f>IFERROR(VLOOKUP($A9,Results_30d_Deltas!$A$2:$H$5000,7,FALSE)-E8,"")</f>
        <v/>
      </c>
      <c r="I20" s="26">
        <f>IFERROR(VLOOKUP($A9,Results_30d_Deltas!$A$2:$H$5000,6,FALSE),"")</f>
        <v/>
      </c>
      <c r="J20" s="26" t="n"/>
      <c r="K20" s="26" t="n"/>
      <c r="L20" s="26" t="inlineStr">
        <is>
          <t>NO</t>
        </is>
      </c>
      <c r="M20" s="74" t="n">
        <v>2.24366961312729</v>
      </c>
      <c r="N20" s="74" t="n">
        <v>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ez_manage.py:4448 top()</t>
        </is>
      </c>
      <c r="IN20" s="26" t="inlineStr">
        <is>
          <t>v12_quick_engine.py:408 x8</t>
        </is>
      </c>
      <c r="IO20" s="26" t="n"/>
    </row>
    <row r="21" ht="10.5" customHeight="1" s="67">
      <c r="A21" s="26" t="inlineStr">
        <is>
          <t>WT_CROSS_EXIT_APPLIES_TO_WINNERS</t>
        </is>
      </c>
      <c r="B21" s="26" t="inlineStr">
        <is>
          <t>2.0</t>
        </is>
      </c>
      <c r="C21" s="26" t="n"/>
      <c r="D21" s="26" t="n"/>
      <c r="E21" s="26" t="n"/>
      <c r="F21" s="26" t="n"/>
      <c r="G21" s="26">
        <f>IFERROR(VLOOKUP($A74&amp;"_"&amp;$B74,Results_Deltas!$A$2:$P$15000,5,FALSE),"")</f>
        <v/>
      </c>
      <c r="H21" s="26">
        <f>IFERROR(VLOOKUP($A74,Results_30d_Deltas!$A$2:$H$5000,7,FALSE)-E73,"")</f>
        <v/>
      </c>
      <c r="I21" s="26">
        <f>IFERROR(VLOOKUP($A74,Results_30d_Deltas!$A$2:$H$5000,6,FALSE),"")</f>
        <v/>
      </c>
      <c r="J21" s="26" t="n"/>
      <c r="K21" s="26" t="n"/>
      <c r="L21" s="26" t="inlineStr">
        <is>
          <t>NO</t>
        </is>
      </c>
      <c r="M21" s="74" t="n">
        <v>2.247701932387541</v>
      </c>
      <c r="N21" s="74" t="n">
        <v>5</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4" t="n"/>
      <c r="AY21" s="34" t="n"/>
      <c r="AZ21" s="34" t="n"/>
      <c r="BA21" s="34" t="n"/>
      <c r="BB21" s="34"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ez_manage.py:5901 top()</t>
        </is>
      </c>
      <c r="IN21" s="26" t="inlineStr">
        <is>
          <t>v12_quick_engine.py:3722 x2</t>
        </is>
      </c>
      <c r="IO21" s="26" t="n"/>
    </row>
    <row r="22" ht="10.5" customHeight="1" s="67">
      <c r="A22" s="26" t="inlineStr">
        <is>
          <t>LOSS_TECHNICAL_EXIT_NO_STALE_BLOCK</t>
        </is>
      </c>
      <c r="B22" s="26" t="inlineStr">
        <is>
          <t>2.0</t>
        </is>
      </c>
      <c r="C22" s="26" t="n"/>
      <c r="D22" s="26" t="n"/>
      <c r="E22" s="26" t="n"/>
      <c r="F22" s="26" t="n"/>
      <c r="G22" s="26">
        <f>IFERROR(VLOOKUP($A29&amp;"_"&amp;$B29,Results_Deltas!$A$2:$P$15000,5,FALSE),"")</f>
        <v/>
      </c>
      <c r="H22" s="26">
        <f>IFERROR(VLOOKUP($A29,Results_30d_Deltas!$A$2:$H$5000,7,FALSE)-E28,"")</f>
        <v/>
      </c>
      <c r="I22" s="26">
        <f>IFERROR(VLOOKUP($A29,Results_30d_Deltas!$A$2:$H$5000,6,FALSE),"")</f>
        <v/>
      </c>
      <c r="J22" s="26" t="n"/>
      <c r="K22" s="26" t="n"/>
      <c r="L22" s="26" t="inlineStr">
        <is>
          <t>NO</t>
        </is>
      </c>
      <c r="M22" s="74" t="n">
        <v>2.25305553185918</v>
      </c>
      <c r="N22" s="74" t="n">
        <v>5</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4" t="n"/>
      <c r="GW22" s="34" t="n"/>
      <c r="GX22" s="34" t="n"/>
      <c r="GY22" s="34" t="n"/>
      <c r="GZ22" s="34"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ez_manage.py:4933 top()</t>
        </is>
      </c>
      <c r="IN22" s="26" t="inlineStr">
        <is>
          <t>v12_quick_engine.py:2172 x2</t>
        </is>
      </c>
      <c r="IO22" s="26" t="n"/>
    </row>
    <row r="23" ht="10.5" customHeight="1" s="67">
      <c r="A23" s="26" t="inlineStr">
        <is>
          <t>WT_4H_VEL_EXIT_K_EXTREME_HIGH</t>
        </is>
      </c>
      <c r="B23" s="26" t="inlineStr">
        <is>
          <t>2.0</t>
        </is>
      </c>
      <c r="C23" s="26" t="n"/>
      <c r="D23" s="26" t="n"/>
      <c r="E23" s="26" t="n"/>
      <c r="F23" s="26" t="n"/>
      <c r="G23" s="26">
        <f>IFERROR(VLOOKUP($A58&amp;"_"&amp;$B58,Results_Deltas!$A$2:$P$15000,5,FALSE),"")</f>
        <v/>
      </c>
      <c r="H23" s="26">
        <f>IFERROR(VLOOKUP($A58,Results_30d_Deltas!$A$2:$H$5000,7,FALSE)-E57,"")</f>
        <v/>
      </c>
      <c r="I23" s="26">
        <f>IFERROR(VLOOKUP($A58,Results_30d_Deltas!$A$2:$H$5000,6,FALSE),"")</f>
        <v/>
      </c>
      <c r="J23" s="26" t="n"/>
      <c r="K23" s="26" t="n"/>
      <c r="L23" s="26" t="inlineStr">
        <is>
          <t>NO</t>
        </is>
      </c>
      <c r="M23" s="74" t="n">
        <v>2.257733023785065</v>
      </c>
      <c r="N23" s="74" t="n">
        <v>5</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ez_manage.py:5877 top()</t>
        </is>
      </c>
      <c r="IN23" s="26" t="inlineStr">
        <is>
          <t>v12_quick_engine.py:3696 x5</t>
        </is>
      </c>
      <c r="IO23" s="26" t="n"/>
    </row>
    <row r="24" ht="10.5" customHeight="1" s="67">
      <c r="A24" s="26" t="inlineStr">
        <is>
          <t>TREND_EXIT_SCORE_FLIP</t>
        </is>
      </c>
      <c r="B24" s="26" t="inlineStr">
        <is>
          <t>0.5</t>
        </is>
      </c>
      <c r="C24" s="26" t="n"/>
      <c r="D24" s="26" t="n"/>
      <c r="E24" s="26" t="n"/>
      <c r="F24" s="26" t="n"/>
      <c r="G24" s="26">
        <f>IFERROR(VLOOKUP($A50&amp;"_"&amp;$B50,Results_Deltas!$A$2:$P$15000,5,FALSE),"")</f>
        <v/>
      </c>
      <c r="H24" s="26">
        <f>IFERROR(VLOOKUP($A50,Results_30d_Deltas!$A$2:$H$5000,7,FALSE)-E49,"")</f>
        <v/>
      </c>
      <c r="I24" s="26">
        <f>IFERROR(VLOOKUP($A50,Results_30d_Deltas!$A$2:$H$5000,6,FALSE),"")</f>
        <v/>
      </c>
      <c r="J24" s="26" t="n"/>
      <c r="K24" s="26" t="n"/>
      <c r="L24" s="26" t="inlineStr">
        <is>
          <t>NO</t>
        </is>
      </c>
      <c r="M24" s="74" t="n">
        <v>2.26813791860603</v>
      </c>
      <c r="N24" s="74" t="n">
        <v>5</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ez_manage.py:4200 top()</t>
        </is>
      </c>
      <c r="IN24" s="26" t="inlineStr">
        <is>
          <t>v12_quick_engine.py:3540 x2</t>
        </is>
      </c>
      <c r="IO24" s="26" t="n"/>
    </row>
    <row r="25" ht="10.5" customHeight="1" s="67">
      <c r="A25" s="26" t="inlineStr">
        <is>
          <t>WT_4H_VEL_EXIT_REQUIRE_K_EXTREME</t>
        </is>
      </c>
      <c r="B25" s="26" t="inlineStr">
        <is>
          <t>0.5</t>
        </is>
      </c>
      <c r="C25" s="26" t="n"/>
      <c r="D25" s="26" t="n"/>
      <c r="E25" s="26" t="n"/>
      <c r="F25" s="26" t="n"/>
      <c r="G25" s="26">
        <f>IFERROR(VLOOKUP($A64&amp;"_"&amp;$B64,Results_Deltas!$A$2:$P$15000,5,FALSE),"")</f>
        <v/>
      </c>
      <c r="H25" s="26">
        <f>IFERROR(VLOOKUP($A64,Results_30d_Deltas!$A$2:$H$5000,7,FALSE)-E63,"")</f>
        <v/>
      </c>
      <c r="I25" s="26">
        <f>IFERROR(VLOOKUP($A64,Results_30d_Deltas!$A$2:$H$5000,6,FALSE),"")</f>
        <v/>
      </c>
      <c r="J25" s="26" t="n"/>
      <c r="K25" s="26" t="n"/>
      <c r="L25" s="26" t="inlineStr">
        <is>
          <t>NO</t>
        </is>
      </c>
      <c r="M25" s="74" t="n">
        <v>2.269971207703437</v>
      </c>
      <c r="N25" s="74" t="n">
        <v>5</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ez_manage.py:5880 top()</t>
        </is>
      </c>
      <c r="IN25" s="26" t="inlineStr">
        <is>
          <t>v12_quick_engine.py:3699 x5</t>
        </is>
      </c>
      <c r="IO25" s="26" t="n"/>
    </row>
    <row r="26" ht="10.5" customHeight="1" s="67">
      <c r="A26" s="26" t="inlineStr">
        <is>
          <t>TREND_EXIT_SCORE_FLIP</t>
        </is>
      </c>
      <c r="B26" s="26" t="inlineStr">
        <is>
          <t>1.0</t>
        </is>
      </c>
      <c r="C26" s="26" t="n"/>
      <c r="D26" s="26" t="n"/>
      <c r="E26" s="26" t="n"/>
      <c r="F26" s="26" t="n"/>
      <c r="G26" s="26">
        <f>IFERROR(VLOOKUP($A51&amp;"_"&amp;$B51,Results_Deltas!$A$2:$P$15000,5,FALSE),"")</f>
        <v/>
      </c>
      <c r="H26" s="26">
        <f>IFERROR(VLOOKUP($A51,Results_30d_Deltas!$A$2:$H$5000,7,FALSE)-E50,"")</f>
        <v/>
      </c>
      <c r="I26" s="26">
        <f>IFERROR(VLOOKUP($A51,Results_30d_Deltas!$A$2:$H$5000,6,FALSE),"")</f>
        <v/>
      </c>
      <c r="J26" s="26" t="n"/>
      <c r="K26" s="26" t="n"/>
      <c r="L26" s="26" t="inlineStr">
        <is>
          <t>NO</t>
        </is>
      </c>
      <c r="M26" s="74" t="n">
        <v>2.273453086469691</v>
      </c>
      <c r="N26" s="74" t="n">
        <v>5</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ez_manage.py:4200 top()</t>
        </is>
      </c>
      <c r="IN26" s="26" t="inlineStr">
        <is>
          <t>v12_quick_engine.py:3540 x2</t>
        </is>
      </c>
      <c r="IO26" s="26" t="n"/>
    </row>
    <row r="27" ht="10.5" customHeight="1" s="67">
      <c r="A27" s="26" t="inlineStr">
        <is>
          <t>WT_4H_VEL_EXIT_REQUIRE_K_EXTREME</t>
        </is>
      </c>
      <c r="B27" s="26" t="inlineStr">
        <is>
          <t>1.0</t>
        </is>
      </c>
      <c r="C27" s="26" t="n"/>
      <c r="D27" s="26" t="n"/>
      <c r="E27" s="26" t="n"/>
      <c r="F27" s="26" t="n"/>
      <c r="G27" s="26">
        <f>IFERROR(VLOOKUP($A65&amp;"_"&amp;$B65,Results_Deltas!$A$2:$P$15000,5,FALSE),"")</f>
        <v/>
      </c>
      <c r="H27" s="26">
        <f>IFERROR(VLOOKUP($A65,Results_30d_Deltas!$A$2:$H$5000,7,FALSE)-E64,"")</f>
        <v/>
      </c>
      <c r="I27" s="26">
        <f>IFERROR(VLOOKUP($A65,Results_30d_Deltas!$A$2:$H$5000,6,FALSE),"")</f>
        <v/>
      </c>
      <c r="J27" s="26" t="n"/>
      <c r="K27" s="26" t="n"/>
      <c r="L27" s="26" t="inlineStr">
        <is>
          <t>NO</t>
        </is>
      </c>
      <c r="M27" s="74" t="n">
        <v>2.304198928168684</v>
      </c>
      <c r="N27" s="74" t="n">
        <v>5</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ez_manage.py:5880 top()</t>
        </is>
      </c>
      <c r="IN27" s="26" t="inlineStr">
        <is>
          <t>v12_quick_engine.py:3699 x5</t>
        </is>
      </c>
      <c r="IO27" s="26" t="n"/>
    </row>
    <row r="28" ht="10.5" customHeight="1" s="67">
      <c r="A28" s="26" t="inlineStr">
        <is>
          <t>WT_CROSS_EXIT_REQUIRE_15M_CONFIRM</t>
        </is>
      </c>
      <c r="B28" s="26" t="inlineStr">
        <is>
          <t>0.5</t>
        </is>
      </c>
      <c r="C28" s="26" t="n"/>
      <c r="D28" s="26" t="n"/>
      <c r="E28" s="26" t="n"/>
      <c r="F28" s="26" t="n"/>
      <c r="G28" s="26">
        <f>IFERROR(VLOOKUP($A80&amp;"_"&amp;$B80,Results_Deltas!$A$2:$P$15000,5,FALSE),"")</f>
        <v/>
      </c>
      <c r="H28" s="26">
        <f>IFERROR(VLOOKUP($A80,Results_30d_Deltas!$A$2:$H$5000,7,FALSE)-E79,"")</f>
        <v/>
      </c>
      <c r="I28" s="26">
        <f>IFERROR(VLOOKUP($A80,Results_30d_Deltas!$A$2:$H$5000,6,FALSE),"")</f>
        <v/>
      </c>
      <c r="J28" s="26" t="n"/>
      <c r="K28" s="26" t="n"/>
      <c r="L28" s="26" t="inlineStr">
        <is>
          <t>NO</t>
        </is>
      </c>
      <c r="M28" s="74" t="n">
        <v>2.309531457350898</v>
      </c>
      <c r="N28" s="74" t="n">
        <v>5</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4" t="n"/>
      <c r="AY28" s="34" t="n"/>
      <c r="AZ28" s="34" t="n"/>
      <c r="BA28" s="34" t="n"/>
      <c r="BB28" s="34"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ez_manage.py:5904 top()</t>
        </is>
      </c>
      <c r="IN28" s="26" t="inlineStr">
        <is>
          <t>v12_quick_engine.py:3725 x5</t>
        </is>
      </c>
      <c r="IO28" s="26" t="n"/>
    </row>
    <row r="29" ht="10.5" customHeight="1" s="67">
      <c r="A29" s="26" t="inlineStr">
        <is>
          <t>WT_4H_VEL_EXIT_REQUIRE_PROFIT</t>
        </is>
      </c>
      <c r="B29" s="26" t="inlineStr">
        <is>
          <t>0.5</t>
        </is>
      </c>
      <c r="C29" s="26" t="n"/>
      <c r="D29" s="26" t="n"/>
      <c r="E29" s="26" t="n"/>
      <c r="F29" s="26" t="n"/>
      <c r="G29" s="26">
        <f>IFERROR(VLOOKUP($A68&amp;"_"&amp;$B68,Results_Deltas!$A$2:$P$15000,5,FALSE),"")</f>
        <v/>
      </c>
      <c r="H29" s="26">
        <f>IFERROR(VLOOKUP($A68,Results_30d_Deltas!$A$2:$H$5000,7,FALSE)-E67,"")</f>
        <v/>
      </c>
      <c r="I29" s="26">
        <f>IFERROR(VLOOKUP($A68,Results_30d_Deltas!$A$2:$H$5000,6,FALSE),"")</f>
        <v/>
      </c>
      <c r="J29" s="26" t="n"/>
      <c r="K29" s="26" t="n"/>
      <c r="L29" s="26" t="inlineStr">
        <is>
          <t>NO</t>
        </is>
      </c>
      <c r="M29" s="74" t="n">
        <v>2.318803437470343</v>
      </c>
      <c r="N29" s="74" t="n">
        <v>5</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4" t="n"/>
      <c r="HQ29" s="34" t="n"/>
      <c r="HR29" s="34" t="n"/>
      <c r="HS29" s="34" t="n"/>
      <c r="HT29" s="34"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ez_manage.py:5881 top()</t>
        </is>
      </c>
      <c r="IN29" s="26" t="inlineStr">
        <is>
          <t>v12_quick_engine.py:3700 x5</t>
        </is>
      </c>
      <c r="IO29" s="26" t="n"/>
    </row>
    <row r="30" ht="10.5" customHeight="1" s="67">
      <c r="A30" s="26" t="inlineStr">
        <is>
          <t>E_3_USE_WT_STRUCTURE_EXIT_MODE</t>
        </is>
      </c>
      <c r="B30" s="26" t="inlineStr">
        <is>
          <t>0.5</t>
        </is>
      </c>
      <c r="C30" s="26" t="n"/>
      <c r="D30" s="26" t="n"/>
      <c r="E30" s="26" t="n"/>
      <c r="F30" s="26" t="n"/>
      <c r="G30" s="26">
        <f>IFERROR(VLOOKUP($A16&amp;"_"&amp;$B16,Results_Deltas!$A$2:$P$15000,5,FALSE),"")</f>
        <v/>
      </c>
      <c r="H30" s="26">
        <f>IFERROR(VLOOKUP($A16,Results_30d_Deltas!$A$2:$H$5000,7,FALSE)-E15,"")</f>
        <v/>
      </c>
      <c r="I30" s="26">
        <f>IFERROR(VLOOKUP($A16,Results_30d_Deltas!$A$2:$H$5000,6,FALSE),"")</f>
        <v/>
      </c>
      <c r="J30" s="26" t="n"/>
      <c r="K30" s="26" t="n"/>
      <c r="L30" s="26" t="inlineStr">
        <is>
          <t>NO</t>
        </is>
      </c>
      <c r="M30" s="74" t="n">
        <v>2.336749670371879</v>
      </c>
      <c r="N30" s="74" t="n">
        <v>5</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4" t="n"/>
      <c r="FV30" s="34"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ez_manage.py:4700 top()</t>
        </is>
      </c>
      <c r="IN30" s="26" t="inlineStr">
        <is>
          <t>v12_quick_engine.py:1819 x8</t>
        </is>
      </c>
      <c r="IO30" s="26" t="n"/>
    </row>
    <row r="31" ht="10.5" customHeight="1" s="67">
      <c r="A31" s="26" t="inlineStr">
        <is>
          <t>BTC_DIVERGENCE_EXIT_AGAINST</t>
        </is>
      </c>
      <c r="B31" s="26" t="inlineStr">
        <is>
          <t>0.5</t>
        </is>
      </c>
      <c r="C31" s="26" t="n"/>
      <c r="D31" s="26" t="n"/>
      <c r="E31" s="26" t="n"/>
      <c r="F31" s="26" t="n"/>
      <c r="G31" s="26">
        <f>IFERROR(VLOOKUP($A8&amp;"_"&amp;$B8,Results_Deltas!$A$2:$P$15000,5,FALSE),"")</f>
        <v/>
      </c>
      <c r="H31" s="26">
        <f>IFERROR(VLOOKUP($A8,Results_30d_Deltas!$A$2:$H$5000,7,FALSE)-E7,"")</f>
        <v/>
      </c>
      <c r="I31" s="26">
        <f>IFERROR(VLOOKUP($A8,Results_30d_Deltas!$A$2:$H$5000,6,FALSE),"")</f>
        <v/>
      </c>
      <c r="J31" s="26" t="n"/>
      <c r="K31" s="26" t="n"/>
      <c r="L31" s="26" t="inlineStr">
        <is>
          <t>NO</t>
        </is>
      </c>
      <c r="M31" s="74" t="n">
        <v>2.357598856223733</v>
      </c>
      <c r="N31" s="74" t="n">
        <v>5</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ez_manage.py:4448 top()</t>
        </is>
      </c>
      <c r="IN31" s="26" t="inlineStr">
        <is>
          <t>v12_quick_engine.py:408 x8</t>
        </is>
      </c>
      <c r="IO31" s="26" t="n"/>
    </row>
    <row r="32" ht="10.5" customHeight="1" s="67">
      <c r="A32" s="26" t="inlineStr">
        <is>
          <t>HARD_BREAKEVEN_MIN_PEAK_PCT</t>
        </is>
      </c>
      <c r="B32" s="26" t="inlineStr">
        <is>
          <t>0.25</t>
        </is>
      </c>
      <c r="C32" s="26" t="n"/>
      <c r="D32" s="26" t="n"/>
      <c r="E32" s="26" t="n"/>
      <c r="F32" s="26" t="n"/>
      <c r="G32" s="26">
        <f>IFERROR(VLOOKUP($A21&amp;"_"&amp;$B21,Results_Deltas!$A$2:$P$15000,5,FALSE),"")</f>
        <v/>
      </c>
      <c r="H32" s="26">
        <f>IFERROR(VLOOKUP($A21,Results_30d_Deltas!$A$2:$H$5000,7,FALSE)-E20,"")</f>
        <v/>
      </c>
      <c r="I32" s="26">
        <f>IFERROR(VLOOKUP($A21,Results_30d_Deltas!$A$2:$H$5000,6,FALSE),"")</f>
        <v/>
      </c>
      <c r="J32" s="26" t="n"/>
      <c r="K32" s="26" t="n"/>
      <c r="L32" s="26" t="inlineStr">
        <is>
          <t>NO</t>
        </is>
      </c>
      <c r="M32" s="74" t="n">
        <v>2.362799290033917</v>
      </c>
      <c r="N32" s="74" t="n">
        <v>6</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4" t="n"/>
      <c r="AO32" s="34" t="n"/>
      <c r="AP32" s="34" t="n"/>
      <c r="AQ32" s="34" t="n"/>
      <c r="AR32" s="34"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4" t="n"/>
      <c r="HV32" s="34" t="n"/>
      <c r="HW32" s="34" t="n"/>
      <c r="HX32" s="34" t="n"/>
      <c r="HY32" s="34" t="n"/>
      <c r="HZ32" s="33" t="n"/>
      <c r="IA32" s="33" t="n"/>
      <c r="IB32" s="33" t="n"/>
      <c r="IC32" s="33" t="n"/>
      <c r="ID32" s="33" t="n"/>
      <c r="IE32" s="33" t="n"/>
      <c r="IF32" s="33" t="n"/>
      <c r="IG32" s="33" t="n"/>
      <c r="IH32" s="33" t="n"/>
      <c r="II32" s="33" t="n"/>
      <c r="IJ32" s="33" t="n"/>
      <c r="IK32" s="33" t="n"/>
      <c r="IL32" s="26" t="n"/>
      <c r="IM32" s="26" t="inlineStr">
        <is>
          <t>ez_manage.py:4784 top()</t>
        </is>
      </c>
      <c r="IN32" s="26" t="inlineStr">
        <is>
          <t>v12_quick_engine.py:858 x8</t>
        </is>
      </c>
      <c r="IO32" s="26" t="n"/>
    </row>
    <row r="33" ht="10.5" customHeight="1" s="67">
      <c r="A33" s="26" t="inlineStr">
        <is>
          <t>WT_4H_VEL_EXIT_K_EXTREME_LOW</t>
        </is>
      </c>
      <c r="B33" s="26" t="inlineStr">
        <is>
          <t>2.0</t>
        </is>
      </c>
      <c r="C33" s="26" t="n"/>
      <c r="D33" s="26" t="n"/>
      <c r="E33" s="26" t="n"/>
      <c r="F33" s="26" t="n"/>
      <c r="G33" s="26">
        <f>IFERROR(VLOOKUP($A62&amp;"_"&amp;$B62,Results_Deltas!$A$2:$P$15000,5,FALSE),"")</f>
        <v/>
      </c>
      <c r="H33" s="26">
        <f>IFERROR(VLOOKUP($A62,Results_30d_Deltas!$A$2:$H$5000,7,FALSE)-E61,"")</f>
        <v/>
      </c>
      <c r="I33" s="26">
        <f>IFERROR(VLOOKUP($A62,Results_30d_Deltas!$A$2:$H$5000,6,FALSE),"")</f>
        <v/>
      </c>
      <c r="J33" s="26" t="n"/>
      <c r="K33" s="26" t="n"/>
      <c r="L33" s="26" t="inlineStr">
        <is>
          <t>NO</t>
        </is>
      </c>
      <c r="M33" s="74" t="n">
        <v>2.375622128749816</v>
      </c>
      <c r="N33" s="74" t="n">
        <v>8</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ez_manage.py:5878 top()</t>
        </is>
      </c>
      <c r="IN33" s="26" t="inlineStr">
        <is>
          <t>v12_quick_engine.py:3697 x5</t>
        </is>
      </c>
      <c r="IO33" s="26" t="n"/>
    </row>
    <row r="34" ht="10.5" customHeight="1" s="67">
      <c r="A34" s="26" t="inlineStr">
        <is>
          <t>MU_CORRECTION_EXIT_ENABLED</t>
        </is>
      </c>
      <c r="B34" s="26" t="inlineStr">
        <is>
          <t>True</t>
        </is>
      </c>
      <c r="C34" s="26" t="n"/>
      <c r="D34" s="26" t="n"/>
      <c r="E34" s="26" t="n"/>
      <c r="F34" s="26" t="n"/>
      <c r="G34" s="26">
        <f>IFERROR(VLOOKUP($A37&amp;"_"&amp;$B37,Results_Deltas!$A$2:$P$15000,5,FALSE),"")</f>
        <v/>
      </c>
      <c r="H34" s="26">
        <f>IFERROR(VLOOKUP($A37,Results_30d_Deltas!$A$2:$H$5000,7,FALSE)-E36,"")</f>
        <v/>
      </c>
      <c r="I34" s="26">
        <f>IFERROR(VLOOKUP($A37,Results_30d_Deltas!$A$2:$H$5000,6,FALSE),"")</f>
        <v/>
      </c>
      <c r="J34" s="26" t="n"/>
      <c r="K34" s="26" t="n"/>
      <c r="L34" s="26" t="inlineStr">
        <is>
          <t>NO</t>
        </is>
      </c>
      <c r="M34" s="74" t="n">
        <v>2.380355088414273</v>
      </c>
      <c r="N34" s="74" t="n">
        <v>5</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ez_manage.py:5068 top()</t>
        </is>
      </c>
      <c r="IN34" s="26" t="inlineStr">
        <is>
          <t>v12_quick_engine.py:2454 x3</t>
        </is>
      </c>
      <c r="IO34" s="26" t="n"/>
    </row>
    <row r="35" ht="10.5" customHeight="1" s="67">
      <c r="A35" s="27" t="inlineStr">
        <is>
          <t>SCALP_V3_PROTECTIVE_EXIT_ENABLED</t>
        </is>
      </c>
      <c r="B35" s="27" t="inlineStr">
        <is>
          <t>True</t>
        </is>
      </c>
      <c r="C35" s="26" t="n"/>
      <c r="D35" s="26" t="n"/>
      <c r="E35" s="26" t="n"/>
      <c r="F35" s="26" t="n"/>
      <c r="G35" s="26">
        <f>IFERROR(VLOOKUP($A43&amp;"_"&amp;$B43,Results_Deltas!$A$2:$P$15000,5,FALSE),"")</f>
        <v/>
      </c>
      <c r="H35" s="26">
        <f>IFERROR(VLOOKUP($A43,Results_30d_Deltas!$A$2:$H$5000,7,FALSE)-E42,"")</f>
        <v/>
      </c>
      <c r="I35" s="26">
        <f>IFERROR(VLOOKUP($A43,Results_30d_Deltas!$A$2:$H$5000,6,FALSE),"")</f>
        <v/>
      </c>
      <c r="J35" s="26" t="n"/>
      <c r="K35" s="26" t="n"/>
      <c r="L35" s="26" t="inlineStr">
        <is>
          <t>NO</t>
        </is>
      </c>
      <c r="M35" s="74" t="n">
        <v>2.381281728938406</v>
      </c>
      <c r="N35" s="74" t="n">
        <v>8</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ez_manage.py:5586 top()</t>
        </is>
      </c>
      <c r="IN35" s="26" t="inlineStr">
        <is>
          <t>v12_quick_engine.py:3192 x4</t>
        </is>
      </c>
      <c r="IO35" s="26" t="n"/>
    </row>
    <row r="36" ht="10.5" customHeight="1" s="67">
      <c r="A36" s="27" t="inlineStr">
        <is>
          <t>WT_4H_VEL_EXIT_ENABLED</t>
        </is>
      </c>
      <c r="B36" s="27" t="inlineStr">
        <is>
          <t>True</t>
        </is>
      </c>
      <c r="C36" s="26" t="n"/>
      <c r="D36" s="26" t="n"/>
      <c r="E36" s="26" t="n"/>
      <c r="F36" s="26" t="n"/>
      <c r="G36" s="26">
        <f>IFERROR(VLOOKUP($A54&amp;"_"&amp;$B54,Results_Deltas!$A$2:$P$15000,5,FALSE),"")</f>
        <v/>
      </c>
      <c r="H36" s="26">
        <f>IFERROR(VLOOKUP($A54,Results_30d_Deltas!$A$2:$H$5000,7,FALSE)-E53,"")</f>
        <v/>
      </c>
      <c r="I36" s="26">
        <f>IFERROR(VLOOKUP($A54,Results_30d_Deltas!$A$2:$H$5000,6,FALSE),"")</f>
        <v/>
      </c>
      <c r="J36" s="26" t="n"/>
      <c r="K36" s="26" t="n"/>
      <c r="L36" s="26" t="inlineStr">
        <is>
          <t>NO</t>
        </is>
      </c>
      <c r="M36" s="74" t="n">
        <v>2.410433300463116</v>
      </c>
      <c r="N36" s="74" t="n">
        <v>8</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ez_manage.py:5876 top()</t>
        </is>
      </c>
      <c r="IN36" s="26" t="inlineStr">
        <is>
          <t>v12_quick_engine.py:3695 x5</t>
        </is>
      </c>
      <c r="IO36" s="26" t="n"/>
    </row>
    <row r="37" ht="10.5" customHeight="1" s="67">
      <c r="A37" s="26" t="inlineStr">
        <is>
          <t>E_3_USE_WT_STRUCTURE_EXIT_MODE</t>
        </is>
      </c>
      <c r="B37" s="26" t="inlineStr">
        <is>
          <t>2.0</t>
        </is>
      </c>
      <c r="C37" s="26" t="n"/>
      <c r="D37" s="26" t="n"/>
      <c r="E37" s="26" t="n"/>
      <c r="F37" s="26" t="n"/>
      <c r="G37" s="26">
        <f>IFERROR(VLOOKUP($A18&amp;"_"&amp;$B18,Results_Deltas!$A$2:$P$15000,5,FALSE),"")</f>
        <v/>
      </c>
      <c r="H37" s="26">
        <f>IFERROR(VLOOKUP($A18,Results_30d_Deltas!$A$2:$H$5000,7,FALSE)-E17,"")</f>
        <v/>
      </c>
      <c r="I37" s="26">
        <f>IFERROR(VLOOKUP($A18,Results_30d_Deltas!$A$2:$H$5000,6,FALSE),"")</f>
        <v/>
      </c>
      <c r="J37" s="26" t="n"/>
      <c r="K37" s="26" t="n"/>
      <c r="L37" s="26" t="inlineStr">
        <is>
          <t>NO</t>
        </is>
      </c>
      <c r="M37" s="74" t="n">
        <v>2.414492566255791</v>
      </c>
      <c r="N37" s="74" t="n">
        <v>5</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4" t="n"/>
      <c r="FV37" s="34"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ez_manage.py:4700 top()</t>
        </is>
      </c>
      <c r="IN37" s="26" t="inlineStr">
        <is>
          <t>v12_quick_engine.py:1819 x8</t>
        </is>
      </c>
      <c r="IO37" s="26" t="n"/>
    </row>
    <row r="38" ht="10.5" customHeight="1" s="67">
      <c r="A38" s="26" t="inlineStr">
        <is>
          <t>WT_CROSS_EXIT_APPLIES_TO_WINNERS</t>
        </is>
      </c>
      <c r="B38" s="26" t="inlineStr">
        <is>
          <t>0.5</t>
        </is>
      </c>
      <c r="C38" s="26" t="n"/>
      <c r="D38" s="26" t="n"/>
      <c r="E38" s="26" t="n"/>
      <c r="F38" s="26" t="n"/>
      <c r="G38" s="26">
        <f>IFERROR(VLOOKUP($A72&amp;"_"&amp;$B72,Results_Deltas!$A$2:$P$15000,5,FALSE),"")</f>
        <v/>
      </c>
      <c r="H38" s="26">
        <f>IFERROR(VLOOKUP($A72,Results_30d_Deltas!$A$2:$H$5000,7,FALSE)-E71,"")</f>
        <v/>
      </c>
      <c r="I38" s="26">
        <f>IFERROR(VLOOKUP($A72,Results_30d_Deltas!$A$2:$H$5000,6,FALSE),"")</f>
        <v/>
      </c>
      <c r="J38" s="26" t="n"/>
      <c r="K38" s="26" t="n"/>
      <c r="L38" s="26" t="inlineStr">
        <is>
          <t>NO</t>
        </is>
      </c>
      <c r="M38" s="74" t="n">
        <v>2.44702096235259</v>
      </c>
      <c r="N38" s="74" t="n">
        <v>5</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4" t="n"/>
      <c r="AY38" s="34" t="n"/>
      <c r="AZ38" s="34" t="n"/>
      <c r="BA38" s="34" t="n"/>
      <c r="BB38" s="34"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ez_manage.py:5901 top()</t>
        </is>
      </c>
      <c r="IN38" s="26" t="inlineStr">
        <is>
          <t>v12_quick_engine.py:3722 x2</t>
        </is>
      </c>
      <c r="IO38" s="26" t="n"/>
    </row>
    <row r="39" ht="10.5" customHeight="1" s="67">
      <c r="A39" s="26" t="inlineStr">
        <is>
          <t>WT_4H_VEL_EXIT_REQUIRE_PROFIT</t>
        </is>
      </c>
      <c r="B39" s="26" t="inlineStr">
        <is>
          <t>1.0</t>
        </is>
      </c>
      <c r="C39" s="26" t="n"/>
      <c r="D39" s="26" t="n"/>
      <c r="E39" s="26" t="n"/>
      <c r="F39" s="26" t="n"/>
      <c r="G39" s="26">
        <f>IFERROR(VLOOKUP($A69&amp;"_"&amp;$B69,Results_Deltas!$A$2:$P$15000,5,FALSE),"")</f>
        <v/>
      </c>
      <c r="H39" s="26">
        <f>IFERROR(VLOOKUP($A69,Results_30d_Deltas!$A$2:$H$5000,7,FALSE)-E68,"")</f>
        <v/>
      </c>
      <c r="I39" s="26">
        <f>IFERROR(VLOOKUP($A69,Results_30d_Deltas!$A$2:$H$5000,6,FALSE),"")</f>
        <v/>
      </c>
      <c r="J39" s="26" t="n"/>
      <c r="K39" s="26" t="n"/>
      <c r="L39" s="26" t="inlineStr">
        <is>
          <t>NO</t>
        </is>
      </c>
      <c r="M39" s="74" t="n">
        <v>2.489220977389033</v>
      </c>
      <c r="N39" s="74" t="n">
        <v>7</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4" t="n"/>
      <c r="HQ39" s="34" t="n"/>
      <c r="HR39" s="34" t="n"/>
      <c r="HS39" s="34" t="n"/>
      <c r="HT39" s="34"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ez_manage.py:5881 top()</t>
        </is>
      </c>
      <c r="IN39" s="26" t="inlineStr">
        <is>
          <t>v12_quick_engine.py:3700 x5</t>
        </is>
      </c>
      <c r="IO39" s="26" t="n"/>
    </row>
    <row r="40" ht="10.5" customHeight="1" s="67">
      <c r="A40" s="26" t="inlineStr">
        <is>
          <t>E_3_USE_WT_STRUCTURE_EXIT_MODE</t>
        </is>
      </c>
      <c r="B40" s="26" t="inlineStr">
        <is>
          <t>1.0</t>
        </is>
      </c>
      <c r="C40" s="26" t="n"/>
      <c r="D40" s="26" t="n"/>
      <c r="E40" s="26" t="n"/>
      <c r="F40" s="26" t="n"/>
      <c r="G40" s="26">
        <f>IFERROR(VLOOKUP($A17&amp;"_"&amp;$B17,Results_Deltas!$A$2:$P$15000,5,FALSE),"")</f>
        <v/>
      </c>
      <c r="H40" s="26">
        <f>IFERROR(VLOOKUP($A17,Results_30d_Deltas!$A$2:$H$5000,7,FALSE)-E16,"")</f>
        <v/>
      </c>
      <c r="I40" s="26">
        <f>IFERROR(VLOOKUP($A17,Results_30d_Deltas!$A$2:$H$5000,6,FALSE),"")</f>
        <v/>
      </c>
      <c r="J40" s="26" t="n"/>
      <c r="K40" s="26" t="n"/>
      <c r="L40" s="26" t="inlineStr">
        <is>
          <t>NO</t>
        </is>
      </c>
      <c r="M40" s="74" t="n">
        <v>2.504339234646169</v>
      </c>
      <c r="N40" s="74" t="n">
        <v>5</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4" t="n"/>
      <c r="FV40" s="34"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ez_manage.py:4700 top()</t>
        </is>
      </c>
      <c r="IN40" s="26" t="inlineStr">
        <is>
          <t>v12_quick_engine.py:1819 x8</t>
        </is>
      </c>
      <c r="IO40" s="26" t="n"/>
    </row>
    <row r="41" ht="10.5" customHeight="1" s="67">
      <c r="A41" s="26" t="inlineStr">
        <is>
          <t>WT_CROSS_EXIT_APPLIES_TO_WINNERS</t>
        </is>
      </c>
      <c r="B41" s="26" t="inlineStr">
        <is>
          <t>1.0</t>
        </is>
      </c>
      <c r="C41" s="26" t="n"/>
      <c r="D41" s="26" t="n"/>
      <c r="E41" s="26" t="n"/>
      <c r="F41" s="26" t="n"/>
      <c r="G41" s="26">
        <f>IFERROR(VLOOKUP($A73&amp;"_"&amp;$B73,Results_Deltas!$A$2:$P$15000,5,FALSE),"")</f>
        <v/>
      </c>
      <c r="H41" s="26">
        <f>IFERROR(VLOOKUP($A73,Results_30d_Deltas!$A$2:$H$5000,7,FALSE)-E72,"")</f>
        <v/>
      </c>
      <c r="I41" s="26">
        <f>IFERROR(VLOOKUP($A73,Results_30d_Deltas!$A$2:$H$5000,6,FALSE),"")</f>
        <v/>
      </c>
      <c r="J41" s="26" t="n"/>
      <c r="K41" s="26" t="n"/>
      <c r="L41" s="26" t="inlineStr">
        <is>
          <t>NO</t>
        </is>
      </c>
      <c r="M41" s="74" t="n">
        <v>2.525253846060891</v>
      </c>
      <c r="N41" s="74" t="n">
        <v>5</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4" t="n"/>
      <c r="AY41" s="34" t="n"/>
      <c r="AZ41" s="34" t="n"/>
      <c r="BA41" s="34" t="n"/>
      <c r="BB41" s="34"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ez_manage.py:5901 top()</t>
        </is>
      </c>
      <c r="IN41" s="26" t="inlineStr">
        <is>
          <t>v12_quick_engine.py:3722 x2</t>
        </is>
      </c>
      <c r="IO41" s="26" t="n"/>
    </row>
    <row r="42" ht="10.5" customHeight="1" s="67">
      <c r="A42" s="26" t="inlineStr">
        <is>
          <t>WT_4H_VEL_EXIT_REQUIRE_PROFIT</t>
        </is>
      </c>
      <c r="B42" s="26" t="inlineStr">
        <is>
          <t>2.0</t>
        </is>
      </c>
      <c r="C42" s="26" t="n"/>
      <c r="D42" s="26" t="n"/>
      <c r="E42" s="26" t="n"/>
      <c r="F42" s="26" t="n"/>
      <c r="G42" s="26">
        <f>IFERROR(VLOOKUP($A70&amp;"_"&amp;$B70,Results_Deltas!$A$2:$P$15000,5,FALSE),"")</f>
        <v/>
      </c>
      <c r="H42" s="26">
        <f>IFERROR(VLOOKUP($A70,Results_30d_Deltas!$A$2:$H$5000,7,FALSE)-E69,"")</f>
        <v/>
      </c>
      <c r="I42" s="26">
        <f>IFERROR(VLOOKUP($A70,Results_30d_Deltas!$A$2:$H$5000,6,FALSE),"")</f>
        <v/>
      </c>
      <c r="J42" s="26" t="n"/>
      <c r="K42" s="26" t="n"/>
      <c r="L42" s="26" t="inlineStr">
        <is>
          <t>NO</t>
        </is>
      </c>
      <c r="M42" s="74" t="n">
        <v>2.535198988764148</v>
      </c>
      <c r="N42" s="74" t="n">
        <v>5</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4" t="n"/>
      <c r="HQ42" s="34" t="n"/>
      <c r="HR42" s="34" t="n"/>
      <c r="HS42" s="34" t="n"/>
      <c r="HT42" s="34"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ez_manage.py:5881 top()</t>
        </is>
      </c>
      <c r="IN42" s="26" t="inlineStr">
        <is>
          <t>v12_quick_engine.py:3700 x5</t>
        </is>
      </c>
      <c r="IO42" s="26" t="n"/>
    </row>
    <row r="43" ht="10.5" customHeight="1" s="67">
      <c r="A43" s="26" t="inlineStr">
        <is>
          <t>WT_4H_VEL_EXIT_REQUIRE_K_EXTREME</t>
        </is>
      </c>
      <c r="B43" s="26" t="inlineStr">
        <is>
          <t>2.0</t>
        </is>
      </c>
      <c r="C43" s="26" t="n"/>
      <c r="D43" s="26" t="n"/>
      <c r="E43" s="26" t="n"/>
      <c r="F43" s="26" t="n"/>
      <c r="G43" s="26">
        <f>IFERROR(VLOOKUP($A66&amp;"_"&amp;$B66,Results_Deltas!$A$2:$P$15000,5,FALSE),"")</f>
        <v/>
      </c>
      <c r="H43" s="26">
        <f>IFERROR(VLOOKUP($A66,Results_30d_Deltas!$A$2:$H$5000,7,FALSE)-E65,"")</f>
        <v/>
      </c>
      <c r="I43" s="26">
        <f>IFERROR(VLOOKUP($A66,Results_30d_Deltas!$A$2:$H$5000,6,FALSE),"")</f>
        <v/>
      </c>
      <c r="J43" s="26" t="n"/>
      <c r="K43" s="26" t="n"/>
      <c r="L43" s="26" t="inlineStr">
        <is>
          <t>NO</t>
        </is>
      </c>
      <c r="M43" s="74" t="n">
        <v>2.537318626389916</v>
      </c>
      <c r="N43" s="74" t="n">
        <v>5</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ez_manage.py:5880 top()</t>
        </is>
      </c>
      <c r="IN43" s="26" t="inlineStr">
        <is>
          <t>v12_quick_engine.py:3699 x5</t>
        </is>
      </c>
      <c r="IO43" s="26" t="n"/>
    </row>
    <row r="44" ht="10.5" customHeight="1" s="67">
      <c r="A44" s="26" t="inlineStr">
        <is>
          <t>HARD_BREAKEVEN_MIN_PEAK_PCT</t>
        </is>
      </c>
      <c r="B44" s="26" t="inlineStr">
        <is>
          <t>0.75</t>
        </is>
      </c>
      <c r="C44" s="26" t="n"/>
      <c r="D44" s="26" t="n"/>
      <c r="E44" s="26" t="n"/>
      <c r="F44" s="26" t="n"/>
      <c r="G44" s="26">
        <f>IFERROR(VLOOKUP($A25&amp;"_"&amp;$B25,Results_Deltas!$A$2:$P$15000,5,FALSE),"")</f>
        <v/>
      </c>
      <c r="H44" s="26">
        <f>IFERROR(VLOOKUP($A25,Results_30d_Deltas!$A$2:$H$5000,7,FALSE)-E24,"")</f>
        <v/>
      </c>
      <c r="I44" s="26">
        <f>IFERROR(VLOOKUP($A25,Results_30d_Deltas!$A$2:$H$5000,6,FALSE),"")</f>
        <v/>
      </c>
      <c r="J44" s="26" t="n"/>
      <c r="K44" s="26" t="n"/>
      <c r="L44" s="26" t="inlineStr">
        <is>
          <t>NO</t>
        </is>
      </c>
      <c r="M44" s="74" t="n">
        <v>2.610378337933774</v>
      </c>
      <c r="N44" s="74" t="n">
        <v>5</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4" t="n"/>
      <c r="AO44" s="34" t="n"/>
      <c r="AP44" s="34" t="n"/>
      <c r="AQ44" s="34" t="n"/>
      <c r="AR44" s="34"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4" t="n"/>
      <c r="HV44" s="34" t="n"/>
      <c r="HW44" s="34" t="n"/>
      <c r="HX44" s="34" t="n"/>
      <c r="HY44" s="34" t="n"/>
      <c r="HZ44" s="33" t="n"/>
      <c r="IA44" s="33" t="n"/>
      <c r="IB44" s="33" t="n"/>
      <c r="IC44" s="33" t="n"/>
      <c r="ID44" s="33" t="n"/>
      <c r="IE44" s="33" t="n"/>
      <c r="IF44" s="33" t="n"/>
      <c r="IG44" s="33" t="n"/>
      <c r="IH44" s="33" t="n"/>
      <c r="II44" s="33" t="n"/>
      <c r="IJ44" s="33" t="n"/>
      <c r="IK44" s="33" t="n"/>
      <c r="IL44" s="26" t="n"/>
      <c r="IM44" s="26" t="inlineStr">
        <is>
          <t>ez_manage.py:4784 top()</t>
        </is>
      </c>
      <c r="IN44" s="26" t="inlineStr">
        <is>
          <t>v12_quick_engine.py:858 x8</t>
        </is>
      </c>
      <c r="IO44" s="26" t="n"/>
    </row>
    <row r="45" ht="10.5" customHeight="1" s="67">
      <c r="A45" s="26" t="inlineStr">
        <is>
          <t>WT_4H_VEL_EXIT_K_EXTREME_HIGH</t>
        </is>
      </c>
      <c r="B45" s="26" t="inlineStr">
        <is>
          <t>1.0</t>
        </is>
      </c>
      <c r="C45" s="26" t="n"/>
      <c r="D45" s="26" t="n"/>
      <c r="E45" s="26" t="n"/>
      <c r="F45" s="26" t="n"/>
      <c r="G45" s="26">
        <f>IFERROR(VLOOKUP($A57&amp;"_"&amp;$B57,Results_Deltas!$A$2:$P$15000,5,FALSE),"")</f>
        <v/>
      </c>
      <c r="H45" s="26">
        <f>IFERROR(VLOOKUP($A57,Results_30d_Deltas!$A$2:$H$5000,7,FALSE)-E56,"")</f>
        <v/>
      </c>
      <c r="I45" s="26">
        <f>IFERROR(VLOOKUP($A57,Results_30d_Deltas!$A$2:$H$5000,6,FALSE),"")</f>
        <v/>
      </c>
      <c r="J45" s="26" t="n"/>
      <c r="K45" s="26" t="n"/>
      <c r="L45" s="26" t="inlineStr">
        <is>
          <t>NO</t>
        </is>
      </c>
      <c r="M45" s="74" t="n">
        <v>2.651240027188972</v>
      </c>
      <c r="N45" s="74" t="n">
        <v>7</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ez_manage.py:5877 top()</t>
        </is>
      </c>
      <c r="IN45" s="26" t="inlineStr">
        <is>
          <t>v12_quick_engine.py:3696 x5</t>
        </is>
      </c>
      <c r="IO45" s="26" t="n"/>
    </row>
    <row r="46" ht="10.5" customHeight="1" s="67">
      <c r="A46" s="26" t="inlineStr">
        <is>
          <t>WT_4H_VEL_EXIT_K_EXTREME_LOW</t>
        </is>
      </c>
      <c r="B46" s="26" t="inlineStr">
        <is>
          <t>0.5</t>
        </is>
      </c>
      <c r="C46" s="26" t="n"/>
      <c r="D46" s="26" t="n"/>
      <c r="E46" s="26" t="n"/>
      <c r="F46" s="26" t="n"/>
      <c r="G46" s="26">
        <f>IFERROR(VLOOKUP($A60&amp;"_"&amp;$B60,Results_Deltas!$A$2:$P$15000,5,FALSE),"")</f>
        <v/>
      </c>
      <c r="H46" s="26">
        <f>IFERROR(VLOOKUP($A60,Results_30d_Deltas!$A$2:$H$5000,7,FALSE)-E59,"")</f>
        <v/>
      </c>
      <c r="I46" s="26">
        <f>IFERROR(VLOOKUP($A60,Results_30d_Deltas!$A$2:$H$5000,6,FALSE),"")</f>
        <v/>
      </c>
      <c r="J46" s="26" t="n"/>
      <c r="K46" s="26" t="n"/>
      <c r="L46" s="26" t="inlineStr">
        <is>
          <t>NO</t>
        </is>
      </c>
      <c r="M46" s="74" t="n">
        <v>2.813023478895882</v>
      </c>
      <c r="N46" s="74" t="n">
        <v>5</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ez_manage.py:5878 top()</t>
        </is>
      </c>
      <c r="IN46" s="26" t="inlineStr">
        <is>
          <t>v12_quick_engine.py:3697 x5</t>
        </is>
      </c>
      <c r="IO46" s="26" t="n"/>
    </row>
    <row r="47" ht="10.5" customHeight="1" s="67">
      <c r="A47" s="27" t="inlineStr">
        <is>
          <t>SCALP_V3_K_OB_EXIT_ENABLED</t>
        </is>
      </c>
      <c r="B47" s="27" t="inlineStr">
        <is>
          <t>True</t>
        </is>
      </c>
      <c r="C47" s="26" t="n"/>
      <c r="D47" s="26" t="n"/>
      <c r="E47" s="26" t="n"/>
      <c r="F47" s="26" t="n"/>
      <c r="G47" s="26">
        <f>IFERROR(VLOOKUP($A41&amp;"_"&amp;$B41,Results_Deltas!$A$2:$P$15000,5,FALSE),"")</f>
        <v/>
      </c>
      <c r="H47" s="26">
        <f>IFERROR(VLOOKUP($A41,Results_30d_Deltas!$A$2:$H$5000,7,FALSE)-E40,"")</f>
        <v/>
      </c>
      <c r="I47" s="26">
        <f>IFERROR(VLOOKUP($A41,Results_30d_Deltas!$A$2:$H$5000,6,FALSE),"")</f>
        <v/>
      </c>
      <c r="J47" s="26" t="n"/>
      <c r="K47" s="26" t="n"/>
      <c r="L47" s="26" t="inlineStr">
        <is>
          <t>NO</t>
        </is>
      </c>
      <c r="M47" s="74" t="n">
        <v>2.949154673828267</v>
      </c>
      <c r="N47" s="74" t="n">
        <v>5</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ez_manage.py:5550 top()</t>
        </is>
      </c>
      <c r="IN47" s="26" t="inlineStr">
        <is>
          <t>v12_quick_engine.py:3178 x4</t>
        </is>
      </c>
      <c r="IO47" s="26" t="n"/>
    </row>
    <row r="48" ht="10.5" customHeight="1" s="67">
      <c r="A48" s="26" t="inlineStr">
        <is>
          <t>WT_4H_VEL_EXIT_K_EXTREME_HIGH</t>
        </is>
      </c>
      <c r="B48" s="26" t="inlineStr">
        <is>
          <t>0.5</t>
        </is>
      </c>
      <c r="C48" s="26" t="n"/>
      <c r="D48" s="26" t="n"/>
      <c r="E48" s="26" t="n"/>
      <c r="F48" s="26" t="n"/>
      <c r="G48" s="26">
        <f>IFERROR(VLOOKUP($A56&amp;"_"&amp;$B56,Results_Deltas!$A$2:$P$15000,5,FALSE),"")</f>
        <v/>
      </c>
      <c r="H48" s="26">
        <f>IFERROR(VLOOKUP($A56,Results_30d_Deltas!$A$2:$H$5000,7,FALSE)-E55,"")</f>
        <v/>
      </c>
      <c r="I48" s="26">
        <f>IFERROR(VLOOKUP($A56,Results_30d_Deltas!$A$2:$H$5000,6,FALSE),"")</f>
        <v/>
      </c>
      <c r="J48" s="26" t="n"/>
      <c r="K48" s="26" t="n"/>
      <c r="L48" s="26" t="inlineStr">
        <is>
          <t>NO</t>
        </is>
      </c>
      <c r="M48" s="74" t="n">
        <v>3.018041738022287</v>
      </c>
      <c r="N48" s="74" t="n">
        <v>5</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ez_manage.py:5877 top()</t>
        </is>
      </c>
      <c r="IN48" s="26" t="inlineStr">
        <is>
          <t>v12_quick_engine.py:3696 x5</t>
        </is>
      </c>
      <c r="IO48" s="26" t="n"/>
    </row>
    <row r="49" ht="10.5" customHeight="1" s="67">
      <c r="A49" s="26" t="inlineStr">
        <is>
          <t>WT_CROSS_EXIT_MIN_AGE_MINUTES</t>
        </is>
      </c>
      <c r="B49" s="26" t="inlineStr">
        <is>
          <t>2.0</t>
        </is>
      </c>
      <c r="C49" s="26" t="n"/>
      <c r="D49" s="26" t="n"/>
      <c r="E49" s="26" t="n"/>
      <c r="F49" s="26" t="n"/>
      <c r="G49" s="26">
        <f>IFERROR(VLOOKUP($A78&amp;"_"&amp;$B78,Results_Deltas!$A$2:$P$15000,5,FALSE),"")</f>
        <v/>
      </c>
      <c r="H49" s="26">
        <f>IFERROR(VLOOKUP($A78,Results_30d_Deltas!$A$2:$H$5000,7,FALSE)-E77,"")</f>
        <v/>
      </c>
      <c r="I49" s="26">
        <f>IFERROR(VLOOKUP($A78,Results_30d_Deltas!$A$2:$H$5000,6,FALSE),"")</f>
        <v/>
      </c>
      <c r="J49" s="26" t="n"/>
      <c r="K49" s="26" t="n"/>
      <c r="L49" s="26" t="inlineStr">
        <is>
          <t>NO</t>
        </is>
      </c>
      <c r="M49" s="74" t="n">
        <v>3.075613890370672</v>
      </c>
      <c r="N49" s="74" t="n">
        <v>5</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4" t="n"/>
      <c r="AY49" s="34" t="n"/>
      <c r="AZ49" s="34" t="n"/>
      <c r="BA49" s="34" t="n"/>
      <c r="BB49" s="34"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ez_manage.py:5903 top()</t>
        </is>
      </c>
      <c r="IN49" s="26" t="inlineStr">
        <is>
          <t>v12_quick_engine.py:3724 x2</t>
        </is>
      </c>
      <c r="IO49" s="26" t="n"/>
    </row>
    <row r="50" ht="10.5" customHeight="1" s="67">
      <c r="A50" s="26" t="inlineStr">
        <is>
          <t>WT_CROSS_EXIT_REQUIRE_15M_CONFIRM</t>
        </is>
      </c>
      <c r="B50" s="26" t="inlineStr">
        <is>
          <t>2.0</t>
        </is>
      </c>
      <c r="C50" s="26" t="n"/>
      <c r="D50" s="26" t="n"/>
      <c r="E50" s="26" t="n"/>
      <c r="F50" s="26" t="n"/>
      <c r="G50" s="26">
        <f>IFERROR(VLOOKUP($A82&amp;"_"&amp;$B82,Results_Deltas!$A$2:$P$15000,5,FALSE),"")</f>
        <v/>
      </c>
      <c r="H50" s="26">
        <f>IFERROR(VLOOKUP($A82,Results_30d_Deltas!$A$2:$H$5000,7,FALSE)-E81,"")</f>
        <v/>
      </c>
      <c r="I50" s="26">
        <f>IFERROR(VLOOKUP($A82,Results_30d_Deltas!$A$2:$H$5000,6,FALSE),"")</f>
        <v/>
      </c>
      <c r="J50" s="26" t="n"/>
      <c r="K50" s="26" t="n"/>
      <c r="L50" s="26" t="inlineStr">
        <is>
          <t>NO</t>
        </is>
      </c>
      <c r="M50" s="74" t="n">
        <v>3.16683136287323</v>
      </c>
      <c r="N50" s="74" t="n">
        <v>5</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4" t="n"/>
      <c r="AY50" s="34" t="n"/>
      <c r="AZ50" s="34" t="n"/>
      <c r="BA50" s="34" t="n"/>
      <c r="BB50" s="34"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ez_manage.py:5904 top()</t>
        </is>
      </c>
      <c r="IN50" s="26" t="inlineStr">
        <is>
          <t>v12_quick_engine.py:3725 x5</t>
        </is>
      </c>
      <c r="IO50" s="26" t="n"/>
    </row>
    <row r="51" ht="10.5" customHeight="1" s="67">
      <c r="A51" s="26" t="inlineStr">
        <is>
          <t>STDEV_REJECT_EXIT_TF</t>
        </is>
      </c>
      <c r="B51" s="26" t="inlineStr">
        <is>
          <t>OFF</t>
        </is>
      </c>
      <c r="C51" s="26" t="n"/>
      <c r="D51" s="26" t="n"/>
      <c r="E51" s="26" t="n"/>
      <c r="F51" s="26" t="n"/>
      <c r="G51" s="26">
        <f>IFERROR(VLOOKUP($A44&amp;"_"&amp;$B44,Results_Deltas!$A$2:$P$15000,5,FALSE),"")</f>
        <v/>
      </c>
      <c r="H51" s="26">
        <f>IFERROR(VLOOKUP($A44,Results_30d_Deltas!$A$2:$H$5000,7,FALSE)-E43,"")</f>
        <v/>
      </c>
      <c r="I51" s="26">
        <f>IFERROR(VLOOKUP($A44,Results_30d_Deltas!$A$2:$H$5000,6,FALSE),"")</f>
        <v/>
      </c>
      <c r="J51" s="26" t="n"/>
      <c r="K51" s="26" t="n"/>
      <c r="L51" s="26" t="inlineStr">
        <is>
          <t>YES</t>
        </is>
      </c>
      <c r="M51" s="74" t="n">
        <v>3.41679600145817</v>
      </c>
      <c r="N51" s="74" t="n">
        <v>7</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4" t="n"/>
      <c r="GR51" s="34" t="n"/>
      <c r="GS51" s="34" t="n"/>
      <c r="GT51" s="34" t="n"/>
      <c r="GU51" s="34"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ez_manage.py:4058 top()</t>
        </is>
      </c>
      <c r="IN51" s="26" t="inlineStr">
        <is>
          <t>v12_quick_engine.py:3298 x3</t>
        </is>
      </c>
      <c r="IO51" s="26" t="n"/>
    </row>
    <row r="52" ht="10.5" customHeight="1" s="67">
      <c r="A52" s="0" t="inlineStr">
        <is>
          <t>DC_HARD_STOP_TF=4h</t>
        </is>
      </c>
      <c r="B52" s="0" t="inlineStr">
        <is>
          <t>4h</t>
        </is>
      </c>
      <c r="D52" s="0" t="inlineStr">
        <is>
          <t>EXIT</t>
        </is>
      </c>
      <c r="E52" s="0" t="inlineStr">
        <is>
          <t>4h</t>
        </is>
      </c>
      <c r="L52" s="0" t="inlineStr">
        <is>
          <t>YES</t>
        </is>
      </c>
      <c r="M52" s="74" t="n">
        <v>3.442803818308846</v>
      </c>
      <c r="N52" s="74" t="n">
        <v>24</v>
      </c>
    </row>
    <row r="53" ht="10.5" customHeight="1" s="67">
      <c r="A53" s="0" t="inlineStr">
        <is>
          <t>DC_HARD_STOP_TF=D</t>
        </is>
      </c>
      <c r="B53" s="0" t="inlineStr">
        <is>
          <t>D</t>
        </is>
      </c>
      <c r="D53" s="0" t="inlineStr">
        <is>
          <t>EXIT</t>
        </is>
      </c>
      <c r="E53" s="0" t="inlineStr">
        <is>
          <t>D</t>
        </is>
      </c>
      <c r="L53" s="0" t="inlineStr">
        <is>
          <t>NO</t>
        </is>
      </c>
      <c r="M53" s="74" t="n">
        <v>3.442803818308846</v>
      </c>
      <c r="N53" s="74" t="n">
        <v>24</v>
      </c>
    </row>
    <row r="54" ht="10.5" customHeight="1" s="67">
      <c r="A54" s="26" t="inlineStr">
        <is>
          <t>BTC_DIVERGENCE_EXIT_AGAINST</t>
        </is>
      </c>
      <c r="B54" s="26" t="inlineStr">
        <is>
          <t>0</t>
        </is>
      </c>
      <c r="C54" s="26" t="n"/>
      <c r="D54" s="26" t="n"/>
      <c r="E54" s="26" t="n"/>
      <c r="F54" s="26" t="n"/>
      <c r="G54" s="26">
        <f>IFERROR(VLOOKUP($A7&amp;"_"&amp;$B7,Results_Deltas!$A$2:$P$15000,5,FALSE),"")</f>
        <v/>
      </c>
      <c r="H54" s="26">
        <f>IFERROR(VLOOKUP($A7,Results_30d_Deltas!$A$2:$H$5000,7,FALSE)-E6,"")</f>
        <v/>
      </c>
      <c r="I54" s="26">
        <f>IFERROR(VLOOKUP($A7,Results_30d_Deltas!$A$2:$H$5000,6,FALSE),"")</f>
        <v/>
      </c>
      <c r="J54" s="26" t="n"/>
      <c r="K54" s="26" t="n"/>
      <c r="L54" s="26" t="inlineStr">
        <is>
          <t>NO</t>
        </is>
      </c>
      <c r="M54" s="74" t="n">
        <v>3.53185489697341</v>
      </c>
      <c r="N54" s="74" t="n">
        <v>5</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ez_manage.py:4448 top()</t>
        </is>
      </c>
      <c r="IN54" s="26" t="inlineStr">
        <is>
          <t>v12_quick_engine.py:408 x8</t>
        </is>
      </c>
      <c r="IO54" s="26" t="n"/>
    </row>
    <row r="55" ht="10.5" customHeight="1" s="67">
      <c r="A55" s="27" t="inlineStr">
        <is>
          <t>E_3_USE_WT_STRUCTURE_EXIT_MODE</t>
        </is>
      </c>
      <c r="B55" s="27" t="inlineStr">
        <is>
          <t>0</t>
        </is>
      </c>
      <c r="C55" s="26" t="n"/>
      <c r="D55" s="26" t="n"/>
      <c r="E55" s="26" t="n"/>
      <c r="F55" s="26" t="n"/>
      <c r="G55" s="26">
        <f>IFERROR(VLOOKUP($A15&amp;"_"&amp;$B15,Results_Deltas!$A$2:$P$15000,5,FALSE),"")</f>
        <v/>
      </c>
      <c r="H55" s="26">
        <f>IFERROR(VLOOKUP($A15,Results_30d_Deltas!$A$2:$H$5000,7,FALSE)-E14,"")</f>
        <v/>
      </c>
      <c r="I55" s="26">
        <f>IFERROR(VLOOKUP($A15,Results_30d_Deltas!$A$2:$H$5000,6,FALSE),"")</f>
        <v/>
      </c>
      <c r="J55" s="26" t="n"/>
      <c r="K55" s="26" t="n"/>
      <c r="L55" s="26" t="inlineStr">
        <is>
          <t>YES</t>
        </is>
      </c>
      <c r="M55" s="74" t="n">
        <v>3.53185489697341</v>
      </c>
      <c r="N55" s="74" t="n">
        <v>5</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4" t="n"/>
      <c r="FV55" s="34"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ez_manage.py:4700 top()</t>
        </is>
      </c>
      <c r="IN55" s="26" t="inlineStr">
        <is>
          <t>v12_quick_engine.py:1819 x8</t>
        </is>
      </c>
      <c r="IO55" s="26" t="n"/>
    </row>
    <row r="56" ht="10.5" customHeight="1" s="67">
      <c r="A56" s="27" t="inlineStr">
        <is>
          <t>HARD_BREAKEVEN_MIN_PEAK_PCT</t>
        </is>
      </c>
      <c r="B56" s="27" t="inlineStr">
        <is>
          <t>0.5</t>
        </is>
      </c>
      <c r="C56" s="26" t="n"/>
      <c r="D56" s="26" t="n"/>
      <c r="E56" s="26" t="n"/>
      <c r="F56" s="26" t="n"/>
      <c r="G56" s="26">
        <f>IFERROR(VLOOKUP($A23&amp;"_"&amp;$B23,Results_Deltas!$A$2:$P$15000,5,FALSE),"")</f>
        <v/>
      </c>
      <c r="H56" s="26">
        <f>IFERROR(VLOOKUP($A23,Results_30d_Deltas!$A$2:$H$5000,7,FALSE)-E22,"")</f>
        <v/>
      </c>
      <c r="I56" s="26">
        <f>IFERROR(VLOOKUP($A23,Results_30d_Deltas!$A$2:$H$5000,6,FALSE),"")</f>
        <v/>
      </c>
      <c r="J56" s="26" t="n"/>
      <c r="K56" s="26" t="n"/>
      <c r="L56" s="26" t="inlineStr">
        <is>
          <t>YES</t>
        </is>
      </c>
      <c r="M56" s="74" t="n">
        <v>3.53185489697341</v>
      </c>
      <c r="N56" s="74" t="n">
        <v>5</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4" t="n"/>
      <c r="AO56" s="34" t="n"/>
      <c r="AP56" s="34" t="n"/>
      <c r="AQ56" s="34" t="n"/>
      <c r="AR56" s="34"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4" t="n"/>
      <c r="HV56" s="34" t="n"/>
      <c r="HW56" s="34" t="n"/>
      <c r="HX56" s="34" t="n"/>
      <c r="HY56" s="34" t="n"/>
      <c r="HZ56" s="33" t="n"/>
      <c r="IA56" s="33" t="n"/>
      <c r="IB56" s="33" t="n"/>
      <c r="IC56" s="33" t="n"/>
      <c r="ID56" s="33" t="n"/>
      <c r="IE56" s="33" t="n"/>
      <c r="IF56" s="33" t="n"/>
      <c r="IG56" s="33" t="n"/>
      <c r="IH56" s="33" t="n"/>
      <c r="II56" s="33" t="n"/>
      <c r="IJ56" s="33" t="n"/>
      <c r="IK56" s="33" t="n"/>
      <c r="IL56" s="26" t="n"/>
      <c r="IM56" s="26" t="inlineStr">
        <is>
          <t>ez_manage.py:4784 top()</t>
        </is>
      </c>
      <c r="IN56" s="26" t="inlineStr">
        <is>
          <t>v12_quick_engine.py:858 x8</t>
        </is>
      </c>
      <c r="IO56" s="26" t="n"/>
    </row>
    <row r="57" ht="10.5" customHeight="1" s="67">
      <c r="A57" s="27" t="inlineStr">
        <is>
          <t>RULE_B_3M_EXIT_ENABLED</t>
        </is>
      </c>
      <c r="B57" s="27" t="inlineStr">
        <is>
          <t>True</t>
        </is>
      </c>
      <c r="C57" s="26" t="n"/>
      <c r="D57" s="26" t="n"/>
      <c r="E57" s="26" t="n"/>
      <c r="F57" s="26" t="n"/>
      <c r="G57" s="26">
        <f>IFERROR(VLOOKUP($A39&amp;"_"&amp;$B39,Results_Deltas!$A$2:$P$15000,5,FALSE),"")</f>
        <v/>
      </c>
      <c r="H57" s="26">
        <f>IFERROR(VLOOKUP($A39,Results_30d_Deltas!$A$2:$H$5000,7,FALSE)-E38,"")</f>
        <v/>
      </c>
      <c r="I57" s="26">
        <f>IFERROR(VLOOKUP($A39,Results_30d_Deltas!$A$2:$H$5000,6,FALSE),"")</f>
        <v/>
      </c>
      <c r="J57" s="26" t="n"/>
      <c r="K57" s="26" t="n"/>
      <c r="L57" s="26" t="inlineStr">
        <is>
          <t>NO</t>
        </is>
      </c>
      <c r="M57" s="74" t="n">
        <v>3.580325140519686</v>
      </c>
      <c r="N57" s="74" t="n">
        <v>8</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4" t="n"/>
      <c r="EK57" s="34" t="n"/>
      <c r="EL57" s="34" t="n"/>
      <c r="EM57" s="34" t="n"/>
      <c r="EN57" s="34" t="n"/>
      <c r="EO57" s="34" t="n"/>
      <c r="EP57" s="34" t="n"/>
      <c r="EQ57" s="34" t="n"/>
      <c r="ER57" s="34" t="n"/>
      <c r="ES57" s="34"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ez_manage.py:5395 top()</t>
        </is>
      </c>
      <c r="IN57" s="26" t="inlineStr">
        <is>
          <t>v12_quick_engine.py:3009 x4</t>
        </is>
      </c>
      <c r="IO57" s="26" t="n"/>
    </row>
    <row r="58" ht="10.5" customHeight="1" s="67">
      <c r="A58" s="26" t="inlineStr">
        <is>
          <t>LOSS_TECHNICAL_EXIT_NO_STALE_BLOCK</t>
        </is>
      </c>
      <c r="B58" s="26" t="inlineStr">
        <is>
          <t>0</t>
        </is>
      </c>
      <c r="C58" s="26" t="n"/>
      <c r="D58" s="26" t="n"/>
      <c r="E58" s="26" t="n"/>
      <c r="F58" s="26" t="n"/>
      <c r="G58" s="26">
        <f>IFERROR(VLOOKUP($A26&amp;"_"&amp;$B26,Results_Deltas!$A$2:$P$15000,5,FALSE),"")</f>
        <v/>
      </c>
      <c r="H58" s="26">
        <f>IFERROR(VLOOKUP($A26,Results_30d_Deltas!$A$2:$H$5000,7,FALSE)-E25,"")</f>
        <v/>
      </c>
      <c r="I58" s="26">
        <f>IFERROR(VLOOKUP($A26,Results_30d_Deltas!$A$2:$H$5000,6,FALSE),"")</f>
        <v/>
      </c>
      <c r="J58" s="26" t="n"/>
      <c r="K58" s="26" t="n"/>
      <c r="L58" s="26" t="inlineStr">
        <is>
          <t>NO</t>
        </is>
      </c>
      <c r="M58" s="74" t="n">
        <v>3.584115495121301</v>
      </c>
      <c r="N58" s="74" t="n">
        <v>5</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4" t="n"/>
      <c r="GW58" s="34" t="n"/>
      <c r="GX58" s="34" t="n"/>
      <c r="GY58" s="34" t="n"/>
      <c r="GZ58" s="34"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ez_manage.py:4933 top()</t>
        </is>
      </c>
      <c r="IN58" s="26" t="inlineStr">
        <is>
          <t>v12_quick_engine.py:2172 x2</t>
        </is>
      </c>
      <c r="IO58" s="26" t="n"/>
    </row>
    <row r="59" ht="10.5" customHeight="1" s="67">
      <c r="A59" s="27" t="inlineStr">
        <is>
          <t>TREND_EXIT_SCORE_FLIP</t>
        </is>
      </c>
      <c r="B59" s="27" t="inlineStr">
        <is>
          <t>0</t>
        </is>
      </c>
      <c r="C59" s="26" t="n"/>
      <c r="D59" s="26" t="n"/>
      <c r="E59" s="26" t="n"/>
      <c r="F59" s="26" t="n"/>
      <c r="G59" s="26">
        <f>IFERROR(VLOOKUP($A49&amp;"_"&amp;$B49,Results_Deltas!$A$2:$P$15000,5,FALSE),"")</f>
        <v/>
      </c>
      <c r="H59" s="26">
        <f>IFERROR(VLOOKUP($A49,Results_30d_Deltas!$A$2:$H$5000,7,FALSE)-E48,"")</f>
        <v/>
      </c>
      <c r="I59" s="26">
        <f>IFERROR(VLOOKUP($A49,Results_30d_Deltas!$A$2:$H$5000,6,FALSE),"")</f>
        <v/>
      </c>
      <c r="J59" s="26" t="n"/>
      <c r="K59" s="26" t="n"/>
      <c r="L59" s="26" t="inlineStr">
        <is>
          <t>NO</t>
        </is>
      </c>
      <c r="M59" s="74" t="n">
        <v>3.752595828034248</v>
      </c>
      <c r="N59" s="74" t="n">
        <v>5</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4" t="n"/>
      <c r="DO59" s="34"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ez_manage.py:4200 top()</t>
        </is>
      </c>
      <c r="IN59" s="26" t="inlineStr">
        <is>
          <t>v12_quick_engine.py:3540 x2</t>
        </is>
      </c>
      <c r="IO59" s="26" t="n"/>
    </row>
    <row r="60" ht="10.5" customHeight="1" s="67">
      <c r="A60" s="26" t="inlineStr">
        <is>
          <t>WT_CROSS_EXIT_APPLIES_TO_WINNERS</t>
        </is>
      </c>
      <c r="B60" s="26" t="inlineStr">
        <is>
          <t>0</t>
        </is>
      </c>
      <c r="C60" s="26" t="n"/>
      <c r="D60" s="26" t="n"/>
      <c r="E60" s="26" t="n"/>
      <c r="F60" s="26" t="n"/>
      <c r="G60" s="26">
        <f>IFERROR(VLOOKUP($A71&amp;"_"&amp;$B71,Results_Deltas!$A$2:$P$15000,5,FALSE),"")</f>
        <v/>
      </c>
      <c r="H60" s="26">
        <f>IFERROR(VLOOKUP($A71,Results_30d_Deltas!$A$2:$H$5000,7,FALSE)-E70,"")</f>
        <v/>
      </c>
      <c r="I60" s="26">
        <f>IFERROR(VLOOKUP($A71,Results_30d_Deltas!$A$2:$H$5000,6,FALSE),"")</f>
        <v/>
      </c>
      <c r="J60" s="26" t="n"/>
      <c r="K60" s="26" t="n"/>
      <c r="L60" s="26" t="inlineStr">
        <is>
          <t>NO</t>
        </is>
      </c>
      <c r="M60" s="74" t="n">
        <v>3.775696552640953</v>
      </c>
      <c r="N60" s="74" t="n">
        <v>5</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4" t="n"/>
      <c r="AY60" s="34" t="n"/>
      <c r="AZ60" s="34" t="n"/>
      <c r="BA60" s="34" t="n"/>
      <c r="BB60" s="34"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4" t="n"/>
      <c r="DO60" s="34"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ez_manage.py:5901 top()</t>
        </is>
      </c>
      <c r="IN60" s="26" t="inlineStr">
        <is>
          <t>v12_quick_engine.py:3722 x2</t>
        </is>
      </c>
      <c r="IO60" s="26" t="n"/>
    </row>
    <row r="61" ht="10.5" customHeight="1" s="67">
      <c r="A61" s="26" t="inlineStr">
        <is>
          <t>WT_CROSS_EXIT_MIN_AGE_MINUTES</t>
        </is>
      </c>
      <c r="B61" s="26" t="inlineStr">
        <is>
          <t>0</t>
        </is>
      </c>
      <c r="C61" s="26" t="n"/>
      <c r="D61" s="26" t="n"/>
      <c r="E61" s="26" t="n"/>
      <c r="F61" s="26" t="n"/>
      <c r="G61" s="26">
        <f>IFERROR(VLOOKUP($A75&amp;"_"&amp;$B75,Results_Deltas!$A$2:$P$15000,5,FALSE),"")</f>
        <v/>
      </c>
      <c r="H61" s="26">
        <f>IFERROR(VLOOKUP($A75,Results_30d_Deltas!$A$2:$H$5000,7,FALSE)-E74,"")</f>
        <v/>
      </c>
      <c r="I61" s="26">
        <f>IFERROR(VLOOKUP($A75,Results_30d_Deltas!$A$2:$H$5000,6,FALSE),"")</f>
        <v/>
      </c>
      <c r="J61" s="26" t="n"/>
      <c r="K61" s="26" t="n"/>
      <c r="L61" s="26" t="inlineStr">
        <is>
          <t>YES</t>
        </is>
      </c>
      <c r="M61" s="74" t="n">
        <v>3.775696552640953</v>
      </c>
      <c r="N61" s="74" t="n">
        <v>5</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4" t="n"/>
      <c r="AY61" s="34" t="n"/>
      <c r="AZ61" s="34" t="n"/>
      <c r="BA61" s="34" t="n"/>
      <c r="BB61" s="34"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4" t="n"/>
      <c r="DO61" s="34"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ez_manage.py:5903 top()</t>
        </is>
      </c>
      <c r="IN61" s="26" t="inlineStr">
        <is>
          <t>v12_quick_engine.py:3724 x2</t>
        </is>
      </c>
      <c r="IO61" s="26" t="n"/>
    </row>
    <row r="62" ht="10.5" customHeight="1" s="67">
      <c r="A62" s="26" t="inlineStr">
        <is>
          <t>WT_4H_VEL_EXIT_REQUIRE_K_EXTREME</t>
        </is>
      </c>
      <c r="B62" s="26" t="inlineStr">
        <is>
          <t>0</t>
        </is>
      </c>
      <c r="C62" s="26" t="n"/>
      <c r="D62" s="26" t="n"/>
      <c r="E62" s="26" t="n"/>
      <c r="F62" s="26" t="n"/>
      <c r="G62" s="26">
        <f>IFERROR(VLOOKUP($A63&amp;"_"&amp;$B63,Results_Deltas!$A$2:$P$15000,5,FALSE),"")</f>
        <v/>
      </c>
      <c r="H62" s="26">
        <f>IFERROR(VLOOKUP($A63,Results_30d_Deltas!$A$2:$H$5000,7,FALSE)-E62,"")</f>
        <v/>
      </c>
      <c r="I62" s="26">
        <f>IFERROR(VLOOKUP($A63,Results_30d_Deltas!$A$2:$H$5000,6,FALSE),"")</f>
        <v/>
      </c>
      <c r="J62" s="26" t="n"/>
      <c r="K62" s="26" t="n"/>
      <c r="L62" s="26" t="inlineStr">
        <is>
          <t>NO</t>
        </is>
      </c>
      <c r="M62" s="74" t="n">
        <v>3.812146830564084</v>
      </c>
      <c r="N62" s="74" t="n">
        <v>5</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4" t="n"/>
      <c r="DO62" s="34"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ez_manage.py:5880 top()</t>
        </is>
      </c>
      <c r="IN62" s="26" t="inlineStr">
        <is>
          <t>v12_quick_engine.py:3699 x5</t>
        </is>
      </c>
      <c r="IO62" s="26" t="n"/>
    </row>
    <row r="63" ht="10.5" customHeight="1" s="67">
      <c r="A63" s="26" t="inlineStr">
        <is>
          <t>WT_CROSS_EXIT_REQUIRE_15M_CONFIRM</t>
        </is>
      </c>
      <c r="B63" s="26" t="inlineStr">
        <is>
          <t>0</t>
        </is>
      </c>
      <c r="C63" s="26" t="n"/>
      <c r="D63" s="26" t="n"/>
      <c r="E63" s="26" t="n"/>
      <c r="F63" s="26" t="n"/>
      <c r="G63" s="26">
        <f>IFERROR(VLOOKUP($A79&amp;"_"&amp;$B79,Results_Deltas!$A$2:$P$15000,5,FALSE),"")</f>
        <v/>
      </c>
      <c r="H63" s="26">
        <f>IFERROR(VLOOKUP($A79,Results_30d_Deltas!$A$2:$H$5000,7,FALSE)-E78,"")</f>
        <v/>
      </c>
      <c r="I63" s="26">
        <f>IFERROR(VLOOKUP($A79,Results_30d_Deltas!$A$2:$H$5000,6,FALSE),"")</f>
        <v/>
      </c>
      <c r="J63" s="26" t="n"/>
      <c r="K63" s="26" t="n"/>
      <c r="L63" s="26" t="inlineStr">
        <is>
          <t>NO</t>
        </is>
      </c>
      <c r="M63" s="74" t="n">
        <v>3.81412265803016</v>
      </c>
      <c r="N63" s="74" t="n">
        <v>5</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4" t="n"/>
      <c r="AY63" s="34" t="n"/>
      <c r="AZ63" s="34" t="n"/>
      <c r="BA63" s="34" t="n"/>
      <c r="BB63" s="34"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4" t="n"/>
      <c r="DO63" s="34"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ez_manage.py:5904 top()</t>
        </is>
      </c>
      <c r="IN63" s="26" t="inlineStr">
        <is>
          <t>v12_quick_engine.py:3725 x5</t>
        </is>
      </c>
      <c r="IO63" s="26" t="n"/>
    </row>
    <row r="64" ht="10.5" customHeight="1" s="67">
      <c r="A64" s="26" t="inlineStr">
        <is>
          <t>WT_4H_VEL_EXIT_K_EXTREME_LOW</t>
        </is>
      </c>
      <c r="B64" s="26" t="inlineStr">
        <is>
          <t>0</t>
        </is>
      </c>
      <c r="C64" s="26" t="n"/>
      <c r="D64" s="26" t="n"/>
      <c r="E64" s="26" t="n"/>
      <c r="F64" s="26" t="n"/>
      <c r="G64" s="26">
        <f>IFERROR(VLOOKUP($A59&amp;"_"&amp;$B59,Results_Deltas!$A$2:$P$15000,5,FALSE),"")</f>
        <v/>
      </c>
      <c r="H64" s="26">
        <f>IFERROR(VLOOKUP($A59,Results_30d_Deltas!$A$2:$H$5000,7,FALSE)-E58,"")</f>
        <v/>
      </c>
      <c r="I64" s="26">
        <f>IFERROR(VLOOKUP($A59,Results_30d_Deltas!$A$2:$H$5000,6,FALSE),"")</f>
        <v/>
      </c>
      <c r="J64" s="26" t="n"/>
      <c r="K64" s="26" t="n"/>
      <c r="L64" s="26" t="inlineStr">
        <is>
          <t>NO</t>
        </is>
      </c>
      <c r="M64" s="74" t="n">
        <v>3.91878267623668</v>
      </c>
      <c r="N64" s="74" t="n">
        <v>7</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4" t="n"/>
      <c r="DO64" s="34"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ez_manage.py:5878 top()</t>
        </is>
      </c>
      <c r="IN64" s="26" t="inlineStr">
        <is>
          <t>v12_quick_engine.py:3697 x5</t>
        </is>
      </c>
      <c r="IO64" s="26" t="n"/>
    </row>
    <row r="65" ht="10.5" customHeight="1" s="67">
      <c r="A65" s="26" t="inlineStr">
        <is>
          <t>WT_4H_VEL_EXIT_K_EXTREME_HIGH</t>
        </is>
      </c>
      <c r="B65" s="26" t="inlineStr">
        <is>
          <t>0</t>
        </is>
      </c>
      <c r="C65" s="26" t="n"/>
      <c r="D65" s="26" t="n"/>
      <c r="E65" s="26" t="n"/>
      <c r="F65" s="26" t="n"/>
      <c r="G65" s="26">
        <f>IFERROR(VLOOKUP($A55&amp;"_"&amp;$B55,Results_Deltas!$A$2:$P$15000,5,FALSE),"")</f>
        <v/>
      </c>
      <c r="H65" s="26">
        <f>IFERROR(VLOOKUP($A55,Results_30d_Deltas!$A$2:$H$5000,7,FALSE)-E54,"")</f>
        <v/>
      </c>
      <c r="I65" s="26">
        <f>IFERROR(VLOOKUP($A55,Results_30d_Deltas!$A$2:$H$5000,6,FALSE),"")</f>
        <v/>
      </c>
      <c r="J65" s="26" t="n"/>
      <c r="K65" s="26" t="n"/>
      <c r="L65" s="26" t="inlineStr">
        <is>
          <t>NO</t>
        </is>
      </c>
      <c r="M65" s="74" t="n">
        <v>3.919543411770888</v>
      </c>
      <c r="N65" s="74" t="n">
        <v>7</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4" t="n"/>
      <c r="DO65" s="34"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ez_manage.py:5877 top()</t>
        </is>
      </c>
      <c r="IN65" s="26" t="inlineStr">
        <is>
          <t>v12_quick_engine.py:3696 x5</t>
        </is>
      </c>
      <c r="IO65" s="26" t="n"/>
    </row>
    <row r="66" ht="10.5" customHeight="1" s="67">
      <c r="A66" s="26" t="inlineStr">
        <is>
          <t>STDEV_REJECT_EXIT_TF</t>
        </is>
      </c>
      <c r="B66" s="26" t="inlineStr">
        <is>
          <t>4h</t>
        </is>
      </c>
      <c r="C66" s="26" t="n"/>
      <c r="D66" s="26" t="n"/>
      <c r="E66" s="26" t="n"/>
      <c r="F66" s="26" t="n"/>
      <c r="G66" s="26">
        <f>IFERROR(VLOOKUP($A46&amp;"_"&amp;$B46,Results_Deltas!$A$2:$P$15000,5,FALSE),"")</f>
        <v/>
      </c>
      <c r="H66" s="26">
        <f>IFERROR(VLOOKUP($A46,Results_30d_Deltas!$A$2:$H$5000,7,FALSE)-E45,"")</f>
        <v/>
      </c>
      <c r="I66" s="26">
        <f>IFERROR(VLOOKUP($A46,Results_30d_Deltas!$A$2:$H$5000,6,FALSE),"")</f>
        <v/>
      </c>
      <c r="J66" s="26" t="n"/>
      <c r="K66" s="26" t="n"/>
      <c r="L66" s="26" t="inlineStr">
        <is>
          <t>NO</t>
        </is>
      </c>
      <c r="M66" s="74" t="n">
        <v>3.960018531445072</v>
      </c>
      <c r="N66" s="74" t="n">
        <v>7</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4" t="n"/>
      <c r="DO66" s="34"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4" t="n"/>
      <c r="GR66" s="34" t="n"/>
      <c r="GS66" s="34" t="n"/>
      <c r="GT66" s="34" t="n"/>
      <c r="GU66" s="34"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ez_manage.py:4058 top()</t>
        </is>
      </c>
      <c r="IN66" s="26" t="inlineStr">
        <is>
          <t>v12_quick_engine.py:3298 x3</t>
        </is>
      </c>
      <c r="IO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74" t="n">
        <v>3.963323566604084</v>
      </c>
      <c r="N67" s="74" t="n">
        <v>7</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4" t="n"/>
      <c r="DO67" s="34"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4" t="n"/>
      <c r="HQ67" s="34" t="n"/>
      <c r="HR67" s="34" t="n"/>
      <c r="HS67" s="34" t="n"/>
      <c r="HT67" s="34"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ez_manage.py:5881 top()</t>
        </is>
      </c>
      <c r="IN67" s="26" t="inlineStr">
        <is>
          <t>v12_quick_engine.py:3700 x5</t>
        </is>
      </c>
      <c r="IO67" s="26" t="n"/>
    </row>
    <row r="68" ht="10.5" customHeight="1" s="67">
      <c r="A68" s="26" t="inlineStr">
        <is>
          <t>BB_SQUEEZE_EXIT_ENABLED</t>
        </is>
      </c>
      <c r="B68" s="26" t="inlineStr">
        <is>
          <t>True</t>
        </is>
      </c>
      <c r="C68" s="26" t="n"/>
      <c r="D68" s="26" t="n"/>
      <c r="E68" s="26" t="n"/>
      <c r="F68" s="26" t="n"/>
      <c r="G68" s="26">
        <f>IFERROR(VLOOKUP($A6&amp;"_"&amp;$B6,Results_Deltas!$A$2:$P$15000,5,FALSE),"")</f>
        <v/>
      </c>
      <c r="H68" s="26">
        <f>IFERROR(VLOOKUP($A6,Results_30d_Deltas!$A$2:$H$5000,7,FALSE)-E5,"")</f>
        <v/>
      </c>
      <c r="I68" s="26">
        <f>IFERROR(VLOOKUP($A6,Results_30d_Deltas!$A$2:$H$5000,6,FALSE),"")</f>
        <v/>
      </c>
      <c r="J68" s="26" t="n"/>
      <c r="K68" s="26" t="n"/>
      <c r="L68" s="26" t="inlineStr">
        <is>
          <t>NO</t>
        </is>
      </c>
      <c r="M68" s="74" t="n">
        <v>4.457174964551779</v>
      </c>
      <c r="N68" s="74" t="n">
        <v>46</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ez_manage.py:6163 top()</t>
        </is>
      </c>
      <c r="IN68" s="26" t="inlineStr">
        <is>
          <t>v12_quick_engine.py:891 x4</t>
        </is>
      </c>
      <c r="IO68" s="26" t="n"/>
    </row>
    <row r="69" ht="10.5" customHeight="1" s="67">
      <c r="A69" s="26" t="inlineStr">
        <is>
          <t>STDEV_REJECT_EXIT_TF</t>
        </is>
      </c>
      <c r="B69" s="26" t="inlineStr">
        <is>
          <t>1h</t>
        </is>
      </c>
      <c r="C69" s="26" t="n"/>
      <c r="D69" s="26" t="n"/>
      <c r="E69" s="26" t="n"/>
      <c r="F69" s="26" t="n"/>
      <c r="G69" s="26">
        <f>IFERROR(VLOOKUP($A47&amp;"_"&amp;$B47,Results_Deltas!$A$2:$P$15000,5,FALSE),"")</f>
        <v/>
      </c>
      <c r="H69" s="26">
        <f>IFERROR(VLOOKUP($A47,Results_30d_Deltas!$A$2:$H$5000,7,FALSE)-E46,"")</f>
        <v/>
      </c>
      <c r="I69" s="26">
        <f>IFERROR(VLOOKUP($A47,Results_30d_Deltas!$A$2:$H$5000,6,FALSE),"")</f>
        <v/>
      </c>
      <c r="J69" s="26" t="n"/>
      <c r="K69" s="26" t="n"/>
      <c r="L69" s="26" t="inlineStr">
        <is>
          <t>NO</t>
        </is>
      </c>
      <c r="M69" s="74" t="n">
        <v>4.741981064171781</v>
      </c>
      <c r="N69" s="74" t="n">
        <v>47</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4" t="n"/>
      <c r="GR69" s="34" t="n"/>
      <c r="GS69" s="34" t="n"/>
      <c r="GT69" s="34" t="n"/>
      <c r="GU69" s="34"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ez_manage.py:4058 top()</t>
        </is>
      </c>
      <c r="IN69" s="26" t="inlineStr">
        <is>
          <t>v12_quick_engine.py:3298 x3</t>
        </is>
      </c>
      <c r="IO69" s="26" t="n"/>
    </row>
    <row r="70" ht="10.5" customHeight="1" s="67">
      <c r="A70" s="27" t="inlineStr">
        <is>
          <t>DELTA_EXIT_DC_FLOOR</t>
        </is>
      </c>
      <c r="B70" s="27" t="inlineStr">
        <is>
          <t>True</t>
        </is>
      </c>
      <c r="C70" s="26" t="n"/>
      <c r="D70" s="26" t="n"/>
      <c r="E70" s="26" t="n"/>
      <c r="F70" s="26" t="n"/>
      <c r="G70" s="26">
        <f>IFERROR(VLOOKUP($A12&amp;"_"&amp;$B12,Results_Deltas!$A$2:$P$15000,5,FALSE),"")</f>
        <v/>
      </c>
      <c r="H70" s="26">
        <f>IFERROR(VLOOKUP($A12,Results_30d_Deltas!$A$2:$H$5000,7,FALSE)-E11,"")</f>
        <v/>
      </c>
      <c r="I70" s="26">
        <f>IFERROR(VLOOKUP($A12,Results_30d_Deltas!$A$2:$H$5000,6,FALSE),"")</f>
        <v/>
      </c>
      <c r="J70" s="26" t="n"/>
      <c r="K70" s="26" t="n"/>
      <c r="L70" s="26" t="inlineStr">
        <is>
          <t>YES</t>
        </is>
      </c>
      <c r="M70" s="74" t="n">
        <v>4.753602681247528</v>
      </c>
      <c r="N70" s="74" t="n">
        <v>5</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4" t="n"/>
      <c r="CC70" s="34" t="n"/>
      <c r="CD70" s="34" t="n"/>
      <c r="CE70" s="34" t="n"/>
      <c r="CF70" s="34" t="n"/>
      <c r="CG70" s="33" t="n"/>
      <c r="CH70" s="33" t="n"/>
      <c r="CI70" s="33" t="n"/>
      <c r="CJ70" s="33" t="n"/>
      <c r="CK70" s="33" t="n"/>
      <c r="CL70" s="33" t="n"/>
      <c r="CM70" s="33" t="n"/>
      <c r="CN70" s="33" t="n"/>
      <c r="CO70" s="33" t="n"/>
      <c r="CP70" s="33" t="n"/>
      <c r="CQ70" s="33" t="n"/>
      <c r="CR70" s="33" t="n"/>
      <c r="CS70" s="33" t="n"/>
      <c r="CT70" s="33" t="n"/>
      <c r="CU70" s="33"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4" t="n"/>
      <c r="DO70" s="34"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ez_manage.py:4596 top()</t>
        </is>
      </c>
      <c r="IN70" s="26" t="inlineStr">
        <is>
          <t>v12_quick_engine.py:967 x8</t>
        </is>
      </c>
      <c r="IO70" s="26" t="n"/>
    </row>
    <row r="71" ht="10.5" customHeight="1" s="67">
      <c r="A71" s="27" t="inlineStr">
        <is>
          <t>HARD_BREAKEVEN_FLOOR_ENABLED</t>
        </is>
      </c>
      <c r="B71" s="27" t="inlineStr">
        <is>
          <t>True</t>
        </is>
      </c>
      <c r="C71" s="26" t="n"/>
      <c r="D71" s="26" t="n"/>
      <c r="E71" s="26" t="n"/>
      <c r="F71" s="26" t="n"/>
      <c r="G71" s="26">
        <f>IFERROR(VLOOKUP($A20&amp;"_"&amp;$B20,Results_Deltas!$A$2:$P$15000,5,FALSE),"")</f>
        <v/>
      </c>
      <c r="H71" s="26">
        <f>IFERROR(VLOOKUP($A20,Results_30d_Deltas!$A$2:$H$5000,7,FALSE)-E19,"")</f>
        <v/>
      </c>
      <c r="I71" s="26">
        <f>IFERROR(VLOOKUP($A20,Results_30d_Deltas!$A$2:$H$5000,6,FALSE),"")</f>
        <v/>
      </c>
      <c r="J71" s="26" t="n"/>
      <c r="K71" s="26" t="n"/>
      <c r="L71" s="26" t="inlineStr">
        <is>
          <t>YES</t>
        </is>
      </c>
      <c r="M71" s="74" t="n">
        <v>4.753602681247528</v>
      </c>
      <c r="N71" s="74" t="n">
        <v>5</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4" t="n"/>
      <c r="AO71" s="34" t="n"/>
      <c r="AP71" s="34" t="n"/>
      <c r="AQ71" s="34" t="n"/>
      <c r="AR71" s="34"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ez_manage.py:4783 top()</t>
        </is>
      </c>
      <c r="IN71" s="26" t="inlineStr">
        <is>
          <t>v12_quick_engine.py:856 x6</t>
        </is>
      </c>
      <c r="IO71" s="26" t="n"/>
    </row>
    <row r="72" ht="10.5" customHeight="1" s="67">
      <c r="A72" s="26" t="inlineStr">
        <is>
          <t>MI_STRUCT_EXIT_ENABLED</t>
        </is>
      </c>
      <c r="B72" s="26" t="inlineStr">
        <is>
          <t>False</t>
        </is>
      </c>
      <c r="C72" s="26" t="n"/>
      <c r="D72" s="26" t="n"/>
      <c r="E72" s="26" t="n"/>
      <c r="F72" s="26" t="n"/>
      <c r="G72" s="26">
        <f>IFERROR(VLOOKUP($A30&amp;"_"&amp;$B30,Results_Deltas!$A$2:$P$15000,5,FALSE),"")</f>
        <v/>
      </c>
      <c r="H72" s="26">
        <f>IFERROR(VLOOKUP($A30,Results_30d_Deltas!$A$2:$H$5000,7,FALSE)-E29,"")</f>
        <v/>
      </c>
      <c r="I72" s="26">
        <f>IFERROR(VLOOKUP($A30,Results_30d_Deltas!$A$2:$H$5000,6,FALSE),"")</f>
        <v/>
      </c>
      <c r="J72" s="26" t="n"/>
      <c r="K72" s="26" t="n"/>
      <c r="L72" s="26" t="inlineStr">
        <is>
          <t>YES</t>
        </is>
      </c>
      <c r="M72" s="74" t="n">
        <v>4.753602681247528</v>
      </c>
      <c r="N72" s="74" t="n">
        <v>5</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ez_manage.py:3566 top()</t>
        </is>
      </c>
      <c r="IN72" s="26" t="inlineStr">
        <is>
          <t>v12_quick_engine.py:2344 x8</t>
        </is>
      </c>
      <c r="IO72" s="26" t="n"/>
    </row>
    <row r="73" ht="10.5" customHeight="1" s="67">
      <c r="A73" s="26" t="inlineStr">
        <is>
          <t>MI_VELOCITY_EXIT_ENABLED</t>
        </is>
      </c>
      <c r="B73" s="26" t="inlineStr">
        <is>
          <t>False</t>
        </is>
      </c>
      <c r="C73" s="26" t="n"/>
      <c r="D73" s="26" t="n"/>
      <c r="E73" s="26" t="n"/>
      <c r="F73" s="26" t="n"/>
      <c r="G73" s="26">
        <f>IFERROR(VLOOKUP($A32&amp;"_"&amp;$B32,Results_Deltas!$A$2:$P$15000,5,FALSE),"")</f>
        <v/>
      </c>
      <c r="H73" s="26">
        <f>IFERROR(VLOOKUP($A32,Results_30d_Deltas!$A$2:$H$5000,7,FALSE)-E31,"")</f>
        <v/>
      </c>
      <c r="I73" s="26">
        <f>IFERROR(VLOOKUP($A32,Results_30d_Deltas!$A$2:$H$5000,6,FALSE),"")</f>
        <v/>
      </c>
      <c r="J73" s="26" t="n"/>
      <c r="K73" s="26" t="n"/>
      <c r="L73" s="26" t="inlineStr">
        <is>
          <t>YES</t>
        </is>
      </c>
      <c r="M73" s="74" t="n">
        <v>4.753602681247528</v>
      </c>
      <c r="N73" s="74" t="n">
        <v>5</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4" t="n"/>
      <c r="DO73" s="34"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ez_manage.py:3568 top()</t>
        </is>
      </c>
      <c r="IN73" s="26" t="inlineStr">
        <is>
          <t>v12_quick_engine.py:2347 x8</t>
        </is>
      </c>
      <c r="IO73" s="26" t="n"/>
    </row>
    <row r="74" ht="10.5" customHeight="1" s="67">
      <c r="A74" s="26" t="inlineStr">
        <is>
          <t>MI_WAVE_EXIT_ENABLED</t>
        </is>
      </c>
      <c r="B74" s="26" t="inlineStr">
        <is>
          <t>False</t>
        </is>
      </c>
      <c r="C74" s="26" t="n"/>
      <c r="D74" s="26" t="n"/>
      <c r="E74" s="26" t="n"/>
      <c r="F74" s="26" t="n"/>
      <c r="G74" s="26">
        <f>IFERROR(VLOOKUP($A34&amp;"_"&amp;$B34,Results_Deltas!$A$2:$P$15000,5,FALSE),"")</f>
        <v/>
      </c>
      <c r="H74" s="26">
        <f>IFERROR(VLOOKUP($A34,Results_30d_Deltas!$A$2:$H$5000,7,FALSE)-E33,"")</f>
        <v/>
      </c>
      <c r="I74" s="26">
        <f>IFERROR(VLOOKUP($A34,Results_30d_Deltas!$A$2:$H$5000,6,FALSE),"")</f>
        <v/>
      </c>
      <c r="J74" s="26" t="n"/>
      <c r="K74" s="26" t="n"/>
      <c r="L74" s="26" t="inlineStr">
        <is>
          <t>YES</t>
        </is>
      </c>
      <c r="M74" s="74" t="n">
        <v>4.753602681247528</v>
      </c>
      <c r="N74" s="74" t="n">
        <v>5</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ez_manage.py:3569 top()</t>
        </is>
      </c>
      <c r="IN74" s="26" t="inlineStr">
        <is>
          <t>v12_quick_engine.py:2349 x8</t>
        </is>
      </c>
      <c r="IO74" s="26" t="n"/>
    </row>
    <row r="75" ht="10.5" customHeight="1" s="67">
      <c r="A75" s="27" t="inlineStr">
        <is>
          <t>MU_CORRECTION_EXIT_ENABLED</t>
        </is>
      </c>
      <c r="B75" s="27" t="inlineStr">
        <is>
          <t>False</t>
        </is>
      </c>
      <c r="C75" s="26" t="n"/>
      <c r="D75" s="26" t="n"/>
      <c r="E75" s="26" t="n"/>
      <c r="F75" s="26" t="n"/>
      <c r="G75" s="26">
        <f>IFERROR(VLOOKUP($A36&amp;"_"&amp;$B36,Results_Deltas!$A$2:$P$15000,5,FALSE),"")</f>
        <v/>
      </c>
      <c r="H75" s="26">
        <f>IFERROR(VLOOKUP($A36,Results_30d_Deltas!$A$2:$H$5000,7,FALSE)-E35,"")</f>
        <v/>
      </c>
      <c r="I75" s="26">
        <f>IFERROR(VLOOKUP($A36,Results_30d_Deltas!$A$2:$H$5000,6,FALSE),"")</f>
        <v/>
      </c>
      <c r="J75" s="26" t="n"/>
      <c r="K75" s="26" t="n"/>
      <c r="L75" s="26" t="inlineStr">
        <is>
          <t>NO</t>
        </is>
      </c>
      <c r="M75" s="74" t="n">
        <v>4.753602681247528</v>
      </c>
      <c r="N75" s="74" t="n">
        <v>5</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4" t="n"/>
      <c r="DO75" s="34"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ez_manage.py:5068 top()</t>
        </is>
      </c>
      <c r="IN75" s="26" t="inlineStr">
        <is>
          <t>v12_quick_engine.py:2454 x3</t>
        </is>
      </c>
      <c r="IO75" s="26" t="n"/>
    </row>
    <row r="76" ht="10.5" customHeight="1" s="67">
      <c r="A76" s="26" t="inlineStr">
        <is>
          <t>SCALP_V3_K_OB_EXIT_ENABLED</t>
        </is>
      </c>
      <c r="B76" s="26" t="inlineStr">
        <is>
          <t>False</t>
        </is>
      </c>
      <c r="C76" s="26" t="n"/>
      <c r="D76" s="26" t="n"/>
      <c r="E76" s="26" t="n"/>
      <c r="F76" s="26" t="n"/>
      <c r="G76" s="26">
        <f>IFERROR(VLOOKUP($A40&amp;"_"&amp;$B40,Results_Deltas!$A$2:$P$15000,5,FALSE),"")</f>
        <v/>
      </c>
      <c r="H76" s="26">
        <f>IFERROR(VLOOKUP($A40,Results_30d_Deltas!$A$2:$H$5000,7,FALSE)-E39,"")</f>
        <v/>
      </c>
      <c r="I76" s="26">
        <f>IFERROR(VLOOKUP($A40,Results_30d_Deltas!$A$2:$H$5000,6,FALSE),"")</f>
        <v/>
      </c>
      <c r="J76" s="26" t="n"/>
      <c r="K76" s="26" t="n"/>
      <c r="L76" s="26" t="inlineStr">
        <is>
          <t>YES</t>
        </is>
      </c>
      <c r="M76" s="74" t="n">
        <v>4.753602681247528</v>
      </c>
      <c r="N76" s="74" t="n">
        <v>5</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ez_manage.py:5550 top()</t>
        </is>
      </c>
      <c r="IN76" s="26" t="inlineStr">
        <is>
          <t>v12_quick_engine.py:3178 x4</t>
        </is>
      </c>
      <c r="IO76" s="26" t="n"/>
    </row>
    <row r="77" ht="10.5" customHeight="1" s="67">
      <c r="A77" s="26" t="inlineStr">
        <is>
          <t>STDEV_REJECT_EXIT_TF</t>
        </is>
      </c>
      <c r="B77" s="26" t="inlineStr">
        <is>
          <t>15m</t>
        </is>
      </c>
      <c r="C77" s="26" t="n"/>
      <c r="D77" s="26" t="n"/>
      <c r="E77" s="26" t="n"/>
      <c r="F77" s="26" t="n"/>
      <c r="G77" s="26">
        <f>IFERROR(VLOOKUP($A48&amp;"_"&amp;$B48,Results_Deltas!$A$2:$P$15000,5,FALSE),"")</f>
        <v/>
      </c>
      <c r="H77" s="26">
        <f>IFERROR(VLOOKUP($A48,Results_30d_Deltas!$A$2:$H$5000,7,FALSE)-E47,"")</f>
        <v/>
      </c>
      <c r="I77" s="26">
        <f>IFERROR(VLOOKUP($A48,Results_30d_Deltas!$A$2:$H$5000,6,FALSE),"")</f>
        <v/>
      </c>
      <c r="J77" s="26" t="n"/>
      <c r="K77" s="26" t="n"/>
      <c r="L77" s="26" t="inlineStr">
        <is>
          <t>YES</t>
        </is>
      </c>
      <c r="M77" s="74" t="n">
        <v>4.756725071593647</v>
      </c>
      <c r="N77" s="74" t="n">
        <v>7</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4" t="n"/>
      <c r="GR77" s="34" t="n"/>
      <c r="GS77" s="34" t="n"/>
      <c r="GT77" s="34" t="n"/>
      <c r="GU77" s="34"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ez_manage.py:4058 top()</t>
        </is>
      </c>
      <c r="IN77" s="26" t="inlineStr">
        <is>
          <t>v12_quick_engine.py:3298 x3</t>
        </is>
      </c>
      <c r="IO77" s="26" t="n"/>
    </row>
    <row r="78" ht="10.5" customHeight="1" s="67">
      <c r="A78" s="27" t="inlineStr">
        <is>
          <t>STDEV_REJECT_EXIT_TF</t>
        </is>
      </c>
      <c r="B78" s="27" t="inlineStr">
        <is>
          <t>D</t>
        </is>
      </c>
      <c r="C78" s="26" t="n"/>
      <c r="D78" s="26" t="n"/>
      <c r="E78" s="26" t="n"/>
      <c r="F78" s="26" t="n"/>
      <c r="G78" s="26">
        <f>IFERROR(VLOOKUP($A45&amp;"_"&amp;$B45,Results_Deltas!$A$2:$P$15000,5,FALSE),"")</f>
        <v/>
      </c>
      <c r="H78" s="26">
        <f>IFERROR(VLOOKUP($A45,Results_30d_Deltas!$A$2:$H$5000,7,FALSE)-E44,"")</f>
        <v/>
      </c>
      <c r="I78" s="26">
        <f>IFERROR(VLOOKUP($A45,Results_30d_Deltas!$A$2:$H$5000,6,FALSE),"")</f>
        <v/>
      </c>
      <c r="J78" s="26" t="n"/>
      <c r="K78" s="26" t="n"/>
      <c r="L78" s="26" t="inlineStr">
        <is>
          <t>NO</t>
        </is>
      </c>
      <c r="M78" s="74" t="n">
        <v>4.77592812468478</v>
      </c>
      <c r="N78" s="74" t="n">
        <v>47</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4" t="n"/>
      <c r="GR78" s="34" t="n"/>
      <c r="GS78" s="34" t="n"/>
      <c r="GT78" s="34" t="n"/>
      <c r="GU78" s="34"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ez_manage.py:4058 top()</t>
        </is>
      </c>
      <c r="IN78" s="26" t="inlineStr">
        <is>
          <t>v12_quick_engine.py:3298 x3</t>
        </is>
      </c>
      <c r="IO78" s="26" t="n"/>
    </row>
    <row r="79" ht="10.5" customHeight="1" s="67">
      <c r="A79" s="27" t="inlineStr">
        <is>
          <t>E_1_WT_EXIT_USE_DELTA_ENABLED</t>
        </is>
      </c>
      <c r="B79" s="27" t="inlineStr">
        <is>
          <t>False</t>
        </is>
      </c>
      <c r="C79" s="26" t="n"/>
      <c r="D79" s="26" t="n"/>
      <c r="E79" s="26" t="n"/>
      <c r="F79" s="26" t="n"/>
      <c r="G79" s="26">
        <f>IFERROR(VLOOKUP($A13&amp;"_"&amp;$B13,Results_Deltas!$A$2:$P$15000,5,FALSE),"")</f>
        <v/>
      </c>
      <c r="H79" s="26">
        <f>IFERROR(VLOOKUP($A13,Results_30d_Deltas!$A$2:$H$5000,7,FALSE)-E12,"")</f>
        <v/>
      </c>
      <c r="I79" s="26">
        <f>IFERROR(VLOOKUP($A13,Results_30d_Deltas!$A$2:$H$5000,6,FALSE),"")</f>
        <v/>
      </c>
      <c r="J79" s="26" t="n"/>
      <c r="K79" s="26" t="n"/>
      <c r="L79" s="26" t="inlineStr">
        <is>
          <t>YES</t>
        </is>
      </c>
      <c r="M79" s="74" t="n">
        <v>4.809327281293805</v>
      </c>
      <c r="N79" s="74" t="n">
        <v>7</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4" t="n"/>
      <c r="CC79" s="34" t="n"/>
      <c r="CD79" s="34" t="n"/>
      <c r="CE79" s="34" t="n"/>
      <c r="CF79" s="34" t="n"/>
      <c r="CG79" s="33" t="n"/>
      <c r="CH79" s="33" t="n"/>
      <c r="CI79" s="33" t="n"/>
      <c r="CJ79" s="33" t="n"/>
      <c r="CK79" s="33" t="n"/>
      <c r="CL79" s="33" t="n"/>
      <c r="CM79" s="33" t="n"/>
      <c r="CN79" s="33" t="n"/>
      <c r="CO79" s="33" t="n"/>
      <c r="CP79" s="33" t="n"/>
      <c r="CQ79" s="33" t="n"/>
      <c r="CR79" s="33" t="n"/>
      <c r="CS79" s="33" t="n"/>
      <c r="CT79" s="33" t="n"/>
      <c r="CU79" s="33"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ez_manage.py:4699 top()</t>
        </is>
      </c>
      <c r="IN79" s="26" t="inlineStr">
        <is>
          <t>v12_quick_engine.py:1818 x7</t>
        </is>
      </c>
      <c r="IO79" s="26" t="n"/>
    </row>
    <row r="80" ht="10.5" customHeight="1" s="67">
      <c r="A80" s="26" t="inlineStr">
        <is>
          <t>RULE_B_3M_EXIT_ENABLED</t>
        </is>
      </c>
      <c r="B80" s="26" t="inlineStr">
        <is>
          <t>False</t>
        </is>
      </c>
      <c r="C80" s="26" t="n"/>
      <c r="D80" s="26" t="n"/>
      <c r="E80" s="26" t="n"/>
      <c r="F80" s="26" t="n"/>
      <c r="G80" s="26">
        <f>IFERROR(VLOOKUP($A38&amp;"_"&amp;$B38,Results_Deltas!$A$2:$P$15000,5,FALSE),"")</f>
        <v/>
      </c>
      <c r="H80" s="26">
        <f>IFERROR(VLOOKUP($A38,Results_30d_Deltas!$A$2:$H$5000,7,FALSE)-E37,"")</f>
        <v/>
      </c>
      <c r="I80" s="26">
        <f>IFERROR(VLOOKUP($A38,Results_30d_Deltas!$A$2:$H$5000,6,FALSE),"")</f>
        <v/>
      </c>
      <c r="J80" s="26" t="n"/>
      <c r="K80" s="26" t="n"/>
      <c r="L80" s="26" t="inlineStr">
        <is>
          <t>YES</t>
        </is>
      </c>
      <c r="M80" s="74" t="n">
        <v>4.809327281293805</v>
      </c>
      <c r="N80" s="74" t="n">
        <v>7</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4" t="n"/>
      <c r="EK80" s="34" t="n"/>
      <c r="EL80" s="34" t="n"/>
      <c r="EM80" s="34" t="n"/>
      <c r="EN80" s="34" t="n"/>
      <c r="EO80" s="34" t="n"/>
      <c r="EP80" s="34" t="n"/>
      <c r="EQ80" s="34" t="n"/>
      <c r="ER80" s="34" t="n"/>
      <c r="ES80" s="34"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ez_manage.py:5395 top()</t>
        </is>
      </c>
      <c r="IN80" s="26" t="inlineStr">
        <is>
          <t>v12_quick_engine.py:3009 x4</t>
        </is>
      </c>
      <c r="IO80" s="26" t="n"/>
    </row>
    <row r="81" ht="10.5" customHeight="1" s="67">
      <c r="A81" s="26" t="inlineStr">
        <is>
          <t>SCALP_V3_PROTECTIVE_EXIT_ENABLED</t>
        </is>
      </c>
      <c r="B81" s="26" t="inlineStr">
        <is>
          <t>False</t>
        </is>
      </c>
      <c r="C81" s="26" t="n"/>
      <c r="D81" s="26" t="n"/>
      <c r="E81" s="26" t="n"/>
      <c r="F81" s="26" t="n"/>
      <c r="G81" s="26">
        <f>IFERROR(VLOOKUP($A42&amp;"_"&amp;$B42,Results_Deltas!$A$2:$P$15000,5,FALSE),"")</f>
        <v/>
      </c>
      <c r="H81" s="26">
        <f>IFERROR(VLOOKUP($A42,Results_30d_Deltas!$A$2:$H$5000,7,FALSE)-E41,"")</f>
        <v/>
      </c>
      <c r="I81" s="26">
        <f>IFERROR(VLOOKUP($A42,Results_30d_Deltas!$A$2:$H$5000,6,FALSE),"")</f>
        <v/>
      </c>
      <c r="J81" s="26" t="n"/>
      <c r="K81" s="26" t="n"/>
      <c r="L81" s="26" t="inlineStr">
        <is>
          <t>YES</t>
        </is>
      </c>
      <c r="M81" s="74" t="n">
        <v>4.809327281293805</v>
      </c>
      <c r="N81" s="74" t="n">
        <v>7</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ez_manage.py:5586 top()</t>
        </is>
      </c>
      <c r="IN81" s="26" t="inlineStr">
        <is>
          <t>v12_quick_engine.py:3192 x4</t>
        </is>
      </c>
      <c r="IO81" s="26" t="n"/>
    </row>
    <row r="82" ht="10.5" customHeight="1" s="67">
      <c r="A82" s="26" t="inlineStr">
        <is>
          <t>WT_4H_VEL_EXIT_ENABLED</t>
        </is>
      </c>
      <c r="B82" s="26" t="inlineStr">
        <is>
          <t>False</t>
        </is>
      </c>
      <c r="C82" s="26" t="n"/>
      <c r="D82" s="26" t="n"/>
      <c r="E82" s="26" t="n"/>
      <c r="F82" s="26" t="n"/>
      <c r="G82" s="26">
        <f>IFERROR(VLOOKUP($A53&amp;"_"&amp;$B53,Results_Deltas!$A$2:$P$15000,5,FALSE),"")</f>
        <v/>
      </c>
      <c r="H82" s="26">
        <f>IFERROR(VLOOKUP($A53,Results_30d_Deltas!$A$2:$H$5000,7,FALSE)-E52,"")</f>
        <v/>
      </c>
      <c r="I82" s="26">
        <f>IFERROR(VLOOKUP($A53,Results_30d_Deltas!$A$2:$H$5000,6,FALSE),"")</f>
        <v/>
      </c>
      <c r="J82" s="26" t="n"/>
      <c r="K82" s="26" t="n"/>
      <c r="L82" s="26" t="inlineStr">
        <is>
          <t>YES</t>
        </is>
      </c>
      <c r="M82" s="74" t="n">
        <v>5.092228886075794</v>
      </c>
      <c r="N82" s="74" t="n">
        <v>7</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ez_manage.py:5876 top()</t>
        </is>
      </c>
      <c r="IN82" s="26" t="inlineStr">
        <is>
          <t>v12_quick_engine.py:3695 x5</t>
        </is>
      </c>
      <c r="IO82" s="26" t="n"/>
    </row>
    <row r="83" ht="15.75" customHeight="1" s="67">
      <c r="A83" s="0" t="inlineStr">
        <is>
          <t>EXIT_VELOCITY_WT_TFS</t>
        </is>
      </c>
      <c r="B83" s="0" t="inlineStr">
        <is>
          <t>15m,1h</t>
        </is>
      </c>
      <c r="M83" s="74" t="n">
        <v>5.101809548660552</v>
      </c>
      <c r="N83" s="74" t="n">
        <v>37</v>
      </c>
    </row>
    <row r="84" ht="15.75" customHeight="1" s="67">
      <c r="A84" s="26" t="inlineStr">
        <is>
          <t>BB_SQUEEZE_EXIT_ENABLED</t>
        </is>
      </c>
      <c r="B84" s="26" t="inlineStr">
        <is>
          <t>False</t>
        </is>
      </c>
      <c r="C84" s="26" t="n"/>
      <c r="D84" s="26" t="n"/>
      <c r="E84" s="26" t="n"/>
      <c r="F84" s="26" t="n"/>
      <c r="G84" s="26">
        <f>IFERROR(VLOOKUP($A5&amp;"_"&amp;$B5,Results_Deltas!$A$2:$P$15000,5,FALSE),"")</f>
        <v/>
      </c>
      <c r="H84" s="26">
        <f>IFERROR(VLOOKUP($A5,Results_30d_Deltas!$A$2:$H$5000,7,FALSE)-E4,"")</f>
        <v/>
      </c>
      <c r="I84" s="26">
        <f>IFERROR(VLOOKUP($A5,Results_30d_Deltas!$A$2:$H$5000,6,FALSE),"")</f>
        <v/>
      </c>
      <c r="J84" s="26" t="n"/>
      <c r="K84" s="26" t="n"/>
      <c r="L84" s="26" t="inlineStr">
        <is>
          <t>NO</t>
        </is>
      </c>
      <c r="M84" s="74" t="n">
        <v>5.202210340061256</v>
      </c>
      <c r="N84" s="74" t="n">
        <v>46</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ez_manage.py:6163 top()</t>
        </is>
      </c>
      <c r="IN84" s="26" t="inlineStr">
        <is>
          <t>v12_quick_engine.py:891 x4</t>
        </is>
      </c>
      <c r="IO84" s="26" t="n"/>
    </row>
    <row r="85" ht="15.75" customHeight="1" s="67">
      <c r="A85" s="0" t="inlineStr">
        <is>
          <t>EXIT_VELOCITY_WT_TFS</t>
        </is>
      </c>
      <c r="B85" s="0" t="inlineStr">
        <is>
          <t>1h,4h</t>
        </is>
      </c>
      <c r="M85" s="74" t="n">
        <v>5.247975372147614</v>
      </c>
      <c r="N85" s="74" t="n">
        <v>37</v>
      </c>
    </row>
    <row r="86" ht="15.75" customHeight="1" s="67">
      <c r="A86" s="0" t="inlineStr">
        <is>
          <t>EXIT_VELOCITY_WT_TFS</t>
        </is>
      </c>
      <c r="B86" s="0" t="inlineStr">
        <is>
          <t>4h,D</t>
        </is>
      </c>
      <c r="M86" s="74" t="n">
        <v>5.327481470036616</v>
      </c>
      <c r="N86" s="74" t="n">
        <v>39</v>
      </c>
    </row>
    <row r="87" ht="15.75" customHeight="1" s="67">
      <c r="A87" s="0" t="inlineStr">
        <is>
          <t>EXIT_VELOCITY_WT_TFS</t>
        </is>
      </c>
      <c r="B87" s="0" t="inlineStr">
        <is>
          <t>15m,1h,4h,D</t>
        </is>
      </c>
      <c r="M87" s="74" t="n">
        <v>5.345312770261596</v>
      </c>
      <c r="N87" s="74" t="n">
        <v>39</v>
      </c>
    </row>
    <row r="88" ht="15.75" customHeight="1" s="67">
      <c r="A88" s="0" t="inlineStr">
        <is>
          <t>EXIT_VELOCITY_WT_TFS</t>
        </is>
      </c>
      <c r="B88" s="0" t="inlineStr">
        <is>
          <t>1h,4h,D</t>
        </is>
      </c>
      <c r="M88" s="74" t="n">
        <v>5.362935227738851</v>
      </c>
      <c r="N88" s="74" t="n">
        <v>39</v>
      </c>
    </row>
    <row r="89" ht="15.75" customHeight="1" s="67">
      <c r="A89" s="27" t="inlineStr">
        <is>
          <t>WT_CROSS_EXIT_ENABLED</t>
        </is>
      </c>
      <c r="B89" s="27" t="inlineStr">
        <is>
          <t>False</t>
        </is>
      </c>
      <c r="C89" s="26" t="n"/>
      <c r="D89" s="26" t="n"/>
      <c r="E89" s="26" t="n"/>
      <c r="F89" s="26" t="n"/>
      <c r="G89" s="26">
        <f>IFERROR(VLOOKUP($A3&amp;"="&amp;$B3,Results_Deltas!$A$2:$P$15000,5,FALSE),"")</f>
        <v/>
      </c>
      <c r="H89" s="26">
        <f>IFERROR(VLOOKUP($A3,Results_30d_Deltas!$A$2:$H$5000,7,FALSE)-E3,"")</f>
        <v/>
      </c>
      <c r="I89" s="26">
        <f>IFERROR(VLOOKUP($A3,Results_30d_Deltas!$A$2:$H$5000,6,FALSE),"")</f>
        <v/>
      </c>
      <c r="J89" s="26" t="n"/>
      <c r="K89" s="26" t="n"/>
      <c r="L89" s="26" t="inlineStr">
        <is>
          <t>YES</t>
        </is>
      </c>
      <c r="M89" s="74" t="n">
        <v>5.444113216820038</v>
      </c>
      <c r="N89" s="74" t="n">
        <v>6</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4" t="n"/>
      <c r="AY89" s="34" t="n"/>
      <c r="AZ89" s="34" t="n"/>
      <c r="BA89" s="34" t="n"/>
      <c r="BB89" s="34"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4" t="n"/>
      <c r="DO89" s="34"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ez_manage.py:1751 top()</t>
        </is>
      </c>
      <c r="IN89" s="26" t="inlineStr">
        <is>
          <t>v12_quick_engine.py:2439 x5</t>
        </is>
      </c>
      <c r="IO89" s="26" t="n"/>
    </row>
    <row r="90" ht="15.75" customHeight="1" s="67">
      <c r="A90" s="26" t="inlineStr">
        <is>
          <t>WT_CROSS_EXIT_ENABLED</t>
        </is>
      </c>
      <c r="B90" s="26" t="inlineStr">
        <is>
          <t>False</t>
        </is>
      </c>
      <c r="C90" s="26" t="n"/>
      <c r="D90" s="26" t="n"/>
      <c r="E90" s="26" t="n"/>
      <c r="F90" s="26" t="n"/>
      <c r="G90" s="26">
        <f>IFERROR(VLOOKUP($A258&amp;"_"&amp;$B258,Results_Deltas!$A$2:$P$15000,5,FALSE),"")</f>
        <v/>
      </c>
      <c r="H90" s="26">
        <f>IFERROR(VLOOKUP($A259,Results_30d_Deltas!$A$2:$H$5000,7,FALSE)-E3,"")</f>
        <v/>
      </c>
      <c r="I90" s="26">
        <f>IFERROR(VLOOKUP($A259,Results_30d_Deltas!$A$2:$H$5000,6,FALSE),"")</f>
        <v/>
      </c>
      <c r="J90" s="26" t="n"/>
      <c r="K90" s="26" t="n"/>
      <c r="L90" s="26" t="inlineStr">
        <is>
          <t>NO</t>
        </is>
      </c>
      <c r="M90" s="74" t="n">
        <v>5.444113216820038</v>
      </c>
      <c r="N90" s="74" t="n">
        <v>6</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6" t="n"/>
      <c r="AY90" s="36" t="n"/>
      <c r="AZ90" s="36" t="n"/>
      <c r="BA90" s="36" t="n"/>
      <c r="BB90" s="36"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6" t="n"/>
      <c r="CW90" s="36" t="n"/>
      <c r="CX90" s="36" t="n"/>
      <c r="CY90" s="36" t="n"/>
      <c r="CZ90" s="36" t="n"/>
      <c r="DA90" s="36" t="n"/>
      <c r="DB90" s="36" t="n"/>
      <c r="DC90" s="36" t="n"/>
      <c r="DD90" s="36" t="n"/>
      <c r="DE90" s="36" t="n"/>
      <c r="DF90" s="36" t="n"/>
      <c r="DG90" s="36" t="n"/>
      <c r="DH90" s="36" t="n"/>
      <c r="DI90" s="36" t="n"/>
      <c r="DJ90" s="36" t="n"/>
      <c r="DK90" s="36" t="n"/>
      <c r="DL90" s="36" t="n"/>
      <c r="DM90" s="36" t="n"/>
      <c r="DN90" s="36" t="n"/>
      <c r="DO90" s="36"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ez_manage.py:1751 top()</t>
        </is>
      </c>
      <c r="IN90" s="26" t="inlineStr">
        <is>
          <t>v12_quick_engine.py:2439 x5</t>
        </is>
      </c>
      <c r="IO90" s="26" t="n"/>
    </row>
    <row r="91" ht="15.75" customHeight="1" s="67">
      <c r="A91" s="37" t="inlineStr">
        <is>
          <t>BANDAID_OFF_LOSER_RECOVER_PCT</t>
        </is>
      </c>
      <c r="B91" s="38" t="inlineStr">
        <is>
          <t>0.5</t>
        </is>
      </c>
      <c r="C91" s="38" t="n"/>
      <c r="D91" s="38" t="inlineStr">
        <is>
          <t>AUGMENT, ENTRY, EXIT, GLOBAL_CHECK, REDUCE, STOCKS_EXIT</t>
        </is>
      </c>
      <c r="E91" s="38" t="n"/>
      <c r="F91" s="26" t="n"/>
      <c r="G91" s="38">
        <f>IFERROR(VLOOKUP($A90&amp;"_"&amp;$B90,Results_Deltas!$A$2:$P$15000,5,FALSE),"")</f>
        <v/>
      </c>
      <c r="H91" s="38" t="inlineStr">
        <is>
          <t>Blanket (page end)</t>
        </is>
      </c>
      <c r="I91" s="26" t="n"/>
      <c r="J91" s="26" t="n"/>
      <c r="K91" s="26" t="n"/>
      <c r="L91" s="26" t="inlineStr">
        <is>
          <t>NO</t>
        </is>
      </c>
      <c r="M91" s="74" t="n">
        <v>3.344439103363104</v>
      </c>
      <c r="N91" s="74" t="n">
        <v>27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t="n"/>
      <c r="F92" s="26" t="n"/>
      <c r="G92" s="38">
        <f>IFERROR(VLOOKUP($A168&amp;"_"&amp;$B168,Results_Deltas!$A$2:$P$15000,5,FALSE),"")</f>
        <v/>
      </c>
      <c r="H92" s="38" t="inlineStr">
        <is>
          <t>Blanket (page end)</t>
        </is>
      </c>
      <c r="I92" s="26" t="n"/>
      <c r="J92" s="26" t="n"/>
      <c r="K92" s="26" t="n"/>
      <c r="L92" s="26" t="inlineStr">
        <is>
          <t>NO</t>
        </is>
      </c>
      <c r="M92" s="74" t="n">
        <v>3.428899079798516</v>
      </c>
      <c r="N92" s="74" t="n">
        <v>34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MOVER_THRESHOLD</t>
        </is>
      </c>
      <c r="B93" s="38" t="inlineStr">
        <is>
          <t>2.5</t>
        </is>
      </c>
      <c r="C93" s="38" t="n"/>
      <c r="D93" s="38" t="inlineStr">
        <is>
          <t>ENTRY, GLOBAL_CHECK, STOCKS_EXIT</t>
        </is>
      </c>
      <c r="E93" s="38" t="n"/>
      <c r="F93" s="26" t="n"/>
      <c r="G93" s="38">
        <f>IFERROR(VLOOKUP($A223&amp;"_"&amp;$B223,Results_Deltas!$A$2:$P$15000,5,FALSE),"")</f>
        <v/>
      </c>
      <c r="H93" s="38" t="inlineStr">
        <is>
          <t>Blanket (page end)</t>
        </is>
      </c>
      <c r="I93" s="26" t="n"/>
      <c r="J93" s="26" t="n"/>
      <c r="K93" s="26" t="n"/>
      <c r="L93" s="26" t="inlineStr">
        <is>
          <t>NO</t>
        </is>
      </c>
      <c r="M93" s="74" t="n">
        <v>3.452474460761951</v>
      </c>
      <c r="N93" s="74" t="n">
        <v>34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OI_CONFIRM_MIN_PRICE_PCT</t>
        </is>
      </c>
      <c r="B94" s="38" t="inlineStr">
        <is>
          <t>0.5</t>
        </is>
      </c>
      <c r="C94" s="38" t="n"/>
      <c r="D94" s="38" t="inlineStr">
        <is>
          <t>ENTRY, GLOBAL_CHECK, STOCKS_EXIT</t>
        </is>
      </c>
      <c r="E94" s="38" t="n"/>
      <c r="F94" s="26" t="n"/>
      <c r="G94" s="38">
        <f>IFERROR(VLOOKUP($A257&amp;"_"&amp;$B257,Results_Deltas!$A$2:$P$15000,5,FALSE),"")</f>
        <v/>
      </c>
      <c r="H94" s="38" t="inlineStr">
        <is>
          <t>Blanket (page end)</t>
        </is>
      </c>
      <c r="I94" s="26" t="n"/>
      <c r="J94" s="26" t="n"/>
      <c r="K94" s="26" t="n"/>
      <c r="L94" s="26" t="inlineStr">
        <is>
          <t>NO</t>
        </is>
      </c>
      <c r="M94" s="74" t="n">
        <v>3.51537541058558</v>
      </c>
      <c r="N94" s="74" t="n">
        <v>31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74" t="n">
        <v>3.522659907856914</v>
      </c>
      <c r="N95" s="74" t="n">
        <v>28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ADX_RANGING_THRESHOLD</t>
        </is>
      </c>
      <c r="B96" s="40" t="inlineStr">
        <is>
          <t>10</t>
        </is>
      </c>
      <c r="C96" s="38" t="n"/>
      <c r="D96" s="38" t="inlineStr">
        <is>
          <t>ENTRY, GLOBAL_CHECK, STOCKS_EXIT</t>
        </is>
      </c>
      <c r="E96" s="38" t="n"/>
      <c r="F96" s="26" t="n"/>
      <c r="G96" s="38">
        <f>IFERROR(VLOOKUP($A86&amp;"_"&amp;$B86,Results_Deltas!$A$2:$P$15000,5,FALSE),"")</f>
        <v/>
      </c>
      <c r="H96" s="38" t="inlineStr">
        <is>
          <t>Blanket (page end)</t>
        </is>
      </c>
      <c r="I96" s="26" t="n"/>
      <c r="J96" s="26" t="n"/>
      <c r="K96" s="26" t="n"/>
      <c r="L96" s="26" t="inlineStr">
        <is>
          <t>YES</t>
        </is>
      </c>
      <c r="M96" s="74" t="n">
        <v>3.528561610586289</v>
      </c>
      <c r="N96" s="74" t="n">
        <v>30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OI_CONFIRM_ENABLED</t>
        </is>
      </c>
      <c r="B97" s="40" t="inlineStr">
        <is>
          <t>True</t>
        </is>
      </c>
      <c r="C97" s="38" t="n"/>
      <c r="D97" s="38" t="inlineStr">
        <is>
          <t>ENTRY, GLOBAL_CHECK, STOCKS_EXIT</t>
        </is>
      </c>
      <c r="E97" s="38" t="n"/>
      <c r="F97" s="26" t="n"/>
      <c r="G97" s="38">
        <f>IFERROR(VLOOKUP($A249&amp;"_"&amp;$B249,Results_Deltas!$A$2:$P$15000,5,FALSE),"")</f>
        <v/>
      </c>
      <c r="H97" s="38" t="inlineStr">
        <is>
          <t>Blanket (page end)</t>
        </is>
      </c>
      <c r="I97" s="26" t="n"/>
      <c r="J97" s="26" t="n"/>
      <c r="K97" s="26" t="n"/>
      <c r="L97" s="26" t="inlineStr">
        <is>
          <t>NO</t>
        </is>
      </c>
      <c r="M97" s="74" t="n">
        <v>3.533127118395064</v>
      </c>
      <c r="N97" s="74" t="n">
        <v>33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MARKET_QUALITY_SCORE_ENABLED</t>
        </is>
      </c>
      <c r="B98" s="38" t="inlineStr">
        <is>
          <t>True</t>
        </is>
      </c>
      <c r="C98" s="38" t="n"/>
      <c r="D98" s="38" t="inlineStr">
        <is>
          <t>ENTRY, GLOBAL_CHECK, STOCKS_EXIT</t>
        </is>
      </c>
      <c r="E98" s="38" t="n"/>
      <c r="F98" s="26" t="n"/>
      <c r="G98" s="38">
        <f>IFERROR(VLOOKUP($A217&amp;"_"&amp;$B217,Results_Deltas!$A$2:$P$15000,5,FALSE),"")</f>
        <v/>
      </c>
      <c r="H98" s="38" t="inlineStr">
        <is>
          <t>Blanket (page end)</t>
        </is>
      </c>
      <c r="I98" s="26" t="n"/>
      <c r="J98" s="26" t="n"/>
      <c r="K98" s="26" t="n"/>
      <c r="L98" s="26" t="inlineStr">
        <is>
          <t>YES</t>
        </is>
      </c>
      <c r="M98" s="74" t="n">
        <v>3.564424783409166</v>
      </c>
      <c r="N98" s="74" t="n">
        <v>35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FG_FEAR_THRESHOLD</t>
        </is>
      </c>
      <c r="B99" s="40" t="inlineStr">
        <is>
          <t>25</t>
        </is>
      </c>
      <c r="C99" s="38" t="n"/>
      <c r="D99" s="38" t="inlineStr">
        <is>
          <t>GLOBAL_CHECK, STOCKS_EXIT</t>
        </is>
      </c>
      <c r="E99" s="38" t="n"/>
      <c r="F99" s="26" t="n"/>
      <c r="G99" s="38">
        <f>IFERROR(VLOOKUP($A133&amp;"_"&amp;$B133,Results_Deltas!$A$2:$P$15000,5,FALSE),"")</f>
        <v/>
      </c>
      <c r="H99" s="38" t="inlineStr">
        <is>
          <t>Blanket (page end)</t>
        </is>
      </c>
      <c r="I99" s="26" t="n"/>
      <c r="J99" s="26" t="n"/>
      <c r="K99" s="26" t="n"/>
      <c r="L99" s="26" t="inlineStr">
        <is>
          <t>YES</t>
        </is>
      </c>
      <c r="M99" s="74" t="n">
        <v>3.571123474154847</v>
      </c>
      <c r="N99" s="74" t="n">
        <v>26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FG_GREED_THRESHOLD</t>
        </is>
      </c>
      <c r="B100" s="38" t="inlineStr">
        <is>
          <t>93.75</t>
        </is>
      </c>
      <c r="C100" s="38" t="n"/>
      <c r="D100" s="38" t="inlineStr">
        <is>
          <t>GLOBAL_CHECK, STOCKS_EXIT</t>
        </is>
      </c>
      <c r="E100" s="38" t="n"/>
      <c r="F100" s="26" t="n"/>
      <c r="G100" s="38">
        <f>IFERROR(VLOOKUP($A138&amp;"_"&amp;$B138,Results_Deltas!$A$2:$P$15000,5,FALSE),"")</f>
        <v/>
      </c>
      <c r="H100" s="38" t="inlineStr">
        <is>
          <t>Blanket (page end)</t>
        </is>
      </c>
      <c r="I100" s="26" t="n"/>
      <c r="J100" s="26" t="n"/>
      <c r="K100" s="26" t="n"/>
      <c r="L100" s="26" t="inlineStr">
        <is>
          <t>NO</t>
        </is>
      </c>
      <c r="M100" s="74" t="n">
        <v>3.575963655325319</v>
      </c>
      <c r="N100" s="74" t="n">
        <v>32</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BANDAID_OFF_LOSER_RECOVER_PCT</t>
        </is>
      </c>
      <c r="B101" s="38" t="inlineStr">
        <is>
          <t>1.0</t>
        </is>
      </c>
      <c r="C101" s="38" t="n"/>
      <c r="D101" s="38" t="inlineStr">
        <is>
          <t>AUGMENT, ENTRY, EXIT, GLOBAL_CHECK, REDUCE, STOCKS_EXIT</t>
        </is>
      </c>
      <c r="E101" s="38" t="n"/>
      <c r="F101" s="26" t="n"/>
      <c r="G101" s="38">
        <f>IFERROR(VLOOKUP($A89&amp;"_"&amp;$B89,Results_Deltas!$A$2:$P$15000,5,FALSE),"")</f>
        <v/>
      </c>
      <c r="H101" s="38" t="inlineStr">
        <is>
          <t>Blanket (page end)</t>
        </is>
      </c>
      <c r="I101" s="26" t="n"/>
      <c r="J101" s="26" t="n"/>
      <c r="K101" s="26" t="n"/>
      <c r="L101" s="26" t="inlineStr">
        <is>
          <t>NO</t>
        </is>
      </c>
      <c r="M101" s="74" t="n">
        <v>3.59049133633165</v>
      </c>
      <c r="N101" s="74" t="n">
        <v>28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FG_FEAR_THRESHOLD</t>
        </is>
      </c>
      <c r="B102" s="38" t="inlineStr">
        <is>
          <t>31.25</t>
        </is>
      </c>
      <c r="C102" s="38" t="n"/>
      <c r="D102" s="38" t="inlineStr">
        <is>
          <t>GLOBAL_CHECK, STOCKS_EXIT</t>
        </is>
      </c>
      <c r="E102" s="38" t="n"/>
      <c r="F102" s="26" t="n"/>
      <c r="G102" s="38">
        <f>IFERROR(VLOOKUP($A134&amp;"_"&amp;$B134,Results_Deltas!$A$2:$P$15000,5,FALSE),"")</f>
        <v/>
      </c>
      <c r="H102" s="38" t="inlineStr">
        <is>
          <t>Blanket (page end)</t>
        </is>
      </c>
      <c r="I102" s="26" t="n"/>
      <c r="J102" s="26" t="n"/>
      <c r="K102" s="26" t="n"/>
      <c r="L102" s="26" t="inlineStr">
        <is>
          <t>NO</t>
        </is>
      </c>
      <c r="M102" s="74" t="n">
        <v>3.606078347927411</v>
      </c>
      <c r="N102" s="74" t="n">
        <v>30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MTS_BOTTOM_STRONG_THRESHOLD</t>
        </is>
      </c>
      <c r="B103" s="38" t="inlineStr">
        <is>
          <t>20</t>
        </is>
      </c>
      <c r="C103" s="38" t="n"/>
      <c r="D103" s="38" t="inlineStr">
        <is>
          <t>ENTRY, GLOBAL_CHECK, STOCKS_EXIT</t>
        </is>
      </c>
      <c r="E103" s="38" t="n"/>
      <c r="F103" s="26" t="n"/>
      <c r="G103" s="38">
        <f>IFERROR(VLOOKUP($A235&amp;"_"&amp;$B235,Results_Deltas!$A$2:$P$15000,5,FALSE),"")</f>
        <v/>
      </c>
      <c r="H103" s="38" t="inlineStr">
        <is>
          <t>Blanket (page end)</t>
        </is>
      </c>
      <c r="I103" s="26" t="n"/>
      <c r="J103" s="26" t="n"/>
      <c r="K103" s="26" t="n"/>
      <c r="L103" s="26" t="inlineStr">
        <is>
          <t>NO</t>
        </is>
      </c>
      <c r="M103" s="74" t="n">
        <v>3.610959653825986</v>
      </c>
      <c r="N103" s="74" t="n">
        <v>34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1.0</t>
        </is>
      </c>
      <c r="C104" s="38" t="n"/>
      <c r="D104" s="38" t="inlineStr">
        <is>
          <t>ENTRY, GLOBAL_CHECK, STOCKS_EXIT</t>
        </is>
      </c>
      <c r="E104" s="38" t="n"/>
      <c r="F104" s="26" t="n"/>
      <c r="G104" s="38">
        <f>IFERROR(VLOOKUP($A256&amp;"_"&amp;$B256,Results_Deltas!$A$2:$P$15000,5,FALSE),"")</f>
        <v/>
      </c>
      <c r="H104" s="38" t="inlineStr">
        <is>
          <t>Blanket (page end)</t>
        </is>
      </c>
      <c r="I104" s="26" t="n"/>
      <c r="J104" s="26" t="n"/>
      <c r="K104" s="26" t="n"/>
      <c r="L104" s="26" t="inlineStr">
        <is>
          <t>NO</t>
        </is>
      </c>
      <c r="M104" s="74" t="n">
        <v>3.617640307669366</v>
      </c>
      <c r="N104" s="74" t="n">
        <v>32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OI_CONFIRM_MIN_CHANGE_PCT</t>
        </is>
      </c>
      <c r="B105" s="38" t="inlineStr">
        <is>
          <t>2.0</t>
        </is>
      </c>
      <c r="C105" s="38" t="n"/>
      <c r="D105" s="38" t="inlineStr">
        <is>
          <t>ENTRY, GLOBAL_CHECK, STOCKS_EXIT</t>
        </is>
      </c>
      <c r="E105" s="38" t="n"/>
      <c r="F105" s="26" t="n"/>
      <c r="G105" s="38">
        <f>IFERROR(VLOOKUP($A251&amp;"_"&amp;$B251,Results_Deltas!$A$2:$P$15000,5,FALSE),"")</f>
        <v/>
      </c>
      <c r="H105" s="38" t="inlineStr">
        <is>
          <t>Blanket (page end)</t>
        </is>
      </c>
      <c r="I105" s="26" t="n"/>
      <c r="J105" s="26" t="n"/>
      <c r="K105" s="26" t="n"/>
      <c r="L105" s="26" t="inlineStr">
        <is>
          <t>NO</t>
        </is>
      </c>
      <c r="M105" s="74" t="n">
        <v>3.623838622451247</v>
      </c>
      <c r="N105" s="74" t="n">
        <v>32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DC_MOMENT_STRONG_THRESHOLD</t>
        </is>
      </c>
      <c r="B106" s="38" t="inlineStr">
        <is>
          <t>50</t>
        </is>
      </c>
      <c r="C106" s="38" t="n"/>
      <c r="D106" s="38" t="inlineStr">
        <is>
          <t>ENTRY, GLOBAL_CHECK, STOCKS_EXIT</t>
        </is>
      </c>
      <c r="E106" s="38" t="n"/>
      <c r="F106" s="26" t="n"/>
      <c r="G106" s="38">
        <f>IFERROR(VLOOKUP($A109&amp;"_"&amp;$B109,Results_Deltas!$A$2:$P$15000,5,FALSE),"")</f>
        <v/>
      </c>
      <c r="H106" s="38" t="inlineStr">
        <is>
          <t>Blanket (page end)</t>
        </is>
      </c>
      <c r="I106" s="26" t="n"/>
      <c r="J106" s="26" t="n"/>
      <c r="K106" s="26" t="n"/>
      <c r="L106" s="26" t="inlineStr">
        <is>
          <t>NO</t>
        </is>
      </c>
      <c r="M106" s="74" t="n">
        <v>3.634232952322758</v>
      </c>
      <c r="N106" s="74" t="n">
        <v>28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FG_GREED_THRESHOLD</t>
        </is>
      </c>
      <c r="B107" s="40" t="inlineStr">
        <is>
          <t>75</t>
        </is>
      </c>
      <c r="C107" s="38" t="n"/>
      <c r="D107" s="38" t="inlineStr">
        <is>
          <t>GLOBAL_CHECK, STOCKS_EXIT</t>
        </is>
      </c>
      <c r="E107" s="38" t="n"/>
      <c r="F107" s="26" t="n"/>
      <c r="G107" s="38">
        <f>IFERROR(VLOOKUP($A137&amp;"_"&amp;$B137,Results_Deltas!$A$2:$P$15000,5,FALSE),"")</f>
        <v/>
      </c>
      <c r="H107" s="38" t="inlineStr">
        <is>
          <t>Blanket (page end)</t>
        </is>
      </c>
      <c r="I107" s="26" t="n"/>
      <c r="J107" s="26" t="n"/>
      <c r="K107" s="26" t="n"/>
      <c r="L107" s="26" t="inlineStr">
        <is>
          <t>YES</t>
        </is>
      </c>
      <c r="M107" s="74" t="n">
        <v>3.643187084794854</v>
      </c>
      <c r="N107" s="74" t="n">
        <v>31</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HA_WICK_QUALITY_TF</t>
        </is>
      </c>
      <c r="B108" s="38" t="inlineStr">
        <is>
          <t>4h</t>
        </is>
      </c>
      <c r="C108" s="38" t="n"/>
      <c r="D108" s="38" t="inlineStr">
        <is>
          <t>ENTRY, GLOBAL_CHECK, STOCKS_EXIT</t>
        </is>
      </c>
      <c r="E108" s="38" t="n"/>
      <c r="F108" s="26" t="n"/>
      <c r="G108" s="38">
        <f>IFERROR(VLOOKUP($A167&amp;"_"&amp;$B167,Results_Deltas!$A$2:$P$15000,5,FALSE),"")</f>
        <v/>
      </c>
      <c r="H108" s="38" t="inlineStr">
        <is>
          <t>Blanket (page end)</t>
        </is>
      </c>
      <c r="I108" s="26" t="n"/>
      <c r="J108" s="26" t="n"/>
      <c r="K108" s="26" t="n"/>
      <c r="L108" s="26" t="inlineStr">
        <is>
          <t>NO</t>
        </is>
      </c>
      <c r="M108" s="74" t="n">
        <v>3.650791838991537</v>
      </c>
      <c r="N108" s="74" t="n">
        <v>34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MOVER_THRESHOLD</t>
        </is>
      </c>
      <c r="B109" s="38" t="inlineStr">
        <is>
          <t>6.25</t>
        </is>
      </c>
      <c r="C109" s="38" t="n"/>
      <c r="D109" s="38" t="inlineStr">
        <is>
          <t>ENTRY, GLOBAL_CHECK, STOCKS_EXIT</t>
        </is>
      </c>
      <c r="E109" s="38" t="n"/>
      <c r="F109" s="26" t="n"/>
      <c r="G109" s="38">
        <f>IFERROR(VLOOKUP($A221&amp;"_"&amp;$B221,Results_Deltas!$A$2:$P$15000,5,FALSE),"")</f>
        <v/>
      </c>
      <c r="H109" s="38" t="inlineStr">
        <is>
          <t>Blanket (page end)</t>
        </is>
      </c>
      <c r="I109" s="26" t="n"/>
      <c r="J109" s="26" t="n"/>
      <c r="K109" s="26" t="n"/>
      <c r="L109" s="26" t="inlineStr">
        <is>
          <t>YES</t>
        </is>
      </c>
      <c r="M109" s="74" t="n">
        <v>3.654271491241861</v>
      </c>
      <c r="N109" s="74" t="n">
        <v>35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BAND_ARROW_ENABLED</t>
        </is>
      </c>
      <c r="B110" s="38" t="inlineStr">
        <is>
          <t>True</t>
        </is>
      </c>
      <c r="C110" s="38" t="n"/>
      <c r="D110" s="38" t="inlineStr">
        <is>
          <t>GLOBAL_CHECK, STOCKS_EXIT</t>
        </is>
      </c>
      <c r="E110" s="38" t="n"/>
      <c r="F110" s="26" t="n"/>
      <c r="G110" s="38">
        <f>IFERROR(VLOOKUP($A92&amp;"_"&amp;$B92,Results_Deltas!$A$2:$P$15000,5,FALSE),"")</f>
        <v/>
      </c>
      <c r="H110" s="38" t="inlineStr">
        <is>
          <t>Blanket (page end)</t>
        </is>
      </c>
      <c r="I110" s="26" t="n"/>
      <c r="J110" s="26" t="n"/>
      <c r="K110" s="26" t="n"/>
      <c r="L110" s="26" t="inlineStr">
        <is>
          <t>NO</t>
        </is>
      </c>
      <c r="M110" s="74" t="n">
        <v>3.67864054434152</v>
      </c>
      <c r="N110" s="74" t="n">
        <v>29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FUNDING_GATE_FILTER_TF</t>
        </is>
      </c>
      <c r="B111" s="38" t="inlineStr">
        <is>
          <t>1h</t>
        </is>
      </c>
      <c r="C111" s="38" t="n"/>
      <c r="D111" s="38" t="inlineStr">
        <is>
          <t>GLOBAL_CHECK</t>
        </is>
      </c>
      <c r="E111" s="38" t="n"/>
      <c r="F111" s="26" t="n"/>
      <c r="G111" s="38">
        <f>IFERROR(VLOOKUP($A144&amp;"_"&amp;$B144,Results_Deltas!$A$2:$P$15000,5,FALSE),"")</f>
        <v/>
      </c>
      <c r="H111" s="38" t="inlineStr">
        <is>
          <t>Blanket (page end)</t>
        </is>
      </c>
      <c r="I111" s="26" t="n"/>
      <c r="J111" s="26" t="n"/>
      <c r="K111" s="26" t="n"/>
      <c r="L111" s="26" t="inlineStr">
        <is>
          <t>NO</t>
        </is>
      </c>
      <c r="M111" s="74" t="n">
        <v>3.687419485076269</v>
      </c>
      <c r="N111" s="74" t="n">
        <v>35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MTS_BOTTOM_BONUS_THRESHOLD</t>
        </is>
      </c>
      <c r="B112" s="40" t="inlineStr">
        <is>
          <t>25</t>
        </is>
      </c>
      <c r="C112" s="38" t="n"/>
      <c r="D112" s="38" t="inlineStr">
        <is>
          <t>ENTRY, GLOBAL_CHECK, STOCKS_EXIT</t>
        </is>
      </c>
      <c r="E112" s="38" t="n"/>
      <c r="F112" s="26" t="n"/>
      <c r="G112" s="38">
        <f>IFERROR(VLOOKUP($A228&amp;"_"&amp;$B228,Results_Deltas!$A$2:$P$15000,5,FALSE),"")</f>
        <v/>
      </c>
      <c r="H112" s="38" t="inlineStr">
        <is>
          <t>Blanket (page end)</t>
        </is>
      </c>
      <c r="I112" s="26" t="n"/>
      <c r="J112" s="26" t="n"/>
      <c r="K112" s="26" t="n"/>
      <c r="L112" s="26" t="inlineStr">
        <is>
          <t>NO</t>
        </is>
      </c>
      <c r="M112" s="74" t="n">
        <v>3.701131971960769</v>
      </c>
      <c r="N112" s="74" t="n">
        <v>35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MTS_BOTTOM_STRONG_THRESHOLD</t>
        </is>
      </c>
      <c r="B113" s="38" t="inlineStr">
        <is>
          <t>30</t>
        </is>
      </c>
      <c r="C113" s="38" t="n"/>
      <c r="D113" s="38" t="inlineStr">
        <is>
          <t>ENTRY, GLOBAL_CHECK, STOCKS_EXIT</t>
        </is>
      </c>
      <c r="E113" s="38" t="n"/>
      <c r="F113" s="26" t="n"/>
      <c r="G113" s="38">
        <f>IFERROR(VLOOKUP($A234&amp;"_"&amp;$B234,Results_Deltas!$A$2:$P$15000,5,FALSE),"")</f>
        <v/>
      </c>
      <c r="H113" s="38" t="inlineStr">
        <is>
          <t>Blanket (page end)</t>
        </is>
      </c>
      <c r="I113" s="26" t="n"/>
      <c r="J113" s="26" t="n"/>
      <c r="K113" s="26" t="n"/>
      <c r="L113" s="26" t="inlineStr">
        <is>
          <t>NO</t>
        </is>
      </c>
      <c r="M113" s="74" t="n">
        <v>3.705834556148476</v>
      </c>
      <c r="N113" s="74" t="n">
        <v>35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HLR_SMA_BAND_PCT</t>
        </is>
      </c>
      <c r="B114" s="38" t="inlineStr">
        <is>
          <t>0.5</t>
        </is>
      </c>
      <c r="C114" s="38" t="n"/>
      <c r="D114" s="38" t="inlineStr">
        <is>
          <t>ENTRY, GLOBAL_CHECK, STOCKS_EXIT</t>
        </is>
      </c>
      <c r="E114" s="38" t="n"/>
      <c r="F114" s="26" t="n"/>
      <c r="G114" s="38">
        <f>IFERROR(VLOOKUP($A173&amp;"_"&amp;$B173,Results_Deltas!$A$2:$P$15000,5,FALSE),"")</f>
        <v/>
      </c>
      <c r="H114" s="38" t="inlineStr">
        <is>
          <t>Blanket (page end)</t>
        </is>
      </c>
      <c r="I114" s="26" t="n"/>
      <c r="J114" s="26" t="n"/>
      <c r="K114" s="26" t="n"/>
      <c r="L114" s="26" t="inlineStr">
        <is>
          <t>NO</t>
        </is>
      </c>
      <c r="M114" s="74" t="n">
        <v>3.711208348710024</v>
      </c>
      <c r="N114" s="74" t="n">
        <v>30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ADX_RANGING_THRESHOLD</t>
        </is>
      </c>
      <c r="B115" s="38" t="inlineStr">
        <is>
          <t>25</t>
        </is>
      </c>
      <c r="C115" s="38" t="n"/>
      <c r="D115" s="38" t="inlineStr">
        <is>
          <t>ENTRY, GLOBAL_CHECK, STOCKS_EXIT</t>
        </is>
      </c>
      <c r="E115" s="38" t="n"/>
      <c r="F115" s="26" t="n"/>
      <c r="G115" s="38">
        <f>IFERROR(VLOOKUP($A84&amp;"_"&amp;$B84,Results_Deltas!$A$2:$P$15000,5,FALSE),"")</f>
        <v/>
      </c>
      <c r="H115" s="38" t="inlineStr">
        <is>
          <t>Blanket (page end)</t>
        </is>
      </c>
      <c r="I115" s="26" t="n"/>
      <c r="J115" s="26" t="n"/>
      <c r="K115" s="26" t="n"/>
      <c r="L115" s="26" t="inlineStr">
        <is>
          <t>NO</t>
        </is>
      </c>
      <c r="M115" s="74" t="n">
        <v>3.713870482848528</v>
      </c>
      <c r="N115" s="74" t="n">
        <v>28</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DC_MOMENT_STRONG_THRESHOLD</t>
        </is>
      </c>
      <c r="B116" s="38" t="inlineStr">
        <is>
          <t>30</t>
        </is>
      </c>
      <c r="C116" s="38" t="n"/>
      <c r="D116" s="38" t="inlineStr">
        <is>
          <t>ENTRY, GLOBAL_CHECK, STOCKS_EXIT</t>
        </is>
      </c>
      <c r="E116" s="38" t="n"/>
      <c r="F116" s="26" t="n"/>
      <c r="G116" s="38">
        <f>IFERROR(VLOOKUP($A110&amp;"_"&amp;$B110,Results_Deltas!$A$2:$P$15000,5,FALSE),"")</f>
        <v/>
      </c>
      <c r="H116" s="38" t="inlineStr">
        <is>
          <t>Blanket (page end)</t>
        </is>
      </c>
      <c r="I116" s="26" t="n"/>
      <c r="J116" s="26" t="n"/>
      <c r="K116" s="26" t="n"/>
      <c r="L116" s="26" t="inlineStr">
        <is>
          <t>NO</t>
        </is>
      </c>
      <c r="M116" s="74" t="n">
        <v>3.713934055906969</v>
      </c>
      <c r="N116" s="74" t="n">
        <v>29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MTS_BOTTOM_STRONG_THRESHOLD</t>
        </is>
      </c>
      <c r="B117" s="38" t="inlineStr">
        <is>
          <t>50</t>
        </is>
      </c>
      <c r="C117" s="38" t="n"/>
      <c r="D117" s="38" t="inlineStr">
        <is>
          <t>ENTRY, GLOBAL_CHECK, STOCKS_EXIT</t>
        </is>
      </c>
      <c r="E117" s="38" t="n"/>
      <c r="F117" s="26" t="n"/>
      <c r="G117" s="38">
        <f>IFERROR(VLOOKUP($A233&amp;"_"&amp;$B233,Results_Deltas!$A$2:$P$15000,5,FALSE),"")</f>
        <v/>
      </c>
      <c r="H117" s="38" t="inlineStr">
        <is>
          <t>Blanket (page end)</t>
        </is>
      </c>
      <c r="I117" s="26" t="n"/>
      <c r="J117" s="26" t="n"/>
      <c r="K117" s="26" t="n"/>
      <c r="L117" s="26" t="inlineStr">
        <is>
          <t>YES</t>
        </is>
      </c>
      <c r="M117" s="74" t="n">
        <v>3.718395271233801</v>
      </c>
      <c r="N117" s="74" t="n">
        <v>34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t="n"/>
      <c r="F118" s="26" t="n"/>
      <c r="G118" s="38">
        <f>IFERROR(VLOOKUP($A194&amp;"_"&amp;$B194,Results_Deltas!$A$2:$P$15000,5,FALSE),"")</f>
        <v/>
      </c>
      <c r="H118" s="38" t="inlineStr">
        <is>
          <t>Blanket (page end)</t>
        </is>
      </c>
      <c r="I118" s="26" t="n"/>
      <c r="J118" s="26" t="n"/>
      <c r="K118" s="26" t="n"/>
      <c r="L118" s="26" t="inlineStr">
        <is>
          <t>YES</t>
        </is>
      </c>
      <c r="M118" s="74" t="n">
        <v>3.721143016287163</v>
      </c>
      <c r="N118" s="74" t="n">
        <v>36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IFERROR(VLOOKUP($A196&amp;"_"&amp;$B196,Results_Deltas!$A$2:$P$15000,5,FALSE),"")</f>
        <v/>
      </c>
      <c r="H119" s="38" t="inlineStr">
        <is>
          <t>Blanket (page end)</t>
        </is>
      </c>
      <c r="I119" s="26" t="n"/>
      <c r="J119" s="26" t="n"/>
      <c r="K119" s="26" t="n"/>
      <c r="L119" s="26" t="inlineStr">
        <is>
          <t>YES</t>
        </is>
      </c>
      <c r="M119" s="74" t="n">
        <v>3.731260072078183</v>
      </c>
      <c r="N119" s="74" t="n">
        <v>36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HA_WICK_QUALITY_TF</t>
        </is>
      </c>
      <c r="B120" s="38" t="inlineStr">
        <is>
          <t>D</t>
        </is>
      </c>
      <c r="C120" s="38" t="n"/>
      <c r="D120" s="38" t="inlineStr">
        <is>
          <t>ENTRY, GLOBAL_CHECK, STOCKS_EXIT</t>
        </is>
      </c>
      <c r="E120" s="38" t="n"/>
      <c r="F120" s="26" t="n"/>
      <c r="G120" s="38">
        <f>IFERROR(VLOOKUP($A166&amp;"_"&amp;$B166,Results_Deltas!$A$2:$P$15000,5,FALSE),"")</f>
        <v/>
      </c>
      <c r="H120" s="38" t="inlineStr">
        <is>
          <t>Blanket (page end)</t>
        </is>
      </c>
      <c r="I120" s="26" t="n"/>
      <c r="J120" s="26" t="n"/>
      <c r="K120" s="26" t="n"/>
      <c r="L120" s="26" t="inlineStr">
        <is>
          <t>NO</t>
        </is>
      </c>
      <c r="M120" s="74" t="n">
        <v>3.743507080988383</v>
      </c>
      <c r="N120" s="74" t="n">
        <v>34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HTF_DIRECTION_GATE_ENABLED</t>
        </is>
      </c>
      <c r="B121" s="38" t="inlineStr">
        <is>
          <t>True</t>
        </is>
      </c>
      <c r="C121" s="38" t="n"/>
      <c r="D121" s="38" t="inlineStr">
        <is>
          <t>ENTRY, GLOBAL_CHECK, STOCKS_EXIT</t>
        </is>
      </c>
      <c r="E121" s="38" t="n"/>
      <c r="F121" s="26" t="n"/>
      <c r="G121" s="38">
        <f>IFERROR(VLOOKUP($A180&amp;"_"&amp;$B180,Results_Deltas!$A$2:$P$15000,5,FALSE),"")</f>
        <v/>
      </c>
      <c r="H121" s="38" t="inlineStr">
        <is>
          <t>Blanket (page end)</t>
        </is>
      </c>
      <c r="I121" s="26" t="n"/>
      <c r="J121" s="26" t="n"/>
      <c r="K121" s="26" t="n"/>
      <c r="L121" s="26" t="inlineStr">
        <is>
          <t>YES</t>
        </is>
      </c>
      <c r="M121" s="74" t="n">
        <v>3.746611555942053</v>
      </c>
      <c r="N121" s="74" t="n">
        <v>34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FUNDING_GATE_FILTER_TF</t>
        </is>
      </c>
      <c r="B122" s="38" t="inlineStr">
        <is>
          <t>OFF</t>
        </is>
      </c>
      <c r="C122" s="38" t="n"/>
      <c r="D122" s="38" t="inlineStr">
        <is>
          <t>GLOBAL_CHECK</t>
        </is>
      </c>
      <c r="E122" s="38" t="n"/>
      <c r="F122" s="26" t="n"/>
      <c r="G122" s="38">
        <f>IFERROR(VLOOKUP($A141&amp;"_"&amp;$B141,Results_Deltas!$A$2:$P$15000,5,FALSE),"")</f>
        <v/>
      </c>
      <c r="H122" s="38" t="inlineStr">
        <is>
          <t>Blanket (page end)</t>
        </is>
      </c>
      <c r="I122" s="26" t="n"/>
      <c r="J122" s="26" t="n"/>
      <c r="K122" s="26" t="n"/>
      <c r="L122" s="26" t="inlineStr">
        <is>
          <t>NO</t>
        </is>
      </c>
      <c r="M122" s="74" t="n">
        <v>3.747086749701869</v>
      </c>
      <c r="N122" s="74" t="n">
        <v>38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COOLDOWN_LOCKS_FILTER_TF</t>
        </is>
      </c>
      <c r="B123" s="38" t="inlineStr">
        <is>
          <t>1h</t>
        </is>
      </c>
      <c r="C123" s="38" t="n"/>
      <c r="D123" s="38" t="inlineStr">
        <is>
          <t>GLOBAL_CHECK</t>
        </is>
      </c>
      <c r="E123" s="38" t="n"/>
      <c r="F123" s="26" t="n"/>
      <c r="G123" s="38">
        <f>IFERROR(VLOOKUP($A102&amp;"_"&amp;$B102,Results_Deltas!$A$2:$P$15000,5,FALSE),"")</f>
        <v/>
      </c>
      <c r="H123" s="38" t="inlineStr">
        <is>
          <t>Blanket (page end)</t>
        </is>
      </c>
      <c r="I123" s="26" t="n"/>
      <c r="J123" s="26" t="n"/>
      <c r="K123" s="26" t="n"/>
      <c r="L123" s="26" t="inlineStr">
        <is>
          <t>NO</t>
        </is>
      </c>
      <c r="M123" s="74" t="n">
        <v>3.772193392811179</v>
      </c>
      <c r="N123" s="74" t="n">
        <v>34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MTS_BOTTOM_BONUS_THRESHOLD</t>
        </is>
      </c>
      <c r="B124" s="38" t="inlineStr">
        <is>
          <t>18.75</t>
        </is>
      </c>
      <c r="C124" s="38" t="n"/>
      <c r="D124" s="38" t="inlineStr">
        <is>
          <t>ENTRY, GLOBAL_CHECK, STOCKS_EXIT</t>
        </is>
      </c>
      <c r="E124" s="38" t="n"/>
      <c r="F124" s="26" t="n"/>
      <c r="G124" s="38">
        <f>IFERROR(VLOOKUP($A230&amp;"_"&amp;$B230,Results_Deltas!$A$2:$P$15000,5,FALSE),"")</f>
        <v/>
      </c>
      <c r="H124" s="38" t="inlineStr">
        <is>
          <t>Blanket (page end)</t>
        </is>
      </c>
      <c r="I124" s="26" t="n"/>
      <c r="J124" s="26" t="n"/>
      <c r="K124" s="26" t="n"/>
      <c r="L124" s="26" t="inlineStr">
        <is>
          <t>NO</t>
        </is>
      </c>
      <c r="M124" s="74" t="n">
        <v>3.775394603512975</v>
      </c>
      <c r="N124" s="74" t="n">
        <v>35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MTS_BOTTOM_BONUS_THRESHOLD</t>
        </is>
      </c>
      <c r="B125" s="38" t="inlineStr">
        <is>
          <t>31.25</t>
        </is>
      </c>
      <c r="C125" s="38" t="n"/>
      <c r="D125" s="38" t="inlineStr">
        <is>
          <t>ENTRY, GLOBAL_CHECK, STOCKS_EXIT</t>
        </is>
      </c>
      <c r="E125" s="38" t="n"/>
      <c r="F125" s="26" t="n"/>
      <c r="G125" s="38">
        <f>IFERROR(VLOOKUP($A229&amp;"_"&amp;$B229,Results_Deltas!$A$2:$P$15000,5,FALSE),"")</f>
        <v/>
      </c>
      <c r="H125" s="38" t="inlineStr">
        <is>
          <t>Blanket (page end)</t>
        </is>
      </c>
      <c r="I125" s="26" t="n"/>
      <c r="J125" s="26" t="n"/>
      <c r="K125" s="26" t="n"/>
      <c r="L125" s="26" t="inlineStr">
        <is>
          <t>YES</t>
        </is>
      </c>
      <c r="M125" s="74" t="n">
        <v>3.778246891945594</v>
      </c>
      <c r="N125" s="74" t="n">
        <v>35</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FUNDING_GATE_FILTER_TF</t>
        </is>
      </c>
      <c r="B126" s="38" t="inlineStr">
        <is>
          <t>4h</t>
        </is>
      </c>
      <c r="C126" s="38" t="n"/>
      <c r="D126" s="38" t="inlineStr">
        <is>
          <t>GLOBAL_CHECK</t>
        </is>
      </c>
      <c r="E126" s="38" t="n"/>
      <c r="F126" s="26" t="n"/>
      <c r="G126" s="38">
        <f>IFERROR(VLOOKUP($A143&amp;"_"&amp;$B143,Results_Deltas!$A$2:$P$15000,5,FALSE),"")</f>
        <v/>
      </c>
      <c r="H126" s="38" t="inlineStr">
        <is>
          <t>Blanket (page end)</t>
        </is>
      </c>
      <c r="I126" s="26" t="n"/>
      <c r="J126" s="26" t="n"/>
      <c r="K126" s="26" t="n"/>
      <c r="L126" s="26" t="inlineStr">
        <is>
          <t>NO</t>
        </is>
      </c>
      <c r="M126" s="74" t="n">
        <v>3.779962679657279</v>
      </c>
      <c r="N126" s="74" t="n">
        <v>38</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MTS_GATE_ENABLED</t>
        </is>
      </c>
      <c r="B127" s="40" t="inlineStr">
        <is>
          <t>True</t>
        </is>
      </c>
      <c r="C127" s="38" t="n"/>
      <c r="D127" s="38" t="inlineStr">
        <is>
          <t>ENTRY, GLOBAL_CHECK, STOCKS_EXIT</t>
        </is>
      </c>
      <c r="E127" s="38" t="n"/>
      <c r="F127" s="26" t="n"/>
      <c r="G127" s="38">
        <f>IFERROR(VLOOKUP($A237&amp;"_"&amp;$B237,Results_Deltas!$A$2:$P$15000,5,FALSE),"")</f>
        <v/>
      </c>
      <c r="H127" s="38" t="inlineStr">
        <is>
          <t>Blanket (page end)</t>
        </is>
      </c>
      <c r="I127" s="26" t="n"/>
      <c r="J127" s="26" t="n"/>
      <c r="K127" s="26" t="n"/>
      <c r="L127" s="26" t="inlineStr">
        <is>
          <t>NO</t>
        </is>
      </c>
      <c r="M127" s="74" t="n">
        <v>3.780157971787612</v>
      </c>
      <c r="N127" s="74" t="n">
        <v>34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FUNDING_GATE_FILTER_TF</t>
        </is>
      </c>
      <c r="B128" s="38" t="inlineStr">
        <is>
          <t>D</t>
        </is>
      </c>
      <c r="C128" s="38" t="n"/>
      <c r="D128" s="38" t="inlineStr">
        <is>
          <t>GLOBAL_CHECK</t>
        </is>
      </c>
      <c r="E128" s="38" t="n"/>
      <c r="F128" s="26" t="n"/>
      <c r="G128" s="38">
        <f>IFERROR(VLOOKUP($A142&amp;"_"&amp;$B142,Results_Deltas!$A$2:$P$15000,5,FALSE),"")</f>
        <v/>
      </c>
      <c r="H128" s="38" t="inlineStr">
        <is>
          <t>Blanket (page end)</t>
        </is>
      </c>
      <c r="I128" s="26" t="n"/>
      <c r="J128" s="26" t="n"/>
      <c r="K128" s="26" t="n"/>
      <c r="L128" s="26" t="inlineStr">
        <is>
          <t>NO</t>
        </is>
      </c>
      <c r="M128" s="74" t="n">
        <v>3.807379946563991</v>
      </c>
      <c r="N128" s="74" t="n">
        <v>36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BANDAID_OFF_LOSER_RECOVER_PCT</t>
        </is>
      </c>
      <c r="B129" s="38" t="inlineStr">
        <is>
          <t>2.0</t>
        </is>
      </c>
      <c r="C129" s="38" t="n"/>
      <c r="D129" s="38" t="inlineStr">
        <is>
          <t>AUGMENT, ENTRY, EXIT, GLOBAL_CHECK, REDUCE, STOCKS_EXIT</t>
        </is>
      </c>
      <c r="E129" s="38" t="n"/>
      <c r="F129" s="26" t="n"/>
      <c r="G129" s="38">
        <f>IFERROR(VLOOKUP($A88&amp;"_"&amp;$B88,Results_Deltas!$A$2:$P$15000,5,FALSE),"")</f>
        <v/>
      </c>
      <c r="H129" s="38" t="inlineStr">
        <is>
          <t>Blanket (page end)</t>
        </is>
      </c>
      <c r="I129" s="26" t="n"/>
      <c r="J129" s="26" t="n"/>
      <c r="K129" s="26" t="n"/>
      <c r="L129" s="26" t="inlineStr">
        <is>
          <t>NO</t>
        </is>
      </c>
      <c r="M129" s="74" t="n">
        <v>3.807453158540424</v>
      </c>
      <c r="N129" s="74" t="n">
        <v>33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HA_WICK_QUALITY_SCORE</t>
        </is>
      </c>
      <c r="B130" s="38" t="inlineStr">
        <is>
          <t>15_ALT</t>
        </is>
      </c>
      <c r="C130" s="38" t="n"/>
      <c r="D130" s="38" t="inlineStr">
        <is>
          <t>ENTRY, GLOBAL_CHECK, STOCKS_EXIT</t>
        </is>
      </c>
      <c r="E130" s="38" t="n"/>
      <c r="F130" s="26" t="n"/>
      <c r="G130" s="38">
        <f>IFERROR(VLOOKUP($A164&amp;"_"&amp;$B164,Results_Deltas!$A$2:$P$15000,5,FALSE),"")</f>
        <v/>
      </c>
      <c r="H130" s="38" t="inlineStr">
        <is>
          <t>Blanket (page end)</t>
        </is>
      </c>
      <c r="I130" s="26" t="n"/>
      <c r="J130" s="26" t="n"/>
      <c r="K130" s="26" t="n"/>
      <c r="L130" s="26" t="inlineStr">
        <is>
          <t>YES</t>
        </is>
      </c>
      <c r="M130" s="74" t="n">
        <v>3.811384859227699</v>
      </c>
      <c r="N130" s="74" t="n">
        <v>36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HLR_SMA_BAND_PCT</t>
        </is>
      </c>
      <c r="B131" s="38" t="inlineStr">
        <is>
          <t>1.0</t>
        </is>
      </c>
      <c r="C131" s="38" t="n"/>
      <c r="D131" s="38" t="inlineStr">
        <is>
          <t>ENTRY, GLOBAL_CHECK, STOCKS_EXIT</t>
        </is>
      </c>
      <c r="E131" s="38" t="n"/>
      <c r="F131" s="26" t="n"/>
      <c r="G131" s="38">
        <f>IFERROR(VLOOKUP($A172&amp;"_"&amp;$B172,Results_Deltas!$A$2:$P$15000,5,FALSE),"")</f>
        <v/>
      </c>
      <c r="H131" s="38" t="inlineStr">
        <is>
          <t>Blanket (page end)</t>
        </is>
      </c>
      <c r="I131" s="26" t="n"/>
      <c r="J131" s="26" t="n"/>
      <c r="K131" s="26" t="n"/>
      <c r="L131" s="26" t="inlineStr">
        <is>
          <t>NO</t>
        </is>
      </c>
      <c r="M131" s="74" t="n">
        <v>3.812006332128299</v>
      </c>
      <c r="N131" s="74" t="n">
        <v>31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LH_HL_FILTER_MODE</t>
        </is>
      </c>
      <c r="B132" s="40" t="inlineStr">
        <is>
          <t>STRICT_2BAR</t>
        </is>
      </c>
      <c r="C132" s="38" t="n"/>
      <c r="D132" s="38" t="inlineStr">
        <is>
          <t>ENTRY, GLOBAL_CHECK, STOCKS_EXIT</t>
        </is>
      </c>
      <c r="E132" s="38" t="n"/>
      <c r="F132" s="26" t="n"/>
      <c r="G132" s="38">
        <f>IFERROR(VLOOKUP($A195&amp;"_"&amp;$B195,Results_Deltas!$A$2:$P$15000,5,FALSE),"")</f>
        <v/>
      </c>
      <c r="H132" s="38" t="inlineStr">
        <is>
          <t>Blanket (page end)</t>
        </is>
      </c>
      <c r="I132" s="26" t="n"/>
      <c r="J132" s="26" t="n"/>
      <c r="K132" s="26" t="n"/>
      <c r="L132" s="26" t="inlineStr">
        <is>
          <t>NO</t>
        </is>
      </c>
      <c r="M132" s="74" t="n">
        <v>3.819720895087934</v>
      </c>
      <c r="N132" s="74" t="n">
        <v>36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MTF_GR_MIN_IND</t>
        </is>
      </c>
      <c r="B133" s="38" t="inlineStr">
        <is>
          <t>5</t>
        </is>
      </c>
      <c r="C133" s="38" t="n"/>
      <c r="D133" s="38" t="inlineStr">
        <is>
          <t>GLOBAL_CHECK, STOCKS_EXIT</t>
        </is>
      </c>
      <c r="E133" s="38" t="n"/>
      <c r="F133" s="26" t="n"/>
      <c r="G133" s="38">
        <f>IFERROR(VLOOKUP($A226&amp;"_"&amp;$B226,Results_Deltas!$A$2:$P$15000,5,FALSE),"")</f>
        <v/>
      </c>
      <c r="H133" s="38" t="inlineStr">
        <is>
          <t>Blanket (page end)</t>
        </is>
      </c>
      <c r="I133" s="26" t="n"/>
      <c r="J133" s="26" t="n"/>
      <c r="K133" s="26" t="n"/>
      <c r="L133" s="26" t="inlineStr">
        <is>
          <t>NO</t>
        </is>
      </c>
      <c r="M133" s="74" t="n">
        <v>3.823265501723842</v>
      </c>
      <c r="N133" s="74" t="n">
        <v>35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MTF_GR_MIN_IND</t>
        </is>
      </c>
      <c r="B134" s="38" t="inlineStr">
        <is>
          <t>5_ALT</t>
        </is>
      </c>
      <c r="C134" s="38" t="n"/>
      <c r="D134" s="38" t="inlineStr">
        <is>
          <t>GLOBAL_CHECK, STOCKS_EXIT</t>
        </is>
      </c>
      <c r="E134" s="38" t="n"/>
      <c r="F134" s="26" t="n"/>
      <c r="G134" s="38">
        <f>IFERROR(VLOOKUP($A227&amp;"_"&amp;$B227,Results_Deltas!$A$2:$P$15000,5,FALSE),"")</f>
        <v/>
      </c>
      <c r="H134" s="38" t="inlineStr">
        <is>
          <t>Blanket (page end)</t>
        </is>
      </c>
      <c r="I134" s="26" t="n"/>
      <c r="J134" s="26" t="n"/>
      <c r="K134" s="26" t="n"/>
      <c r="L134" s="26" t="inlineStr">
        <is>
          <t>NO</t>
        </is>
      </c>
      <c r="M134" s="74" t="n">
        <v>3.823265501723842</v>
      </c>
      <c r="N134" s="74" t="n">
        <v>35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FG_GREED_THRESHOLD</t>
        </is>
      </c>
      <c r="B135" s="38" t="inlineStr">
        <is>
          <t>56.25</t>
        </is>
      </c>
      <c r="C135" s="38" t="n"/>
      <c r="D135" s="38" t="inlineStr">
        <is>
          <t>GLOBAL_CHECK, STOCKS_EXIT</t>
        </is>
      </c>
      <c r="E135" s="38" t="n"/>
      <c r="F135" s="26" t="n"/>
      <c r="G135" s="38">
        <f>IFERROR(VLOOKUP($A139&amp;"_"&amp;$B139,Results_Deltas!$A$2:$P$15000,5,FALSE),"")</f>
        <v/>
      </c>
      <c r="H135" s="38" t="inlineStr">
        <is>
          <t>Blanket (page end)</t>
        </is>
      </c>
      <c r="I135" s="26" t="n"/>
      <c r="J135" s="26" t="n"/>
      <c r="K135" s="26" t="n"/>
      <c r="L135" s="26" t="inlineStr">
        <is>
          <t>NO</t>
        </is>
      </c>
      <c r="M135" s="74" t="n">
        <v>3.832295994105433</v>
      </c>
      <c r="N135" s="74" t="n">
        <v>31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FG_GREED_THRESHOLD</t>
        </is>
      </c>
      <c r="B136" s="38" t="inlineStr">
        <is>
          <t>37.5</t>
        </is>
      </c>
      <c r="C136" s="38" t="n"/>
      <c r="D136" s="38" t="inlineStr">
        <is>
          <t>GLOBAL_CHECK, STOCKS_EXIT</t>
        </is>
      </c>
      <c r="E136" s="38" t="n"/>
      <c r="F136" s="26" t="n"/>
      <c r="G136" s="38">
        <f>IFERROR(VLOOKUP($A140&amp;"_"&amp;$B140,Results_Deltas!$A$2:$P$15000,5,FALSE),"")</f>
        <v/>
      </c>
      <c r="H136" s="38" t="inlineStr">
        <is>
          <t>Blanket (page end)</t>
        </is>
      </c>
      <c r="I136" s="26" t="n"/>
      <c r="J136" s="26" t="n"/>
      <c r="K136" s="26" t="n"/>
      <c r="L136" s="26" t="inlineStr">
        <is>
          <t>NO</t>
        </is>
      </c>
      <c r="M136" s="74" t="n">
        <v>3.848377214264751</v>
      </c>
      <c r="N136" s="74" t="n">
        <v>35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OI_CONFIRM_MIN_CHANGE_PCT</t>
        </is>
      </c>
      <c r="B137" s="38" t="inlineStr">
        <is>
          <t>1.0</t>
        </is>
      </c>
      <c r="C137" s="38" t="n"/>
      <c r="D137" s="38" t="inlineStr">
        <is>
          <t>ENTRY, GLOBAL_CHECK, STOCKS_EXIT</t>
        </is>
      </c>
      <c r="E137" s="38" t="n"/>
      <c r="F137" s="26" t="n"/>
      <c r="G137" s="38">
        <f>IFERROR(VLOOKUP($A252&amp;"_"&amp;$B252,Results_Deltas!$A$2:$P$15000,5,FALSE),"")</f>
        <v/>
      </c>
      <c r="H137" s="38" t="inlineStr">
        <is>
          <t>Blanket (page end)</t>
        </is>
      </c>
      <c r="I137" s="26" t="n"/>
      <c r="J137" s="26" t="n"/>
      <c r="K137" s="26" t="n"/>
      <c r="L137" s="26" t="inlineStr">
        <is>
          <t>NO</t>
        </is>
      </c>
      <c r="M137" s="74" t="n">
        <v>3.854211289781357</v>
      </c>
      <c r="N137" s="74" t="n">
        <v>33</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FG_FEAR_THRESHOLD</t>
        </is>
      </c>
      <c r="B138" s="38" t="inlineStr">
        <is>
          <t>18.75</t>
        </is>
      </c>
      <c r="C138" s="38" t="n"/>
      <c r="D138" s="38" t="inlineStr">
        <is>
          <t>GLOBAL_CHECK, STOCKS_EXIT</t>
        </is>
      </c>
      <c r="E138" s="38" t="n"/>
      <c r="F138" s="26" t="n"/>
      <c r="G138" s="38">
        <f>IFERROR(VLOOKUP($A135&amp;"_"&amp;$B135,Results_Deltas!$A$2:$P$15000,5,FALSE),"")</f>
        <v/>
      </c>
      <c r="H138" s="38" t="inlineStr">
        <is>
          <t>Blanket (page end)</t>
        </is>
      </c>
      <c r="I138" s="26" t="n"/>
      <c r="J138" s="26" t="n"/>
      <c r="K138" s="26" t="n"/>
      <c r="L138" s="26" t="inlineStr">
        <is>
          <t>NO</t>
        </is>
      </c>
      <c r="M138" s="74" t="n">
        <v>3.857495672844497</v>
      </c>
      <c r="N138" s="74" t="n">
        <v>32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HLR_TOP_MIN_TFS</t>
        </is>
      </c>
      <c r="B139" s="38" t="inlineStr">
        <is>
          <t>1</t>
        </is>
      </c>
      <c r="C139" s="38" t="n"/>
      <c r="D139" s="38" t="inlineStr">
        <is>
          <t>GLOBAL_CHECK, REENTRY, STOCKS_EXIT</t>
        </is>
      </c>
      <c r="E139" s="38" t="n"/>
      <c r="F139" s="26" t="n"/>
      <c r="G139" s="38">
        <f>IFERROR(VLOOKUP($A176&amp;"_"&amp;$B176,Results_Deltas!$A$2:$P$15000,5,FALSE),"")</f>
        <v/>
      </c>
      <c r="H139" s="38" t="inlineStr">
        <is>
          <t>Blanket (page end)</t>
        </is>
      </c>
      <c r="I139" s="26" t="n"/>
      <c r="J139" s="26" t="n"/>
      <c r="K139" s="26" t="n"/>
      <c r="L139" s="26" t="inlineStr">
        <is>
          <t>YES</t>
        </is>
      </c>
      <c r="M139" s="74" t="n">
        <v>3.867211449770663</v>
      </c>
      <c r="N139" s="74" t="n">
        <v>33</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MANDATORY_REENTRY_WT_FILTER_MIN_TFS</t>
        </is>
      </c>
      <c r="B140" s="38" t="inlineStr">
        <is>
          <t>3</t>
        </is>
      </c>
      <c r="C140" s="38" t="n"/>
      <c r="D140" s="38" t="inlineStr">
        <is>
          <t>GLOBAL_CHECK, STOCKS_EXIT</t>
        </is>
      </c>
      <c r="E140" s="38" t="n"/>
      <c r="F140" s="26" t="n"/>
      <c r="G140" s="38">
        <f>IFERROR(VLOOKUP($A208&amp;"_"&amp;$B208,Results_Deltas!$A$2:$P$15000,5,FALSE),"")</f>
        <v/>
      </c>
      <c r="H140" s="38" t="inlineStr">
        <is>
          <t>Blanket (page end)</t>
        </is>
      </c>
      <c r="I140" s="26" t="n"/>
      <c r="J140" s="26" t="n"/>
      <c r="K140" s="26" t="n"/>
      <c r="L140" s="26" t="inlineStr">
        <is>
          <t>YES</t>
        </is>
      </c>
      <c r="M140" s="74" t="n">
        <v>3.871421388224548</v>
      </c>
      <c r="N140" s="74" t="n">
        <v>39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HA_WICK_QUALITY_TF</t>
        </is>
      </c>
      <c r="B141" s="38" t="inlineStr">
        <is>
          <t>OFF</t>
        </is>
      </c>
      <c r="C141" s="38" t="n"/>
      <c r="D141" s="38" t="inlineStr">
        <is>
          <t>ENTRY, GLOBAL_CHECK, STOCKS_EXIT</t>
        </is>
      </c>
      <c r="E141" s="38" t="n"/>
      <c r="F141" s="26" t="n"/>
      <c r="G141" s="38">
        <f>IFERROR(VLOOKUP($A165&amp;"_"&amp;$B165,Results_Deltas!$A$2:$P$15000,5,FALSE),"")</f>
        <v/>
      </c>
      <c r="H141" s="38" t="inlineStr">
        <is>
          <t>Blanket (page end)</t>
        </is>
      </c>
      <c r="I141" s="26" t="n"/>
      <c r="J141" s="26" t="n"/>
      <c r="K141" s="26" t="n"/>
      <c r="L141" s="26" t="inlineStr">
        <is>
          <t>NO</t>
        </is>
      </c>
      <c r="M141" s="74" t="n">
        <v>3.881349713996268</v>
      </c>
      <c r="N141" s="74" t="n">
        <v>34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HA_WICK_QUALITY_SCORE</t>
        </is>
      </c>
      <c r="B142" s="40" t="inlineStr">
        <is>
          <t>15</t>
        </is>
      </c>
      <c r="C142" s="38" t="n"/>
      <c r="D142" s="38" t="inlineStr">
        <is>
          <t>ENTRY, GLOBAL_CHECK, STOCKS_EXIT</t>
        </is>
      </c>
      <c r="E142" s="38" t="n"/>
      <c r="F142" s="26" t="n"/>
      <c r="G142" s="38">
        <f>IFERROR(VLOOKUP($A163&amp;"_"&amp;$B163,Results_Deltas!$A$2:$P$15000,5,FALSE),"")</f>
        <v/>
      </c>
      <c r="H142" s="38" t="inlineStr">
        <is>
          <t>Blanket (page end)</t>
        </is>
      </c>
      <c r="I142" s="26" t="n"/>
      <c r="J142" s="26" t="n"/>
      <c r="K142" s="26" t="n"/>
      <c r="L142" s="26" t="inlineStr">
        <is>
          <t>NO</t>
        </is>
      </c>
      <c r="M142" s="74" t="n">
        <v>3.901227144084856</v>
      </c>
      <c r="N142" s="74" t="n">
        <v>36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DUP_GUARD_FILTER_TF</t>
        </is>
      </c>
      <c r="B143" s="38" t="inlineStr">
        <is>
          <t>4h</t>
        </is>
      </c>
      <c r="C143" s="38" t="n"/>
      <c r="D143" s="38" t="inlineStr">
        <is>
          <t>GLOBAL_CHECK</t>
        </is>
      </c>
      <c r="E143" s="38" t="n"/>
      <c r="F143" s="26" t="n"/>
      <c r="G143" s="38">
        <f>IFERROR(VLOOKUP($A118&amp;"_"&amp;$B118,Results_Deltas!$A$2:$P$15000,5,FALSE),"")</f>
        <v/>
      </c>
      <c r="H143" s="38" t="inlineStr">
        <is>
          <t>Blanket (page end)</t>
        </is>
      </c>
      <c r="I143" s="26" t="n"/>
      <c r="J143" s="26" t="n"/>
      <c r="K143" s="26" t="n"/>
      <c r="L143" s="26" t="inlineStr">
        <is>
          <t>NO</t>
        </is>
      </c>
      <c r="M143" s="74" t="n">
        <v>3.907521437181054</v>
      </c>
      <c r="N143" s="74" t="n">
        <v>36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COOLDOWN_LOCKS_FILTER_TF</t>
        </is>
      </c>
      <c r="B144" s="38" t="inlineStr">
        <is>
          <t>4h</t>
        </is>
      </c>
      <c r="C144" s="38" t="n"/>
      <c r="D144" s="38" t="inlineStr">
        <is>
          <t>GLOBAL_CHECK</t>
        </is>
      </c>
      <c r="E144" s="38" t="n"/>
      <c r="F144" s="26" t="n"/>
      <c r="G144" s="38">
        <f>IFERROR(VLOOKUP($A101&amp;"_"&amp;$B101,Results_Deltas!$A$2:$P$15000,5,FALSE),"")</f>
        <v/>
      </c>
      <c r="H144" s="38" t="inlineStr">
        <is>
          <t>Blanket (page end)</t>
        </is>
      </c>
      <c r="I144" s="26" t="n"/>
      <c r="J144" s="26" t="n"/>
      <c r="K144" s="26" t="n"/>
      <c r="L144" s="26" t="inlineStr">
        <is>
          <t>NO</t>
        </is>
      </c>
      <c r="M144" s="74" t="n">
        <v>3.915108832386552</v>
      </c>
      <c r="N144" s="74" t="n">
        <v>32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DUP_GUARD_FILTER_TF</t>
        </is>
      </c>
      <c r="B145" s="38" t="inlineStr">
        <is>
          <t>D</t>
        </is>
      </c>
      <c r="C145" s="38" t="n"/>
      <c r="D145" s="38" t="inlineStr">
        <is>
          <t>GLOBAL_CHECK</t>
        </is>
      </c>
      <c r="E145" s="38" t="n"/>
      <c r="F145" s="26" t="n"/>
      <c r="G145" s="38">
        <f>IFERROR(VLOOKUP($A117&amp;"_"&amp;$B117,Results_Deltas!$A$2:$P$15000,5,FALSE),"")</f>
        <v/>
      </c>
      <c r="H145" s="38" t="inlineStr">
        <is>
          <t>Blanket (page end)</t>
        </is>
      </c>
      <c r="I145" s="26" t="n"/>
      <c r="J145" s="26" t="n"/>
      <c r="K145" s="26" t="n"/>
      <c r="L145" s="26" t="inlineStr">
        <is>
          <t>NO</t>
        </is>
      </c>
      <c r="M145" s="74" t="n">
        <v>3.920567942987183</v>
      </c>
      <c r="N145" s="74" t="n">
        <v>37</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MANDATORY_REENTRY_WT_FILTER_MIN_TFS</t>
        </is>
      </c>
      <c r="B146" s="40" t="inlineStr">
        <is>
          <t>1</t>
        </is>
      </c>
      <c r="C146" s="38" t="n"/>
      <c r="D146" s="38" t="inlineStr">
        <is>
          <t>GLOBAL_CHECK, STOCKS_EXIT</t>
        </is>
      </c>
      <c r="E146" s="38" t="n"/>
      <c r="F146" s="26" t="n"/>
      <c r="G146" s="38">
        <f>IFERROR(VLOOKUP($A207&amp;"_"&amp;$B207,Results_Deltas!$A$2:$P$15000,5,FALSE),"")</f>
        <v/>
      </c>
      <c r="H146" s="38" t="inlineStr">
        <is>
          <t>Blanket (page end)</t>
        </is>
      </c>
      <c r="I146" s="26" t="n"/>
      <c r="J146" s="26" t="n"/>
      <c r="K146" s="26" t="n"/>
      <c r="L146" s="26" t="inlineStr">
        <is>
          <t>NO</t>
        </is>
      </c>
      <c r="M146" s="74" t="n">
        <v>3.94969287650573</v>
      </c>
      <c r="N146" s="74" t="n">
        <v>37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COOLDOWN_LOCKS_FILTER_TF</t>
        </is>
      </c>
      <c r="B147" s="38" t="inlineStr">
        <is>
          <t>OFF</t>
        </is>
      </c>
      <c r="C147" s="38" t="n"/>
      <c r="D147" s="38" t="inlineStr">
        <is>
          <t>GLOBAL_CHECK</t>
        </is>
      </c>
      <c r="E147" s="38" t="n"/>
      <c r="F147" s="26" t="n"/>
      <c r="G147" s="38">
        <f>IFERROR(VLOOKUP($A99&amp;"_"&amp;$B99,Results_Deltas!$A$2:$P$15000,5,FALSE),"")</f>
        <v/>
      </c>
      <c r="H147" s="38" t="inlineStr">
        <is>
          <t>Blanket (page end)</t>
        </is>
      </c>
      <c r="I147" s="26" t="n"/>
      <c r="J147" s="26" t="n"/>
      <c r="K147" s="26" t="n"/>
      <c r="L147" s="26" t="inlineStr">
        <is>
          <t>NO</t>
        </is>
      </c>
      <c r="M147" s="74" t="n">
        <v>3.953303115942825</v>
      </c>
      <c r="N147" s="74" t="n">
        <v>33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IFERROR(VLOOKUP($A232&amp;"_"&amp;$B232,Results_Deltas!$A$2:$P$15000,5,FALSE),"")</f>
        <v/>
      </c>
      <c r="H148" s="38" t="inlineStr">
        <is>
          <t>Blanket (page end)</t>
        </is>
      </c>
      <c r="I148" s="26" t="n"/>
      <c r="J148" s="26" t="n"/>
      <c r="K148" s="26" t="n"/>
      <c r="L148" s="26" t="inlineStr">
        <is>
          <t>NO</t>
        </is>
      </c>
      <c r="M148" s="74" t="n">
        <v>3.961587517517893</v>
      </c>
      <c r="N148" s="74" t="n">
        <v>37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DC_MOMENT_STRONG_THRESHOLD</t>
        </is>
      </c>
      <c r="B149" s="38" t="inlineStr">
        <is>
          <t>20</t>
        </is>
      </c>
      <c r="C149" s="38" t="n"/>
      <c r="D149" s="38" t="inlineStr">
        <is>
          <t>ENTRY, GLOBAL_CHECK, STOCKS_EXIT</t>
        </is>
      </c>
      <c r="E149" s="38" t="n"/>
      <c r="F149" s="26" t="n"/>
      <c r="G149" s="38">
        <f>IFERROR(VLOOKUP($A111&amp;"_"&amp;$B111,Results_Deltas!$A$2:$P$15000,5,FALSE),"")</f>
        <v/>
      </c>
      <c r="H149" s="38" t="inlineStr">
        <is>
          <t>Blanket (page end)</t>
        </is>
      </c>
      <c r="I149" s="26" t="n"/>
      <c r="J149" s="26" t="n"/>
      <c r="K149" s="26" t="n"/>
      <c r="L149" s="26" t="inlineStr">
        <is>
          <t>NO</t>
        </is>
      </c>
      <c r="M149" s="74" t="n">
        <v>3.979173981693858</v>
      </c>
      <c r="N149" s="74" t="n">
        <v>37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COOLDOWN_LOCKS_FILTER_TF</t>
        </is>
      </c>
      <c r="B150" s="38" t="inlineStr">
        <is>
          <t>D</t>
        </is>
      </c>
      <c r="C150" s="38" t="n"/>
      <c r="D150" s="38" t="inlineStr">
        <is>
          <t>GLOBAL_CHECK</t>
        </is>
      </c>
      <c r="E150" s="38" t="n"/>
      <c r="F150" s="26" t="n"/>
      <c r="G150" s="38">
        <f>IFERROR(VLOOKUP($A100&amp;"_"&amp;$B100,Results_Deltas!$A$2:$P$15000,5,FALSE),"")</f>
        <v/>
      </c>
      <c r="H150" s="38" t="inlineStr">
        <is>
          <t>Blanket (page end)</t>
        </is>
      </c>
      <c r="I150" s="26" t="n"/>
      <c r="J150" s="26" t="n"/>
      <c r="K150" s="26" t="n"/>
      <c r="L150" s="26" t="inlineStr">
        <is>
          <t>NO</t>
        </is>
      </c>
      <c r="M150" s="74" t="n">
        <v>3.979445103912622</v>
      </c>
      <c r="N150" s="74" t="n">
        <v>32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3.75</t>
        </is>
      </c>
      <c r="C151" s="38" t="n"/>
      <c r="D151" s="38" t="inlineStr">
        <is>
          <t>ENTRY, GLOBAL_CHECK, STOCKS_EXIT</t>
        </is>
      </c>
      <c r="E151" s="38" t="n"/>
      <c r="F151" s="26" t="n"/>
      <c r="G151" s="38">
        <f>IFERROR(VLOOKUP($A222&amp;"_"&amp;$B222,Results_Deltas!$A$2:$P$15000,5,FALSE),"")</f>
        <v/>
      </c>
      <c r="H151" s="38" t="inlineStr">
        <is>
          <t>Blanket (page end)</t>
        </is>
      </c>
      <c r="I151" s="26" t="n"/>
      <c r="J151" s="26" t="n"/>
      <c r="K151" s="26" t="n"/>
      <c r="L151" s="26" t="inlineStr">
        <is>
          <t>NO</t>
        </is>
      </c>
      <c r="M151" s="74" t="n">
        <v>3.980672747051208</v>
      </c>
      <c r="N151" s="74" t="n">
        <v>35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OI_CONFIRM_MIN_PRICE_PCT</t>
        </is>
      </c>
      <c r="B152" s="38" t="inlineStr">
        <is>
          <t>2.0</t>
        </is>
      </c>
      <c r="C152" s="38" t="n"/>
      <c r="D152" s="38" t="inlineStr">
        <is>
          <t>ENTRY, GLOBAL_CHECK, STOCKS_EXIT</t>
        </is>
      </c>
      <c r="E152" s="38" t="n"/>
      <c r="F152" s="26" t="n"/>
      <c r="G152" s="38">
        <f>IFERROR(VLOOKUP($A255&amp;"_"&amp;$B255,Results_Deltas!$A$2:$P$15000,5,FALSE),"")</f>
        <v/>
      </c>
      <c r="H152" s="38" t="inlineStr">
        <is>
          <t>Blanket (page end)</t>
        </is>
      </c>
      <c r="I152" s="26" t="n"/>
      <c r="J152" s="26" t="n"/>
      <c r="K152" s="26" t="n"/>
      <c r="L152" s="26" t="inlineStr">
        <is>
          <t>NO</t>
        </is>
      </c>
      <c r="M152" s="74" t="n">
        <v>3.98105442800172</v>
      </c>
      <c r="N152" s="74" t="n">
        <v>34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HA_WICK_QUALITY_ENABLED</t>
        </is>
      </c>
      <c r="B153" s="38" t="inlineStr">
        <is>
          <t>True</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YES</t>
        </is>
      </c>
      <c r="M153" s="74" t="n">
        <v>3.989424449780628</v>
      </c>
      <c r="N153" s="74" t="n">
        <v>34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MOVER_THRESHOLD</t>
        </is>
      </c>
      <c r="B154" s="40" t="inlineStr">
        <is>
          <t>5</t>
        </is>
      </c>
      <c r="C154" s="38" t="n"/>
      <c r="D154" s="38" t="inlineStr">
        <is>
          <t>ENTRY, GLOBAL_CHECK, STOCKS_EXIT</t>
        </is>
      </c>
      <c r="E154" s="38" t="n"/>
      <c r="F154" s="26" t="n"/>
      <c r="G154" s="38">
        <f>IFERROR(VLOOKUP($A220&amp;"_"&amp;$B220,Results_Deltas!$A$2:$P$15000,5,FALSE),"")</f>
        <v/>
      </c>
      <c r="H154" s="38" t="inlineStr">
        <is>
          <t>Blanket (page end)</t>
        </is>
      </c>
      <c r="I154" s="26" t="n"/>
      <c r="J154" s="26" t="n"/>
      <c r="K154" s="26" t="n"/>
      <c r="L154" s="26" t="inlineStr">
        <is>
          <t>NO</t>
        </is>
      </c>
      <c r="M154" s="74" t="n">
        <v>3.99225876737508</v>
      </c>
      <c r="N154" s="74" t="n">
        <v>36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MANDATORY_REENTRY_WT_FILTER_MIN_TFS</t>
        </is>
      </c>
      <c r="B155" s="38" t="inlineStr">
        <is>
          <t>2</t>
        </is>
      </c>
      <c r="C155" s="38" t="n"/>
      <c r="D155" s="38" t="inlineStr">
        <is>
          <t>GLOBAL_CHECK, STOCKS_EXIT</t>
        </is>
      </c>
      <c r="E155" s="38" t="n"/>
      <c r="F155" s="26" t="n"/>
      <c r="G155" s="38">
        <f>IFERROR(VLOOKUP($A209&amp;"_"&amp;$B209,Results_Deltas!$A$2:$P$15000,5,FALSE),"")</f>
        <v/>
      </c>
      <c r="H155" s="38" t="inlineStr">
        <is>
          <t>Blanket (page end)</t>
        </is>
      </c>
      <c r="I155" s="26" t="n"/>
      <c r="J155" s="26" t="n"/>
      <c r="K155" s="26" t="n"/>
      <c r="L155" s="26" t="inlineStr">
        <is>
          <t>NO</t>
        </is>
      </c>
      <c r="M155" s="74" t="n">
        <v>4.002678543872153</v>
      </c>
      <c r="N155" s="74" t="n">
        <v>35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12.5</t>
        </is>
      </c>
      <c r="C156" s="38" t="n"/>
      <c r="D156" s="38" t="inlineStr">
        <is>
          <t>ENTRY, GLOBAL_CHECK, STOCKS_EXIT</t>
        </is>
      </c>
      <c r="E156" s="38" t="n"/>
      <c r="F156" s="26" t="n"/>
      <c r="G156" s="38">
        <f>IFERROR(VLOOKUP($A231&amp;"_"&amp;$B231,Results_Deltas!$A$2:$P$15000,5,FALSE),"")</f>
        <v/>
      </c>
      <c r="H156" s="38" t="inlineStr">
        <is>
          <t>Blanket (page end)</t>
        </is>
      </c>
      <c r="I156" s="26" t="n"/>
      <c r="J156" s="26" t="n"/>
      <c r="K156" s="26" t="n"/>
      <c r="L156" s="26" t="inlineStr">
        <is>
          <t>NO</t>
        </is>
      </c>
      <c r="M156" s="74" t="n">
        <v>4.018686127952713</v>
      </c>
      <c r="N156" s="74" t="n">
        <v>35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DC_MOMENT_STRONG_THRESHOLD</t>
        </is>
      </c>
      <c r="B157" s="40" t="inlineStr">
        <is>
          <t>40</t>
        </is>
      </c>
      <c r="C157" s="38" t="n"/>
      <c r="D157" s="38" t="inlineStr">
        <is>
          <t>ENTRY, GLOBAL_CHECK, STOCKS_EXIT</t>
        </is>
      </c>
      <c r="E157" s="38" t="n"/>
      <c r="F157" s="26" t="n"/>
      <c r="G157" s="38">
        <f>IFERROR(VLOOKUP($A108&amp;"_"&amp;$B108,Results_Deltas!$A$2:$P$15000,5,FALSE),"")</f>
        <v/>
      </c>
      <c r="H157" s="38" t="inlineStr">
        <is>
          <t>Blanket (page end)</t>
        </is>
      </c>
      <c r="I157" s="26" t="n"/>
      <c r="J157" s="26" t="n"/>
      <c r="K157" s="26" t="n"/>
      <c r="L157" s="26" t="inlineStr">
        <is>
          <t>YES</t>
        </is>
      </c>
      <c r="M157" s="74" t="n">
        <v>4.024350647544796</v>
      </c>
      <c r="N157" s="74" t="n">
        <v>35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ADX_RANGING_THRESHOLD</t>
        </is>
      </c>
      <c r="B158" s="38" t="inlineStr">
        <is>
          <t>15</t>
        </is>
      </c>
      <c r="C158" s="38" t="n"/>
      <c r="D158" s="38" t="inlineStr">
        <is>
          <t>ENTRY, GLOBAL_CHECK, STOCKS_EXIT</t>
        </is>
      </c>
      <c r="E158" s="38" t="n"/>
      <c r="F158" s="26" t="n"/>
      <c r="G158" s="38">
        <f>IFERROR(VLOOKUP($A85&amp;"_"&amp;$B85,Results_Deltas!$A$2:$P$15000,5,FALSE),"")</f>
        <v/>
      </c>
      <c r="H158" s="38" t="inlineStr">
        <is>
          <t>Blanket (page end)</t>
        </is>
      </c>
      <c r="I158" s="26" t="n"/>
      <c r="J158" s="26" t="n"/>
      <c r="K158" s="26" t="n"/>
      <c r="L158" s="26" t="inlineStr">
        <is>
          <t>NO</t>
        </is>
      </c>
      <c r="M158" s="74" t="n">
        <v>4.037357282214506</v>
      </c>
      <c r="N158" s="74" t="n">
        <v>34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DUP_GUARD_FILTER_TF</t>
        </is>
      </c>
      <c r="B159" s="38" t="inlineStr">
        <is>
          <t>1h</t>
        </is>
      </c>
      <c r="C159" s="38" t="n"/>
      <c r="D159" s="38" t="inlineStr">
        <is>
          <t>GLOBAL_CHECK</t>
        </is>
      </c>
      <c r="E159" s="38" t="n"/>
      <c r="F159" s="26" t="n"/>
      <c r="G159" s="38">
        <f>IFERROR(VLOOKUP($A119&amp;"_"&amp;$B119,Results_Deltas!$A$2:$P$15000,5,FALSE),"")</f>
        <v/>
      </c>
      <c r="H159" s="38" t="inlineStr">
        <is>
          <t>Blanket (page end)</t>
        </is>
      </c>
      <c r="I159" s="26" t="n"/>
      <c r="J159" s="26" t="n"/>
      <c r="K159" s="26" t="n"/>
      <c r="L159" s="26" t="inlineStr">
        <is>
          <t>NO</t>
        </is>
      </c>
      <c r="M159" s="74" t="n">
        <v>4.05557437509481</v>
      </c>
      <c r="N159" s="74" t="n">
        <v>38</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FG_FEAR_THRESHOLD</t>
        </is>
      </c>
      <c r="B160" s="38" t="inlineStr">
        <is>
          <t>12.5</t>
        </is>
      </c>
      <c r="C160" s="38" t="n"/>
      <c r="D160" s="38" t="inlineStr">
        <is>
          <t>GLOBAL_CHECK, STOCKS_EXIT</t>
        </is>
      </c>
      <c r="E160" s="38" t="n"/>
      <c r="F160" s="26" t="n"/>
      <c r="G160" s="38">
        <f>IFERROR(VLOOKUP($A136&amp;"_"&amp;$B136,Results_Deltas!$A$2:$P$15000,5,FALSE),"")</f>
        <v/>
      </c>
      <c r="H160" s="38" t="inlineStr">
        <is>
          <t>Blanket (page end)</t>
        </is>
      </c>
      <c r="I160" s="26" t="n"/>
      <c r="J160" s="26" t="n"/>
      <c r="K160" s="26" t="n"/>
      <c r="L160" s="26" t="inlineStr">
        <is>
          <t>NO</t>
        </is>
      </c>
      <c r="M160" s="74" t="n">
        <v>4.08365242222826</v>
      </c>
      <c r="N160" s="74" t="n">
        <v>34</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HLR_SMA_BAND_PCT</t>
        </is>
      </c>
      <c r="B161" s="38" t="inlineStr">
        <is>
          <t>2.0</t>
        </is>
      </c>
      <c r="C161" s="38" t="n"/>
      <c r="D161" s="38" t="inlineStr">
        <is>
          <t>ENTRY, GLOBAL_CHECK, STOCKS_EXIT</t>
        </is>
      </c>
      <c r="E161" s="38" t="n"/>
      <c r="F161" s="26" t="n"/>
      <c r="G161" s="38">
        <f>IFERROR(VLOOKUP($A171&amp;"_"&amp;$B171,Results_Deltas!$A$2:$P$15000,5,FALSE),"")</f>
        <v/>
      </c>
      <c r="H161" s="38" t="inlineStr">
        <is>
          <t>Blanket (page end)</t>
        </is>
      </c>
      <c r="I161" s="26" t="n"/>
      <c r="J161" s="26" t="n"/>
      <c r="K161" s="26" t="n"/>
      <c r="L161" s="26" t="inlineStr">
        <is>
          <t>NO</t>
        </is>
      </c>
      <c r="M161" s="74" t="n">
        <v>4.108442771420849</v>
      </c>
      <c r="N161" s="74" t="n">
        <v>36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DUP_GUARD_FILTER_TF</t>
        </is>
      </c>
      <c r="B162" s="38" t="inlineStr">
        <is>
          <t>OFF</t>
        </is>
      </c>
      <c r="C162" s="38" t="n"/>
      <c r="D162" s="38" t="inlineStr">
        <is>
          <t>GLOBAL_CHECK</t>
        </is>
      </c>
      <c r="E162" s="38" t="n"/>
      <c r="F162" s="26" t="n"/>
      <c r="G162" s="38">
        <f>IFERROR(VLOOKUP($A116&amp;"_"&amp;$B116,Results_Deltas!$A$2:$P$15000,5,FALSE),"")</f>
        <v/>
      </c>
      <c r="H162" s="38" t="inlineStr">
        <is>
          <t>Blanket (page end)</t>
        </is>
      </c>
      <c r="I162" s="26" t="n"/>
      <c r="J162" s="26" t="n"/>
      <c r="K162" s="26" t="n"/>
      <c r="L162" s="26" t="inlineStr">
        <is>
          <t>NO</t>
        </is>
      </c>
      <c r="M162" s="74" t="n">
        <v>4.142953434496655</v>
      </c>
      <c r="N162" s="74" t="n">
        <v>38</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MANDATORY_REENTRY_WT_FILTER_VELOCITY_RATIO</t>
        </is>
      </c>
      <c r="B163" s="38" t="inlineStr">
        <is>
          <t>0.90_ALT</t>
        </is>
      </c>
      <c r="C163" s="38" t="n"/>
      <c r="D163" s="38" t="inlineStr">
        <is>
          <t>GLOBAL_CHECK, STOCKS_EXIT</t>
        </is>
      </c>
      <c r="E163" s="38" t="n"/>
      <c r="F163" s="26" t="n"/>
      <c r="G163" s="38">
        <f>IFERROR(VLOOKUP($A215&amp;"_"&amp;$B215,Results_Deltas!$A$2:$P$15000,5,FALSE),"")</f>
        <v/>
      </c>
      <c r="H163" s="38" t="inlineStr">
        <is>
          <t>Blanket (page end)</t>
        </is>
      </c>
      <c r="I163" s="26" t="n"/>
      <c r="J163" s="26" t="n"/>
      <c r="K163" s="26" t="n"/>
      <c r="L163" s="26" t="inlineStr">
        <is>
          <t>YES</t>
        </is>
      </c>
      <c r="M163" s="74" t="n">
        <v>4.173525348006668</v>
      </c>
      <c r="N163" s="74" t="n">
        <v>37</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OI_CONFIRM_MIN_PRICE_PCT</t>
        </is>
      </c>
      <c r="B164" s="38" t="inlineStr">
        <is>
          <t>0</t>
        </is>
      </c>
      <c r="C164" s="38" t="n"/>
      <c r="D164" s="38" t="inlineStr">
        <is>
          <t>ENTRY, GLOBAL_CHECK, STOCKS_EXIT</t>
        </is>
      </c>
      <c r="E164" s="38" t="n"/>
      <c r="F164" s="26" t="n"/>
      <c r="G164" s="38">
        <f>IFERROR(VLOOKUP($A254&amp;"_"&amp;$B254,Results_Deltas!$A$2:$P$15000,5,FALSE),"")</f>
        <v/>
      </c>
      <c r="H164" s="38" t="inlineStr">
        <is>
          <t>Blanket (page end)</t>
        </is>
      </c>
      <c r="I164" s="26" t="n"/>
      <c r="J164" s="26" t="n"/>
      <c r="K164" s="26" t="n"/>
      <c r="L164" s="26" t="inlineStr">
        <is>
          <t>YES</t>
        </is>
      </c>
      <c r="M164" s="74" t="n">
        <v>4.174125922522748</v>
      </c>
      <c r="N164" s="74" t="n">
        <v>35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MANDATORY_REENTRY_WT_FILTER_VELOCITY_RATIO</t>
        </is>
      </c>
      <c r="B165" s="40" t="inlineStr">
        <is>
          <t>0.90</t>
        </is>
      </c>
      <c r="C165" s="38" t="n"/>
      <c r="D165" s="38" t="inlineStr">
        <is>
          <t>GLOBAL_CHECK, STOCKS_EXIT</t>
        </is>
      </c>
      <c r="E165" s="38" t="n"/>
      <c r="F165" s="26" t="n"/>
      <c r="G165" s="38">
        <f>IFERROR(VLOOKUP($A214&amp;"_"&amp;$B214,Results_Deltas!$A$2:$P$15000,5,FALSE),"")</f>
        <v/>
      </c>
      <c r="H165" s="38" t="inlineStr">
        <is>
          <t>Blanket (page end)</t>
        </is>
      </c>
      <c r="I165" s="26" t="n"/>
      <c r="J165" s="26" t="n"/>
      <c r="K165" s="26" t="n"/>
      <c r="L165" s="26" t="inlineStr">
        <is>
          <t>NO</t>
        </is>
      </c>
      <c r="M165" s="74" t="n">
        <v>4.245482681592989</v>
      </c>
      <c r="N165" s="74" t="n">
        <v>37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LR_BAND_LADDER_STOCH_EXTREME</t>
        </is>
      </c>
      <c r="B166" s="38" t="inlineStr">
        <is>
          <t>30.0_ALT</t>
        </is>
      </c>
      <c r="C166" s="38" t="n"/>
      <c r="D166" s="38" t="inlineStr">
        <is>
          <t>GLOBAL_CHECK, STOCKS_EXIT</t>
        </is>
      </c>
      <c r="E166" s="38" t="n"/>
      <c r="F166" s="26" t="n"/>
      <c r="G166" s="38">
        <f>IFERROR(VLOOKUP($A202&amp;"_"&amp;$B202,Results_Deltas!$A$2:$P$15000,5,FALSE),"")</f>
        <v/>
      </c>
      <c r="H166" s="38" t="inlineStr">
        <is>
          <t>Blanket (page end)</t>
        </is>
      </c>
      <c r="I166" s="26" t="n"/>
      <c r="J166" s="26" t="n"/>
      <c r="K166" s="26" t="n"/>
      <c r="L166" s="26" t="inlineStr">
        <is>
          <t>YES</t>
        </is>
      </c>
      <c r="M166" s="74" t="n">
        <v>4.312566702779215</v>
      </c>
      <c r="N166" s="74" t="n">
        <v>37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CRYPTO_SPIKE_FADE_THRESHOLD_PCT</t>
        </is>
      </c>
      <c r="B167" s="38" t="inlineStr">
        <is>
          <t>7.5</t>
        </is>
      </c>
      <c r="C167" s="38" t="n"/>
      <c r="D167" s="38" t="inlineStr">
        <is>
          <t>GLOBAL_CHECK, STOCKS_EXIT</t>
        </is>
      </c>
      <c r="E167" s="38" t="n"/>
      <c r="F167" s="26" t="n"/>
      <c r="G167" s="38">
        <f>IFERROR(VLOOKUP($A106&amp;"_"&amp;$B106,Results_Deltas!$A$2:$P$15000,5,FALSE),"")</f>
        <v/>
      </c>
      <c r="H167" s="38" t="inlineStr">
        <is>
          <t>Blanket (page end)</t>
        </is>
      </c>
      <c r="I167" s="26" t="n"/>
      <c r="J167" s="26" t="n"/>
      <c r="K167" s="26" t="n"/>
      <c r="L167" s="26" t="inlineStr">
        <is>
          <t>NO</t>
        </is>
      </c>
      <c r="M167" s="74" t="n">
        <v>4.322692729858203</v>
      </c>
      <c r="N167" s="74" t="n">
        <v>40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0</t>
        </is>
      </c>
      <c r="C168" s="38" t="n"/>
      <c r="D168" s="38" t="inlineStr">
        <is>
          <t>ENTRY, GLOBAL_CHECK, STOCKS_EXIT</t>
        </is>
      </c>
      <c r="E168" s="38" t="n"/>
      <c r="F168" s="26" t="n"/>
      <c r="G168" s="38">
        <f>IFERROR(VLOOKUP($A250&amp;"_"&amp;$B250,Results_Deltas!$A$2:$P$15000,5,FALSE),"")</f>
        <v/>
      </c>
      <c r="H168" s="38" t="inlineStr">
        <is>
          <t>Blanket (page end)</t>
        </is>
      </c>
      <c r="I168" s="26" t="n"/>
      <c r="J168" s="26" t="n"/>
      <c r="K168" s="26" t="n"/>
      <c r="L168" s="26" t="inlineStr">
        <is>
          <t>YES</t>
        </is>
      </c>
      <c r="M168" s="74" t="n">
        <v>4.378156601184455</v>
      </c>
      <c r="N168" s="74" t="n">
        <v>35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LR_BAND_LADDER_TF_TOP</t>
        </is>
      </c>
      <c r="B169" s="38" t="inlineStr">
        <is>
          <t>1</t>
        </is>
      </c>
      <c r="C169" s="38" t="n"/>
      <c r="D169" s="38" t="inlineStr">
        <is>
          <t>GLOBAL_CHECK, STOCKS_EXIT</t>
        </is>
      </c>
      <c r="E169" s="38" t="n"/>
      <c r="F169" s="26" t="n"/>
      <c r="G169" s="38">
        <f>IFERROR(VLOOKUP($A206&amp;"_"&amp;$B206,Results_Deltas!$A$2:$P$15000,5,FALSE),"")</f>
        <v/>
      </c>
      <c r="H169" s="38" t="inlineStr">
        <is>
          <t>Blanket (page end)</t>
        </is>
      </c>
      <c r="I169" s="26" t="n"/>
      <c r="J169" s="26" t="n"/>
      <c r="K169" s="26" t="n"/>
      <c r="L169" s="26" t="inlineStr">
        <is>
          <t>NO</t>
        </is>
      </c>
      <c r="M169" s="74" t="n">
        <v>4.394846568781714</v>
      </c>
      <c r="N169" s="74" t="n">
        <v>39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LR_BAND_LADDER_TF_BOTTOM</t>
        </is>
      </c>
      <c r="B170" s="38" t="inlineStr">
        <is>
          <t>1</t>
        </is>
      </c>
      <c r="C170" s="38" t="n"/>
      <c r="D170" s="38" t="inlineStr">
        <is>
          <t>GLOBAL_CHECK, STOCKS_EXIT</t>
        </is>
      </c>
      <c r="E170" s="38" t="n"/>
      <c r="F170" s="26" t="n"/>
      <c r="G170" s="38">
        <f>IFERROR(VLOOKUP($A204&amp;"_"&amp;$B204,Results_Deltas!$A$2:$P$15000,5,FALSE),"")</f>
        <v/>
      </c>
      <c r="H170" s="38" t="inlineStr">
        <is>
          <t>Blanket (page end)</t>
        </is>
      </c>
      <c r="I170" s="26" t="n"/>
      <c r="J170" s="26" t="n"/>
      <c r="K170" s="26" t="n"/>
      <c r="L170" s="26" t="inlineStr">
        <is>
          <t>NO</t>
        </is>
      </c>
      <c r="M170" s="74" t="n">
        <v>4.413978508733782</v>
      </c>
      <c r="N170" s="74" t="n">
        <v>40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LR_BAND_LADDER_STOCH_EXTREME</t>
        </is>
      </c>
      <c r="B171" s="40" t="inlineStr">
        <is>
          <t>30.0</t>
        </is>
      </c>
      <c r="C171" s="38" t="n"/>
      <c r="D171" s="38" t="inlineStr">
        <is>
          <t>GLOBAL_CHECK, STOCKS_EXIT</t>
        </is>
      </c>
      <c r="E171" s="38" t="n"/>
      <c r="F171" s="26" t="n"/>
      <c r="G171" s="38">
        <f>IFERROR(VLOOKUP($A201&amp;"_"&amp;$B201,Results_Deltas!$A$2:$P$15000,5,FALSE),"")</f>
        <v/>
      </c>
      <c r="H171" s="38" t="inlineStr">
        <is>
          <t>Blanket (page end)</t>
        </is>
      </c>
      <c r="I171" s="26" t="n"/>
      <c r="J171" s="26" t="n"/>
      <c r="K171" s="26" t="n"/>
      <c r="L171" s="26" t="inlineStr">
        <is>
          <t>NO</t>
        </is>
      </c>
      <c r="M171" s="74" t="n">
        <v>4.418100644012877</v>
      </c>
      <c r="N171" s="74" t="n">
        <v>37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CRYPTO_SPIKE_FADE_THRESHOLD_PCT</t>
        </is>
      </c>
      <c r="B172" s="38" t="inlineStr">
        <is>
          <t>12.5</t>
        </is>
      </c>
      <c r="C172" s="38" t="n"/>
      <c r="D172" s="38" t="inlineStr">
        <is>
          <t>GLOBAL_CHECK, STOCKS_EXIT</t>
        </is>
      </c>
      <c r="E172" s="38" t="n"/>
      <c r="F172" s="26" t="n"/>
      <c r="G172" s="38">
        <f>IFERROR(VLOOKUP($A105&amp;"_"&amp;$B105,Results_Deltas!$A$2:$P$15000,5,FALSE),"")</f>
        <v/>
      </c>
      <c r="H172" s="38" t="inlineStr">
        <is>
          <t>Blanket (page end)</t>
        </is>
      </c>
      <c r="I172" s="26" t="n"/>
      <c r="J172" s="26" t="n"/>
      <c r="K172" s="26" t="n"/>
      <c r="L172" s="26" t="inlineStr">
        <is>
          <t>NO</t>
        </is>
      </c>
      <c r="M172" s="74" t="n">
        <v>4.451442956170702</v>
      </c>
      <c r="N172" s="74" t="n">
        <v>39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DELTA_HTF_GATE</t>
        </is>
      </c>
      <c r="B173" s="38" t="inlineStr">
        <is>
          <t>4h_ALT</t>
        </is>
      </c>
      <c r="C173" s="38" t="n"/>
      <c r="D173" s="38" t="inlineStr">
        <is>
          <t>ENTRY, GLOBAL_CHECK, STOCKS_EXIT</t>
        </is>
      </c>
      <c r="E173" s="38" t="n"/>
      <c r="F173" s="26" t="n"/>
      <c r="G173" s="38">
        <f>IFERROR(VLOOKUP($A113&amp;"_"&amp;$B113,Results_Deltas!$A$2:$P$15000,5,FALSE),"")</f>
        <v/>
      </c>
      <c r="H173" s="38" t="inlineStr">
        <is>
          <t>Blanket (page end)</t>
        </is>
      </c>
      <c r="I173" s="26" t="n"/>
      <c r="J173" s="26" t="n"/>
      <c r="K173" s="26" t="n"/>
      <c r="L173" s="26" t="inlineStr">
        <is>
          <t>NO</t>
        </is>
      </c>
      <c r="M173" s="74" t="n">
        <v>4.513597252624568</v>
      </c>
      <c r="N173" s="74" t="n">
        <v>40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DELTA_HTF_GATE</t>
        </is>
      </c>
      <c r="B174" s="38" t="inlineStr">
        <is>
          <t>4h</t>
        </is>
      </c>
      <c r="C174" s="38" t="n"/>
      <c r="D174" s="38" t="inlineStr">
        <is>
          <t>ENTRY, GLOBAL_CHECK, STOCKS_EXIT</t>
        </is>
      </c>
      <c r="E174" s="38" t="n"/>
      <c r="F174" s="26" t="n"/>
      <c r="G174" s="38">
        <f>IFERROR(VLOOKUP($A112&amp;"_"&amp;$B112,Results_Deltas!$A$2:$P$15000,5,FALSE),"")</f>
        <v/>
      </c>
      <c r="H174" s="38" t="inlineStr">
        <is>
          <t>Blanket (page end)</t>
        </is>
      </c>
      <c r="I174" s="26" t="n"/>
      <c r="J174" s="26" t="n"/>
      <c r="K174" s="26" t="n"/>
      <c r="L174" s="26" t="inlineStr">
        <is>
          <t>NO</t>
        </is>
      </c>
      <c r="M174" s="74" t="n">
        <v>4.543068731246554</v>
      </c>
      <c r="N174" s="74" t="n">
        <v>40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EMA_BLANKET_FILTER_MIN_TFS</t>
        </is>
      </c>
      <c r="B175" s="38" t="inlineStr">
        <is>
          <t>0</t>
        </is>
      </c>
      <c r="C175" s="38" t="n"/>
      <c r="D175" s="38" t="inlineStr">
        <is>
          <t>GLOBAL_CHECK</t>
        </is>
      </c>
      <c r="E175" s="38" t="n"/>
      <c r="F175" s="26" t="n"/>
      <c r="G175" s="38">
        <f>IFERROR(VLOOKUP($A126&amp;"_"&amp;$B126,Results_Deltas!$A$2:$P$15000,5,FALSE),"")</f>
        <v/>
      </c>
      <c r="H175" s="38" t="inlineStr">
        <is>
          <t>Blanket (page end)</t>
        </is>
      </c>
      <c r="I175" s="26" t="n"/>
      <c r="J175" s="26" t="n"/>
      <c r="K175" s="26" t="n"/>
      <c r="L175" s="26" t="inlineStr">
        <is>
          <t>NO</t>
        </is>
      </c>
      <c r="M175" s="74" t="n">
        <v>4.544149111164706</v>
      </c>
      <c r="N175" s="74" t="n">
        <v>38</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IFERROR(VLOOKUP($A253&amp;"_"&amp;$B253,Results_Deltas!$A$2:$P$15000,5,FALSE),"")</f>
        <v/>
      </c>
      <c r="H176" s="38" t="inlineStr">
        <is>
          <t>Blanket (page end)</t>
        </is>
      </c>
      <c r="I176" s="26" t="n"/>
      <c r="J176" s="26" t="n"/>
      <c r="K176" s="26" t="n"/>
      <c r="L176" s="26" t="inlineStr">
        <is>
          <t>NO</t>
        </is>
      </c>
      <c r="M176" s="74" t="n">
        <v>4.551107701898583</v>
      </c>
      <c r="N176" s="74" t="n">
        <v>39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LR_BAND_LADDER_TF_TOP</t>
        </is>
      </c>
      <c r="B177" s="38" t="inlineStr">
        <is>
          <t>0</t>
        </is>
      </c>
      <c r="C177" s="38" t="n"/>
      <c r="D177" s="38" t="inlineStr">
        <is>
          <t>GLOBAL_CHECK, STOCKS_EXIT</t>
        </is>
      </c>
      <c r="E177" s="38" t="n"/>
      <c r="F177" s="26" t="n"/>
      <c r="G177" s="38">
        <f>IFERROR(VLOOKUP($A205&amp;"_"&amp;$B205,Results_Deltas!$A$2:$P$15000,5,FALSE),"")</f>
        <v/>
      </c>
      <c r="H177" s="38" t="inlineStr">
        <is>
          <t>Blanket (page end)</t>
        </is>
      </c>
      <c r="I177" s="26" t="n"/>
      <c r="J177" s="26" t="n"/>
      <c r="K177" s="26" t="n"/>
      <c r="L177" s="26" t="inlineStr">
        <is>
          <t>NO</t>
        </is>
      </c>
      <c r="M177" s="74" t="n">
        <v>4.552251839110347</v>
      </c>
      <c r="N177" s="74" t="n">
        <v>41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EMA_BLANKET_FILTER_ENABLED</t>
        </is>
      </c>
      <c r="B178" s="38" t="inlineStr">
        <is>
          <t>False</t>
        </is>
      </c>
      <c r="C178" s="38" t="n"/>
      <c r="D178" s="38" t="inlineStr">
        <is>
          <t>GLOBAL_CHECK</t>
        </is>
      </c>
      <c r="E178" s="38" t="n"/>
      <c r="F178" s="26" t="n"/>
      <c r="G178" s="38">
        <f>IFERROR(VLOOKUP($A124&amp;"_"&amp;$B124,Results_Deltas!$A$2:$P$15000,5,FALSE),"")</f>
        <v/>
      </c>
      <c r="H178" s="38" t="inlineStr">
        <is>
          <t>Blanket (page end)</t>
        </is>
      </c>
      <c r="I178" s="26" t="n"/>
      <c r="J178" s="26" t="n"/>
      <c r="K178" s="26" t="n"/>
      <c r="L178" s="26" t="inlineStr">
        <is>
          <t>NO</t>
        </is>
      </c>
      <c r="M178" s="74" t="n">
        <v>4.558001411709685</v>
      </c>
      <c r="N178" s="74" t="n">
        <v>42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HTF_TREND_VETO_BYPASS_ENABLED</t>
        </is>
      </c>
      <c r="B179" s="40" t="inlineStr">
        <is>
          <t>True</t>
        </is>
      </c>
      <c r="C179" s="38" t="n"/>
      <c r="D179" s="38" t="inlineStr">
        <is>
          <t>GLOBAL_CHECK, STOCKS_EXIT</t>
        </is>
      </c>
      <c r="E179" s="38" t="n"/>
      <c r="F179" s="26" t="n"/>
      <c r="G179" s="38">
        <f>IFERROR(VLOOKUP($A188&amp;"_"&amp;$B188,Results_Deltas!$A$2:$P$15000,5,FALSE),"")</f>
        <v/>
      </c>
      <c r="H179" s="38" t="inlineStr">
        <is>
          <t>Blanket (page end)</t>
        </is>
      </c>
      <c r="I179" s="26" t="n"/>
      <c r="J179" s="26" t="n"/>
      <c r="K179" s="26" t="n"/>
      <c r="L179" s="26" t="inlineStr">
        <is>
          <t>NO</t>
        </is>
      </c>
      <c r="M179" s="74" t="n">
        <v>4.572084334533954</v>
      </c>
      <c r="N179" s="74" t="n">
        <v>42</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NEW_POSITION_MAX_LOSS_THRESHOLD</t>
        </is>
      </c>
      <c r="B180" s="38" t="inlineStr">
        <is>
          <t>2.0</t>
        </is>
      </c>
      <c r="C180" s="38" t="n"/>
      <c r="D180" s="38" t="inlineStr">
        <is>
          <t>AUGMENT, EXIT, GLOBAL_CHECK, REDUCE, STOCKS_EXIT</t>
        </is>
      </c>
      <c r="E180" s="38" t="n"/>
      <c r="F180" s="26" t="n"/>
      <c r="G180" s="38">
        <f>IFERROR(VLOOKUP($A245&amp;"_"&amp;$B245,Results_Deltas!$A$2:$P$15000,5,FALSE),"")</f>
        <v/>
      </c>
      <c r="H180" s="38" t="inlineStr">
        <is>
          <t>Blanket (page end)</t>
        </is>
      </c>
      <c r="I180" s="26" t="n"/>
      <c r="J180" s="26" t="n"/>
      <c r="K180" s="26" t="n"/>
      <c r="L180" s="26" t="inlineStr">
        <is>
          <t>NO</t>
        </is>
      </c>
      <c r="M180" s="74" t="n">
        <v>4.600936063031364</v>
      </c>
      <c r="N180" s="74" t="n">
        <v>40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LR_BAND_LADDER_TF_BOTTOM</t>
        </is>
      </c>
      <c r="B181" s="38" t="inlineStr">
        <is>
          <t>0</t>
        </is>
      </c>
      <c r="C181" s="38" t="n"/>
      <c r="D181" s="38" t="inlineStr">
        <is>
          <t>GLOBAL_CHECK, STOCKS_EXIT</t>
        </is>
      </c>
      <c r="E181" s="38" t="n"/>
      <c r="F181" s="26" t="n"/>
      <c r="G181" s="38">
        <f>IFERROR(VLOOKUP($A203&amp;"_"&amp;$B203,Results_Deltas!$A$2:$P$15000,5,FALSE),"")</f>
        <v/>
      </c>
      <c r="H181" s="38" t="inlineStr">
        <is>
          <t>Blanket (page end)</t>
        </is>
      </c>
      <c r="I181" s="26" t="n"/>
      <c r="J181" s="26" t="n"/>
      <c r="K181" s="26" t="n"/>
      <c r="L181" s="26" t="inlineStr">
        <is>
          <t>NO</t>
        </is>
      </c>
      <c r="M181" s="74" t="n">
        <v>4.615838866926307</v>
      </c>
      <c r="N181" s="74" t="n">
        <v>42</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GR_FILTER_VEC_ENABLED</t>
        </is>
      </c>
      <c r="B182" s="38" t="inlineStr">
        <is>
          <t>True</t>
        </is>
      </c>
      <c r="C182" s="38" t="n"/>
      <c r="D182" s="38" t="inlineStr">
        <is>
          <t>GLOBAL_CHECK</t>
        </is>
      </c>
      <c r="E182" s="38" t="n"/>
      <c r="F182" s="26" t="n"/>
      <c r="G182" s="38">
        <f>IFERROR(VLOOKUP($A157&amp;"_"&amp;$B157,Results_Deltas!$A$2:$P$15000,5,FALSE),"")</f>
        <v/>
      </c>
      <c r="H182" s="38" t="inlineStr">
        <is>
          <t>Blanket (page end)</t>
        </is>
      </c>
      <c r="I182" s="26" t="n"/>
      <c r="J182" s="26" t="n"/>
      <c r="K182" s="26" t="n"/>
      <c r="L182" s="26" t="inlineStr">
        <is>
          <t>NO</t>
        </is>
      </c>
      <c r="M182" s="74" t="n">
        <v>4.624044883476052</v>
      </c>
      <c r="N182" s="74" t="n">
        <v>44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EMA_BLANKET_FILTER_MIN_TFS</t>
        </is>
      </c>
      <c r="B183" s="38" t="inlineStr">
        <is>
          <t>2</t>
        </is>
      </c>
      <c r="C183" s="38" t="n"/>
      <c r="D183" s="38" t="inlineStr">
        <is>
          <t>GLOBAL_CHECK</t>
        </is>
      </c>
      <c r="E183" s="38" t="n"/>
      <c r="F183" s="26" t="n"/>
      <c r="G183" s="38">
        <f>IFERROR(VLOOKUP($A127&amp;"_"&amp;$B127,Results_Deltas!$A$2:$P$15000,5,FALSE),"")</f>
        <v/>
      </c>
      <c r="H183" s="38" t="inlineStr">
        <is>
          <t>Blanket (page end)</t>
        </is>
      </c>
      <c r="I183" s="26" t="n"/>
      <c r="J183" s="26" t="n"/>
      <c r="K183" s="26" t="n"/>
      <c r="L183" s="26" t="inlineStr">
        <is>
          <t>NO</t>
        </is>
      </c>
      <c r="M183" s="74" t="n">
        <v>4.629171295759289</v>
      </c>
      <c r="N183" s="74" t="n">
        <v>42</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CRYPTO_SPIKE_FADE_THRESHOLD_PCT</t>
        </is>
      </c>
      <c r="B184" s="38" t="inlineStr">
        <is>
          <t>5</t>
        </is>
      </c>
      <c r="C184" s="38" t="n"/>
      <c r="D184" s="38" t="inlineStr">
        <is>
          <t>GLOBAL_CHECK, STOCKS_EXIT</t>
        </is>
      </c>
      <c r="E184" s="38" t="n"/>
      <c r="F184" s="26" t="n"/>
      <c r="G184" s="38">
        <f>IFERROR(VLOOKUP($A107&amp;"_"&amp;$B107,Results_Deltas!$A$2:$P$15000,5,FALSE),"")</f>
        <v/>
      </c>
      <c r="H184" s="38" t="inlineStr">
        <is>
          <t>Blanket (page end)</t>
        </is>
      </c>
      <c r="I184" s="26" t="n"/>
      <c r="J184" s="26" t="n"/>
      <c r="K184" s="26" t="n"/>
      <c r="L184" s="26" t="inlineStr">
        <is>
          <t>NO</t>
        </is>
      </c>
      <c r="M184" s="74" t="n">
        <v>4.634795714577433</v>
      </c>
      <c r="N184" s="74" t="n">
        <v>43</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DELTA_REENTRY_FILTER_ENABLED</t>
        </is>
      </c>
      <c r="B185" s="38" t="inlineStr">
        <is>
          <t>True</t>
        </is>
      </c>
      <c r="C185" s="38" t="n"/>
      <c r="D185" s="38" t="inlineStr">
        <is>
          <t>ENTRY, GLOBAL_CHECK, STOCKS_EXIT</t>
        </is>
      </c>
      <c r="E185" s="38" t="n"/>
      <c r="F185" s="26" t="n"/>
      <c r="G185" s="38">
        <f>IFERROR(VLOOKUP($A115&amp;"_"&amp;$B115,Results_Deltas!$A$2:$P$15000,5,FALSE),"")</f>
        <v/>
      </c>
      <c r="H185" s="38" t="inlineStr">
        <is>
          <t>Blanket (page end)</t>
        </is>
      </c>
      <c r="I185" s="26" t="n"/>
      <c r="J185" s="26" t="n"/>
      <c r="K185" s="26" t="n"/>
      <c r="L185" s="26" t="inlineStr">
        <is>
          <t>NO</t>
        </is>
      </c>
      <c r="M185" s="74" t="n">
        <v>4.666649298418507</v>
      </c>
      <c r="N185" s="74" t="n">
        <v>42</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EMA_9_21_FILTER_MIN_TFS</t>
        </is>
      </c>
      <c r="B186" s="38" t="inlineStr">
        <is>
          <t>2</t>
        </is>
      </c>
      <c r="C186" s="38" t="n"/>
      <c r="D186" s="38" t="inlineStr">
        <is>
          <t>GLOBAL_CHECK</t>
        </is>
      </c>
      <c r="E186" s="38" t="n"/>
      <c r="F186" s="26" t="n"/>
      <c r="G186" s="38">
        <f>IFERROR(VLOOKUP($A122&amp;"_"&amp;$B122,Results_Deltas!$A$2:$P$15000,5,FALSE),"")</f>
        <v/>
      </c>
      <c r="H186" s="38" t="inlineStr">
        <is>
          <t>Blanket (page end)</t>
        </is>
      </c>
      <c r="I186" s="26" t="n"/>
      <c r="J186" s="26" t="n"/>
      <c r="K186" s="26" t="n"/>
      <c r="L186" s="26" t="inlineStr">
        <is>
          <t>NO</t>
        </is>
      </c>
      <c r="M186" s="74" t="n">
        <v>4.688967213170224</v>
      </c>
      <c r="N186" s="74" t="n">
        <v>42</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CRYPTO_SPIKE_FADE_THRESHOLD_PCT</t>
        </is>
      </c>
      <c r="B187" s="40" t="inlineStr">
        <is>
          <t>10</t>
        </is>
      </c>
      <c r="C187" s="38" t="n"/>
      <c r="D187" s="38" t="inlineStr">
        <is>
          <t>GLOBAL_CHECK, STOCKS_EXIT</t>
        </is>
      </c>
      <c r="E187" s="38" t="n"/>
      <c r="F187" s="26" t="n"/>
      <c r="G187" s="38">
        <f>IFERROR(VLOOKUP($A104&amp;"_"&amp;$B104,Results_Deltas!$A$2:$P$15000,5,FALSE),"")</f>
        <v/>
      </c>
      <c r="H187" s="38" t="inlineStr">
        <is>
          <t>Blanket (page end)</t>
        </is>
      </c>
      <c r="I187" s="26" t="n"/>
      <c r="J187" s="26" t="n"/>
      <c r="K187" s="26" t="n"/>
      <c r="L187" s="26" t="inlineStr">
        <is>
          <t>YES</t>
        </is>
      </c>
      <c r="M187" s="74" t="n">
        <v>4.721673482160747</v>
      </c>
      <c r="N187" s="74" t="n">
        <v>40</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NEW_POSITION_MAX_LOSS_THRESHOLD</t>
        </is>
      </c>
      <c r="B188" s="38" t="inlineStr">
        <is>
          <t>0.5</t>
        </is>
      </c>
      <c r="C188" s="38" t="n"/>
      <c r="D188" s="38" t="inlineStr">
        <is>
          <t>AUGMENT, EXIT, GLOBAL_CHECK, REDUCE, STOCKS_EXIT</t>
        </is>
      </c>
      <c r="E188" s="38" t="n"/>
      <c r="F188" s="26" t="n"/>
      <c r="G188" s="38">
        <f>IFERROR(VLOOKUP($A247&amp;"_"&amp;$B247,Results_Deltas!$A$2:$P$15000,5,FALSE),"")</f>
        <v/>
      </c>
      <c r="H188" s="38" t="inlineStr">
        <is>
          <t>Blanket (page end)</t>
        </is>
      </c>
      <c r="I188" s="26" t="n"/>
      <c r="J188" s="26" t="n"/>
      <c r="K188" s="26" t="n"/>
      <c r="L188" s="26" t="inlineStr">
        <is>
          <t>NO</t>
        </is>
      </c>
      <c r="M188" s="74" t="n">
        <v>4.728014875674274</v>
      </c>
      <c r="N188" s="74" t="n">
        <v>44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EMA_9_21_FILTER_MIN_TFS</t>
        </is>
      </c>
      <c r="B189" s="38" t="inlineStr">
        <is>
          <t>0</t>
        </is>
      </c>
      <c r="C189" s="38" t="n"/>
      <c r="D189" s="38" t="inlineStr">
        <is>
          <t>GLOBAL_CHECK</t>
        </is>
      </c>
      <c r="E189" s="38" t="n"/>
      <c r="F189" s="26" t="n"/>
      <c r="G189" s="38">
        <f>IFERROR(VLOOKUP($A121&amp;"_"&amp;$B121,Results_Deltas!$A$2:$P$15000,5,FALSE),"")</f>
        <v/>
      </c>
      <c r="H189" s="38" t="inlineStr">
        <is>
          <t>Blanket (page end)</t>
        </is>
      </c>
      <c r="I189" s="26" t="n"/>
      <c r="J189" s="26" t="n"/>
      <c r="K189" s="26" t="n"/>
      <c r="L189" s="26" t="inlineStr">
        <is>
          <t>NO</t>
        </is>
      </c>
      <c r="M189" s="74" t="n">
        <v>4.739343577423693</v>
      </c>
      <c r="N189" s="74" t="n">
        <v>41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EMA_9_21_FILTER_MIN_TFS</t>
        </is>
      </c>
      <c r="B190" s="38" t="inlineStr">
        <is>
          <t>1</t>
        </is>
      </c>
      <c r="C190" s="38" t="n"/>
      <c r="D190" s="38" t="inlineStr">
        <is>
          <t>GLOBAL_CHECK</t>
        </is>
      </c>
      <c r="E190" s="38" t="n"/>
      <c r="F190" s="26" t="n"/>
      <c r="G190" s="38">
        <f>IFERROR(VLOOKUP($A123&amp;"_"&amp;$B123,Results_Deltas!$A$2:$P$15000,5,FALSE),"")</f>
        <v/>
      </c>
      <c r="H190" s="38" t="inlineStr">
        <is>
          <t>Blanket (page end)</t>
        </is>
      </c>
      <c r="I190" s="26" t="n"/>
      <c r="J190" s="26" t="n"/>
      <c r="K190" s="26" t="n"/>
      <c r="L190" s="26" t="inlineStr">
        <is>
          <t>NO</t>
        </is>
      </c>
      <c r="M190" s="74" t="n">
        <v>4.751230992257943</v>
      </c>
      <c r="N190" s="74" t="n">
        <v>43</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GR_FILTER_VEC_MIN_TFS</t>
        </is>
      </c>
      <c r="B191" s="38" t="inlineStr">
        <is>
          <t>1</t>
        </is>
      </c>
      <c r="C191" s="38" t="n"/>
      <c r="D191" s="38" t="inlineStr">
        <is>
          <t>GLOBAL_CHECK</t>
        </is>
      </c>
      <c r="E191" s="38" t="n"/>
      <c r="F191" s="26" t="n"/>
      <c r="G191" s="38">
        <f>IFERROR(VLOOKUP($A160&amp;"_"&amp;$B160,Results_Deltas!$A$2:$P$15000,5,FALSE),"")</f>
        <v/>
      </c>
      <c r="H191" s="38" t="inlineStr">
        <is>
          <t>Blanket (page end)</t>
        </is>
      </c>
      <c r="I191" s="26" t="n"/>
      <c r="J191" s="26" t="n"/>
      <c r="K191" s="26" t="n"/>
      <c r="L191" s="26" t="inlineStr">
        <is>
          <t>NO</t>
        </is>
      </c>
      <c r="M191" s="74" t="n">
        <v>4.756723452724277</v>
      </c>
      <c r="N191" s="74" t="n">
        <v>40</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NEW_POSITION_MAX_LOSS_THRESHOLD</t>
        </is>
      </c>
      <c r="B192" s="38" t="inlineStr">
        <is>
          <t>1.0</t>
        </is>
      </c>
      <c r="C192" s="38" t="n"/>
      <c r="D192" s="38" t="inlineStr">
        <is>
          <t>AUGMENT, EXIT, GLOBAL_CHECK, REDUCE, STOCKS_EXIT</t>
        </is>
      </c>
      <c r="E192" s="38" t="n"/>
      <c r="F192" s="26" t="n"/>
      <c r="G192" s="38">
        <f>IFERROR(VLOOKUP($A246&amp;"_"&amp;$B246,Results_Deltas!$A$2:$P$15000,5,FALSE),"")</f>
        <v/>
      </c>
      <c r="H192" s="38" t="inlineStr">
        <is>
          <t>Blanket (page end)</t>
        </is>
      </c>
      <c r="I192" s="26" t="n"/>
      <c r="J192" s="26" t="n"/>
      <c r="K192" s="26" t="n"/>
      <c r="L192" s="26" t="inlineStr">
        <is>
          <t>NO</t>
        </is>
      </c>
      <c r="M192" s="74" t="n">
        <v>4.767230897731176</v>
      </c>
      <c r="N192" s="74" t="n">
        <v>41</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LIVE_VEC_EMERGENCY_BRAKE_ENABLED</t>
        </is>
      </c>
      <c r="B193" s="38" t="inlineStr">
        <is>
          <t>True</t>
        </is>
      </c>
      <c r="C193" s="38" t="n"/>
      <c r="D193" s="38" t="inlineStr">
        <is>
          <t>GLOBAL_CHECK, STOCKS_EXIT</t>
        </is>
      </c>
      <c r="E193" s="38" t="n"/>
      <c r="F193" s="26" t="n"/>
      <c r="G193" s="38">
        <f>IFERROR(VLOOKUP($A200&amp;"_"&amp;$B200,Results_Deltas!$A$2:$P$15000,5,FALSE),"")</f>
        <v/>
      </c>
      <c r="H193" s="38" t="inlineStr">
        <is>
          <t>Blanket (page end)</t>
        </is>
      </c>
      <c r="I193" s="26" t="n"/>
      <c r="J193" s="26" t="n"/>
      <c r="K193" s="26" t="n"/>
      <c r="L193" s="26" t="inlineStr">
        <is>
          <t>YES</t>
        </is>
      </c>
      <c r="M193" s="74" t="n">
        <v>4.793824532120333</v>
      </c>
      <c r="N193" s="74" t="n">
        <v>43</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IFERROR(VLOOKUP($A239&amp;"_"&amp;$B239,Results_Deltas!$A$2:$P$15000,5,FALSE),"")</f>
        <v/>
      </c>
      <c r="H194" s="38" t="inlineStr">
        <is>
          <t>Blanket (page end)</t>
        </is>
      </c>
      <c r="I194" s="26" t="n"/>
      <c r="J194" s="26" t="n"/>
      <c r="K194" s="26" t="n"/>
      <c r="L194" s="26" t="inlineStr">
        <is>
          <t>YES</t>
        </is>
      </c>
      <c r="M194" s="74" t="n">
        <v>4.815796183455487</v>
      </c>
      <c r="N194" s="74" t="n">
        <v>41</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EMA_BLANKET_FILTER_MIN_TFS</t>
        </is>
      </c>
      <c r="B195" s="38" t="inlineStr">
        <is>
          <t>1</t>
        </is>
      </c>
      <c r="C195" s="38" t="n"/>
      <c r="D195" s="38" t="inlineStr">
        <is>
          <t>GLOBAL_CHECK</t>
        </is>
      </c>
      <c r="E195" s="38" t="n"/>
      <c r="F195" s="26" t="n"/>
      <c r="G195" s="38">
        <f>IFERROR(VLOOKUP($A128&amp;"_"&amp;$B128,Results_Deltas!$A$2:$P$15000,5,FALSE),"")</f>
        <v/>
      </c>
      <c r="H195" s="38" t="inlineStr">
        <is>
          <t>Blanket (page end)</t>
        </is>
      </c>
      <c r="I195" s="26" t="n"/>
      <c r="J195" s="26" t="n"/>
      <c r="K195" s="26" t="n"/>
      <c r="L195" s="26" t="inlineStr">
        <is>
          <t>NO</t>
        </is>
      </c>
      <c r="M195" s="74" t="n">
        <v>4.820298463728297</v>
      </c>
      <c r="N195" s="74" t="n">
        <v>44</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9" t="inlineStr">
        <is>
          <t>GR_FILTER_VEC_MIN_TFS</t>
        </is>
      </c>
      <c r="B196" s="40" t="inlineStr">
        <is>
          <t>2</t>
        </is>
      </c>
      <c r="C196" s="38" t="n"/>
      <c r="D196" s="38" t="inlineStr">
        <is>
          <t>GLOBAL_CHECK</t>
        </is>
      </c>
      <c r="E196" s="38" t="n"/>
      <c r="F196" s="26" t="n"/>
      <c r="G196" s="38">
        <f>IFERROR(VLOOKUP($A159&amp;"_"&amp;$B159,Results_Deltas!$A$2:$P$15000,5,FALSE),"")</f>
        <v/>
      </c>
      <c r="H196" s="38" t="inlineStr">
        <is>
          <t>Blanket (page end)</t>
        </is>
      </c>
      <c r="I196" s="26" t="n"/>
      <c r="J196" s="26" t="n"/>
      <c r="K196" s="26" t="n"/>
      <c r="L196" s="26" t="inlineStr">
        <is>
          <t>YES</t>
        </is>
      </c>
      <c r="M196" s="74" t="n">
        <v>4.838668265353282</v>
      </c>
      <c r="N196" s="74" t="n">
        <v>44</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COOLDOWN_LOCKS_FILTER_TF</t>
        </is>
      </c>
      <c r="B197" s="40" t="inlineStr">
        <is>
          <t>15m</t>
        </is>
      </c>
      <c r="C197" s="38" t="n"/>
      <c r="D197" s="38" t="inlineStr">
        <is>
          <t>GLOBAL_CHECK</t>
        </is>
      </c>
      <c r="E197" s="38" t="n"/>
      <c r="F197" s="26" t="n"/>
      <c r="G197" s="38">
        <f>IFERROR(VLOOKUP($A103&amp;"_"&amp;$B103,Results_Deltas!$A$2:$P$15000,5,FALSE),"")</f>
        <v/>
      </c>
      <c r="H197" s="38" t="inlineStr">
        <is>
          <t>Blanket (page end)</t>
        </is>
      </c>
      <c r="I197" s="26" t="n"/>
      <c r="J197" s="26" t="n"/>
      <c r="K197" s="26" t="n"/>
      <c r="L197" s="26" t="inlineStr">
        <is>
          <t>YES</t>
        </is>
      </c>
      <c r="M197" s="74" t="n">
        <v>4.849382326625667</v>
      </c>
      <c r="N197" s="74" t="n">
        <v>38</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NEWBORN_LOSS_KILL_GAIN_THRESHOLD_PCT</t>
        </is>
      </c>
      <c r="B198" s="38" t="inlineStr">
        <is>
          <t>0.5</t>
        </is>
      </c>
      <c r="C198" s="38" t="n"/>
      <c r="D198" s="38" t="inlineStr">
        <is>
          <t>AUGMENT, EXIT, GLOBAL_CHECK, REDUCE, STOCKS_EXIT</t>
        </is>
      </c>
      <c r="E198" s="38" t="n"/>
      <c r="F198" s="26" t="n"/>
      <c r="G198" s="38">
        <f>IFERROR(VLOOKUP($A241&amp;"_"&amp;$B241,Results_Deltas!$A$2:$P$15000,5,FALSE),"")</f>
        <v/>
      </c>
      <c r="H198" s="38" t="inlineStr">
        <is>
          <t>Blanket (page end)</t>
        </is>
      </c>
      <c r="I198" s="26" t="n"/>
      <c r="J198" s="26" t="n"/>
      <c r="K198" s="26" t="n"/>
      <c r="L198" s="26" t="inlineStr">
        <is>
          <t>NO</t>
        </is>
      </c>
      <c r="M198" s="74" t="n">
        <v>4.850288153442215</v>
      </c>
      <c r="N198" s="74" t="n">
        <v>42</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NEWBORN_LOSS_KILL_GAIN_THRESHOLD_PCT</t>
        </is>
      </c>
      <c r="B199" s="38" t="inlineStr">
        <is>
          <t>1.0</t>
        </is>
      </c>
      <c r="C199" s="38" t="n"/>
      <c r="D199" s="38" t="inlineStr">
        <is>
          <t>AUGMENT, EXIT, GLOBAL_CHECK, REDUCE, STOCKS_EXIT</t>
        </is>
      </c>
      <c r="E199" s="38" t="n"/>
      <c r="F199" s="26" t="n"/>
      <c r="G199" s="38">
        <f>IFERROR(VLOOKUP($A240&amp;"_"&amp;$B240,Results_Deltas!$A$2:$P$15000,5,FALSE),"")</f>
        <v/>
      </c>
      <c r="H199" s="38" t="inlineStr">
        <is>
          <t>Blanket (page end)</t>
        </is>
      </c>
      <c r="I199" s="26" t="n"/>
      <c r="J199" s="26" t="n"/>
      <c r="K199" s="26" t="n"/>
      <c r="L199" s="26" t="inlineStr">
        <is>
          <t>NO</t>
        </is>
      </c>
      <c r="M199" s="74" t="n">
        <v>4.921733924163764</v>
      </c>
      <c r="N199" s="74" t="n">
        <v>44</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BANDAID_OFF_LOSER_RECOVER_PCT</t>
        </is>
      </c>
      <c r="B200" s="38" t="inlineStr">
        <is>
          <t>0</t>
        </is>
      </c>
      <c r="C200" s="38" t="n"/>
      <c r="D200" s="38" t="inlineStr">
        <is>
          <t>AUGMENT, ENTRY, EXIT, GLOBAL_CHECK, REDUCE, STOCKS_EXIT</t>
        </is>
      </c>
      <c r="E200" s="38" t="n"/>
      <c r="F200" s="26" t="n"/>
      <c r="G200" s="38">
        <f>IFERROR(VLOOKUP($A87&amp;"_"&amp;$B87,Results_Deltas!$A$2:$P$15000,5,FALSE),"")</f>
        <v/>
      </c>
      <c r="H200" s="38" t="inlineStr">
        <is>
          <t>Blanket (page end)</t>
        </is>
      </c>
      <c r="I200" s="26" t="n"/>
      <c r="J200" s="26" t="n"/>
      <c r="K200" s="26" t="n"/>
      <c r="L200" s="26" t="inlineStr">
        <is>
          <t>NO</t>
        </is>
      </c>
      <c r="M200" s="74" t="n">
        <v>4.937881945425792</v>
      </c>
      <c r="N200" s="74" t="n">
        <v>37</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9" t="inlineStr">
        <is>
          <t>BAND_ARROW_ENABLED</t>
        </is>
      </c>
      <c r="B201" s="40" t="inlineStr">
        <is>
          <t>False</t>
        </is>
      </c>
      <c r="C201" s="38" t="n"/>
      <c r="D201" s="38" t="inlineStr">
        <is>
          <t>GLOBAL_CHECK, STOCKS_EXIT</t>
        </is>
      </c>
      <c r="E201" s="38" t="n"/>
      <c r="F201" s="26" t="n"/>
      <c r="G201" s="38">
        <f>IFERROR(VLOOKUP($A91&amp;"_"&amp;$B91,Results_Deltas!$A$2:$P$15000,5,FALSE),"")</f>
        <v/>
      </c>
      <c r="H201" s="38" t="inlineStr">
        <is>
          <t>Blanket (page end)</t>
        </is>
      </c>
      <c r="I201" s="26" t="n"/>
      <c r="J201" s="26" t="n"/>
      <c r="K201" s="26" t="n"/>
      <c r="L201" s="26" t="inlineStr">
        <is>
          <t>YES</t>
        </is>
      </c>
      <c r="M201" s="74" t="n">
        <v>4.938400673056902</v>
      </c>
      <c r="N201" s="74" t="n">
        <v>38</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ADX_RANGING_THRESHOLD</t>
        </is>
      </c>
      <c r="B202" s="38" t="inlineStr">
        <is>
          <t>20</t>
        </is>
      </c>
      <c r="C202" s="38" t="n"/>
      <c r="D202" s="38" t="inlineStr">
        <is>
          <t>ENTRY, GLOBAL_CHECK, STOCKS_EXIT</t>
        </is>
      </c>
      <c r="E202" s="38" t="n"/>
      <c r="F202" s="26" t="n"/>
      <c r="G202" s="38">
        <f>IFERROR(VLOOKUP($A83&amp;"_"&amp;$B83,Results_Deltas!$A$2:$P$15000,5,FALSE),"")</f>
        <v/>
      </c>
      <c r="H202" s="38" t="inlineStr">
        <is>
          <t>Blanket (page end)</t>
        </is>
      </c>
      <c r="I202" s="26" t="n"/>
      <c r="J202" s="26" t="n"/>
      <c r="K202" s="26" t="n"/>
      <c r="L202" s="26" t="inlineStr">
        <is>
          <t>NO</t>
        </is>
      </c>
      <c r="M202" s="74" t="n">
        <v>4.958809779612136</v>
      </c>
      <c r="N202" s="74" t="n">
        <v>36</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BTC_ACCEL_RAMP_REQUIRE_POSITIVE</t>
        </is>
      </c>
      <c r="B203" s="38" t="inlineStr">
        <is>
          <t>0.0_ALT</t>
        </is>
      </c>
      <c r="C203" s="38" t="n"/>
      <c r="D203" s="38" t="inlineStr">
        <is>
          <t>UNIVERSAL (ex-BTC) — ENTRY/EXIT/REENTRY</t>
        </is>
      </c>
      <c r="E203" s="38" t="n"/>
      <c r="F203" s="26" t="n"/>
      <c r="G203" s="38">
        <f>IFERROR(VLOOKUP($A94&amp;"_"&amp;$B94,Results_Deltas!$A$2:$P$15000,5,FALSE),"")</f>
        <v/>
      </c>
      <c r="H203" s="38" t="inlineStr">
        <is>
          <t>Blanket (page end)</t>
        </is>
      </c>
      <c r="I203" s="26" t="n"/>
      <c r="J203" s="26" t="n"/>
      <c r="K203" s="26" t="n"/>
      <c r="L203" s="26" t="inlineStr">
        <is>
          <t>NO</t>
        </is>
      </c>
      <c r="M203" s="74" t="n">
        <v>5.010487754165768</v>
      </c>
      <c r="N203" s="74" t="n">
        <v>38</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9" t="inlineStr">
        <is>
          <t>DUP_GUARD_FILTER_TF</t>
        </is>
      </c>
      <c r="B204" s="40" t="inlineStr">
        <is>
          <t>15m</t>
        </is>
      </c>
      <c r="C204" s="38" t="n"/>
      <c r="D204" s="38" t="inlineStr">
        <is>
          <t>GLOBAL_CHECK</t>
        </is>
      </c>
      <c r="E204" s="38" t="n"/>
      <c r="F204" s="26" t="n"/>
      <c r="G204" s="38">
        <f>IFERROR(VLOOKUP($A120&amp;"_"&amp;$B120,Results_Deltas!$A$2:$P$15000,5,FALSE),"")</f>
        <v/>
      </c>
      <c r="H204" s="38" t="inlineStr">
        <is>
          <t>Blanket (page end)</t>
        </is>
      </c>
      <c r="I204" s="26" t="n"/>
      <c r="J204" s="26" t="n"/>
      <c r="K204" s="26" t="n"/>
      <c r="L204" s="26" t="inlineStr">
        <is>
          <t>YES</t>
        </is>
      </c>
      <c r="M204" s="74" t="n">
        <v>5.022305643511528</v>
      </c>
      <c r="N204" s="74" t="n">
        <v>39</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9" t="inlineStr">
        <is>
          <t>LH_HL_FILTER_REQUIRE_BOTH</t>
        </is>
      </c>
      <c r="B205" s="40" t="inlineStr">
        <is>
          <t>False</t>
        </is>
      </c>
      <c r="C205" s="38" t="n"/>
      <c r="D205" s="38" t="inlineStr">
        <is>
          <t>ENTRY, GLOBAL_CHECK, STOCKS_EXIT</t>
        </is>
      </c>
      <c r="E205" s="38" t="n"/>
      <c r="F205" s="26" t="n"/>
      <c r="G205" s="38">
        <f>IFERROR(VLOOKUP($A197&amp;"_"&amp;$B197,Results_Deltas!$A$2:$P$15000,5,FALSE),"")</f>
        <v/>
      </c>
      <c r="H205" s="38" t="inlineStr">
        <is>
          <t>Blanket (page end)</t>
        </is>
      </c>
      <c r="I205" s="26" t="n"/>
      <c r="J205" s="26" t="n"/>
      <c r="K205" s="26" t="n"/>
      <c r="L205" s="26" t="inlineStr">
        <is>
          <t>NO</t>
        </is>
      </c>
      <c r="M205" s="74" t="n">
        <v>5.040068043876388</v>
      </c>
      <c r="N205" s="74" t="n">
        <v>39</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LH_HL_FILTER_REQUIRE_BOTH</t>
        </is>
      </c>
      <c r="B206" s="38" t="inlineStr">
        <is>
          <t>False_ALT</t>
        </is>
      </c>
      <c r="C206" s="38" t="n"/>
      <c r="D206" s="38" t="inlineStr">
        <is>
          <t>ENTRY, GLOBAL_CHECK, STOCKS_EXIT</t>
        </is>
      </c>
      <c r="E206" s="38" t="n"/>
      <c r="F206" s="26" t="n"/>
      <c r="G206" s="38">
        <f>IFERROR(VLOOKUP($A198&amp;"_"&amp;$B198,Results_Deltas!$A$2:$P$15000,5,FALSE),"")</f>
        <v/>
      </c>
      <c r="H206" s="38" t="inlineStr">
        <is>
          <t>Blanket (page end)</t>
        </is>
      </c>
      <c r="I206" s="26" t="n"/>
      <c r="J206" s="26" t="n"/>
      <c r="K206" s="26" t="n"/>
      <c r="L206" s="26" t="inlineStr">
        <is>
          <t>YES</t>
        </is>
      </c>
      <c r="M206" s="74" t="n">
        <v>5.040068043876388</v>
      </c>
      <c r="N206" s="74" t="n">
        <v>39</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BTC_HARD_BLOCK_OTHER_ACCOUNTS</t>
        </is>
      </c>
      <c r="B207" s="38" t="inlineStr">
        <is>
          <t>0.0</t>
        </is>
      </c>
      <c r="C207" s="38" t="n"/>
      <c r="D207" s="38" t="inlineStr">
        <is>
          <t>UNIVERSAL (ex-BTC) — ENTRY/EXIT/REENTRY</t>
        </is>
      </c>
      <c r="E207" s="38" t="n"/>
      <c r="F207" s="26" t="n"/>
      <c r="G207" s="38">
        <f>IFERROR(VLOOKUP($A95&amp;"_"&amp;$B95,Results_Deltas!$A$2:$P$15000,5,FALSE),"")</f>
        <v/>
      </c>
      <c r="H207" s="38" t="inlineStr">
        <is>
          <t>Blanket (page end)</t>
        </is>
      </c>
      <c r="I207" s="26" t="n"/>
      <c r="J207" s="26" t="n"/>
      <c r="K207" s="26" t="n"/>
      <c r="L207" s="26" t="inlineStr">
        <is>
          <t>NO</t>
        </is>
      </c>
      <c r="M207" s="74" t="n">
        <v>5.0411386336365</v>
      </c>
      <c r="N207" s="74" t="n">
        <v>38</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BTC_HARD_BLOCK_OTHER_ACCOUNTS</t>
        </is>
      </c>
      <c r="B208" s="38" t="inlineStr">
        <is>
          <t>0.0_ALT</t>
        </is>
      </c>
      <c r="C208" s="38" t="n"/>
      <c r="D208" s="38" t="inlineStr">
        <is>
          <t>UNIVERSAL (ex-BTC) — ENTRY/EXIT/REENTRY</t>
        </is>
      </c>
      <c r="E208" s="38" t="n"/>
      <c r="F208" s="26" t="n"/>
      <c r="G208" s="38">
        <f>IFERROR(VLOOKUP($A96&amp;"_"&amp;$B96,Results_Deltas!$A$2:$P$15000,5,FALSE),"")</f>
        <v/>
      </c>
      <c r="H208" s="38" t="inlineStr">
        <is>
          <t>Blanket (page end)</t>
        </is>
      </c>
      <c r="I208" s="26" t="n"/>
      <c r="J208" s="26" t="n"/>
      <c r="K208" s="26" t="n"/>
      <c r="L208" s="26" t="inlineStr">
        <is>
          <t>NO</t>
        </is>
      </c>
      <c r="M208" s="74" t="n">
        <v>5.0411386336365</v>
      </c>
      <c r="N208" s="74" t="n">
        <v>38</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BTC_ROUND_BANDS_EACH_SIDE</t>
        </is>
      </c>
      <c r="B209" s="38" t="inlineStr">
        <is>
          <t>0.0</t>
        </is>
      </c>
      <c r="C209" s="38" t="n"/>
      <c r="D209" s="38" t="inlineStr">
        <is>
          <t>UNIVERSAL (ex-BTC) — ENTRY/EXIT/REENTRY</t>
        </is>
      </c>
      <c r="E209" s="38" t="n"/>
      <c r="F209" s="26" t="n"/>
      <c r="G209" s="38">
        <f>IFERROR(VLOOKUP($A97&amp;"_"&amp;$B97,Results_Deltas!$A$2:$P$15000,5,FALSE),"")</f>
        <v/>
      </c>
      <c r="H209" s="38" t="inlineStr">
        <is>
          <t>Blanket (page end)</t>
        </is>
      </c>
      <c r="I209" s="26" t="n"/>
      <c r="J209" s="26" t="n"/>
      <c r="K209" s="26" t="n"/>
      <c r="L209" s="26" t="inlineStr">
        <is>
          <t>NO</t>
        </is>
      </c>
      <c r="M209" s="74" t="n">
        <v>5.0411386336365</v>
      </c>
      <c r="N209" s="74" t="n">
        <v>38</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BTC_ROUND_BANDS_EACH_SIDE</t>
        </is>
      </c>
      <c r="B210" s="38" t="inlineStr">
        <is>
          <t>0.0_ALT</t>
        </is>
      </c>
      <c r="C210" s="38" t="n"/>
      <c r="D210" s="38" t="inlineStr">
        <is>
          <t>UNIVERSAL (ex-BTC) — ENTRY/EXIT/REENTRY</t>
        </is>
      </c>
      <c r="E210" s="38" t="n"/>
      <c r="F210" s="26" t="n"/>
      <c r="G210" s="38">
        <f>IFERROR(VLOOKUP($A98&amp;"_"&amp;$B98,Results_Deltas!$A$2:$P$15000,5,FALSE),"")</f>
        <v/>
      </c>
      <c r="H210" s="38" t="inlineStr">
        <is>
          <t>Blanket (page end)</t>
        </is>
      </c>
      <c r="I210" s="26" t="n"/>
      <c r="J210" s="26" t="n"/>
      <c r="K210" s="26" t="n"/>
      <c r="L210" s="26" t="inlineStr">
        <is>
          <t>NO</t>
        </is>
      </c>
      <c r="M210" s="74" t="n">
        <v>5.0411386336365</v>
      </c>
      <c r="N210" s="74" t="n">
        <v>38</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LEADERBOARD_FILTER</t>
        </is>
      </c>
      <c r="B211" s="38" t="inlineStr">
        <is>
          <t>False</t>
        </is>
      </c>
      <c r="C211" s="38" t="n"/>
      <c r="D211" s="38" t="inlineStr">
        <is>
          <t>AUGMENT, ENTRY, EXIT, GLOBAL_CHECK, REDUCE, STOCKS_EXIT</t>
        </is>
      </c>
      <c r="E211" s="38" t="n"/>
      <c r="F211" s="26" t="n"/>
      <c r="G211" s="38">
        <f>IFERROR(VLOOKUP($A191&amp;"_"&amp;$B191,Results_Deltas!$A$2:$P$15000,5,FALSE),"")</f>
        <v/>
      </c>
      <c r="H211" s="38" t="inlineStr">
        <is>
          <t>Blanket (page end)</t>
        </is>
      </c>
      <c r="I211" s="26" t="n"/>
      <c r="J211" s="26" t="n"/>
      <c r="K211" s="26" t="n"/>
      <c r="L211" s="26" t="inlineStr">
        <is>
          <t>NO</t>
        </is>
      </c>
      <c r="M211" s="74" t="n">
        <v>5.09445144465248</v>
      </c>
      <c r="N211" s="74" t="n">
        <v>39</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LEADERBOARD_FILTER</t>
        </is>
      </c>
      <c r="B212" s="38" t="inlineStr">
        <is>
          <t>False_ALT</t>
        </is>
      </c>
      <c r="C212" s="38" t="n"/>
      <c r="D212" s="38" t="inlineStr">
        <is>
          <t>AUGMENT, ENTRY, EXIT, GLOBAL_CHECK, REDUCE, STOCKS_EXIT</t>
        </is>
      </c>
      <c r="E212" s="38" t="n"/>
      <c r="F212" s="26" t="n"/>
      <c r="G212" s="38">
        <f>IFERROR(VLOOKUP($A192&amp;"_"&amp;$B192,Results_Deltas!$A$2:$P$15000,5,FALSE),"")</f>
        <v/>
      </c>
      <c r="H212" s="38" t="inlineStr">
        <is>
          <t>Blanket (page end)</t>
        </is>
      </c>
      <c r="I212" s="26" t="n"/>
      <c r="J212" s="26" t="n"/>
      <c r="K212" s="26" t="n"/>
      <c r="L212" s="26" t="inlineStr">
        <is>
          <t>NO</t>
        </is>
      </c>
      <c r="M212" s="74" t="n">
        <v>5.09445144465248</v>
      </c>
      <c r="N212" s="74" t="n">
        <v>39</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9" t="inlineStr">
        <is>
          <t>FUNDING_GATE_FILTER_TF</t>
        </is>
      </c>
      <c r="B213" s="40" t="inlineStr">
        <is>
          <t>15m</t>
        </is>
      </c>
      <c r="C213" s="38" t="n"/>
      <c r="D213" s="38" t="inlineStr">
        <is>
          <t>GLOBAL_CHECK</t>
        </is>
      </c>
      <c r="E213" s="38" t="n"/>
      <c r="F213" s="26" t="n"/>
      <c r="G213" s="38">
        <f>IFERROR(VLOOKUP($A145&amp;"_"&amp;$B145,Results_Deltas!$A$2:$P$15000,5,FALSE),"")</f>
        <v/>
      </c>
      <c r="H213" s="38" t="inlineStr">
        <is>
          <t>Blanket (page end)</t>
        </is>
      </c>
      <c r="I213" s="26" t="n"/>
      <c r="J213" s="26" t="n"/>
      <c r="K213" s="26" t="n"/>
      <c r="L213" s="26" t="inlineStr">
        <is>
          <t>YES</t>
        </is>
      </c>
      <c r="M213" s="74" t="n">
        <v>5.112051318893175</v>
      </c>
      <c r="N213" s="74" t="n">
        <v>39</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HA_WICK_QUALITY_TF</t>
        </is>
      </c>
      <c r="B214" s="38" t="inlineStr">
        <is>
          <t>15m</t>
        </is>
      </c>
      <c r="C214" s="38" t="n"/>
      <c r="D214" s="38" t="inlineStr">
        <is>
          <t>ENTRY, GLOBAL_CHECK, STOCKS_EXIT</t>
        </is>
      </c>
      <c r="E214" s="38" t="n"/>
      <c r="F214" s="26" t="n"/>
      <c r="G214" s="38">
        <f>IFERROR(VLOOKUP($A169&amp;"_"&amp;$B169,Results_Deltas!$A$2:$P$15000,5,FALSE),"")</f>
        <v/>
      </c>
      <c r="H214" s="38" t="inlineStr">
        <is>
          <t>Blanket (page end)</t>
        </is>
      </c>
      <c r="I214" s="26" t="n"/>
      <c r="J214" s="26" t="n"/>
      <c r="K214" s="26" t="n"/>
      <c r="L214" s="26" t="inlineStr">
        <is>
          <t>YES</t>
        </is>
      </c>
      <c r="M214" s="74" t="n">
        <v>5.112279456163277</v>
      </c>
      <c r="N214" s="74" t="n">
        <v>39</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BTC_ACCEL_RAMP_REQUIRE_POSITIVE</t>
        </is>
      </c>
      <c r="B215" s="38" t="inlineStr">
        <is>
          <t>0.0</t>
        </is>
      </c>
      <c r="C215" s="38" t="n"/>
      <c r="D215" s="38" t="inlineStr">
        <is>
          <t>UNIVERSAL (ex-BTC) — ENTRY/EXIT/REENTRY</t>
        </is>
      </c>
      <c r="E215" s="38" t="n"/>
      <c r="F215" s="26" t="n"/>
      <c r="G215" s="38">
        <f>IFERROR(VLOOKUP($A93&amp;"_"&amp;$B93,Results_Deltas!$A$2:$P$15000,5,FALSE),"")</f>
        <v/>
      </c>
      <c r="H215" s="38" t="inlineStr">
        <is>
          <t>Blanket (page end)</t>
        </is>
      </c>
      <c r="I215" s="26" t="n"/>
      <c r="J215" s="26" t="n"/>
      <c r="K215" s="26" t="n"/>
      <c r="L215" s="26" t="inlineStr">
        <is>
          <t>NO</t>
        </is>
      </c>
      <c r="M215" s="74" t="n">
        <v>5.12805481697506</v>
      </c>
      <c r="N215" s="74" t="n">
        <v>38</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HTF4_CONF</t>
        </is>
      </c>
      <c r="B216" s="38" t="inlineStr">
        <is>
          <t>False</t>
        </is>
      </c>
      <c r="C216" s="38" t="n"/>
      <c r="D216" s="38" t="inlineStr">
        <is>
          <t>GLOBAL_CHECK, STOCKS_EXIT</t>
        </is>
      </c>
      <c r="E216" s="38" t="n"/>
      <c r="F216" s="26" t="n"/>
      <c r="G216" s="38">
        <f>IFERROR(VLOOKUP($A177&amp;"_"&amp;$B177,Results_Deltas!$A$2:$P$15000,5,FALSE),"")</f>
        <v/>
      </c>
      <c r="H216" s="38" t="inlineStr">
        <is>
          <t>Blanket (page end)</t>
        </is>
      </c>
      <c r="I216" s="26" t="n"/>
      <c r="J216" s="26" t="n"/>
      <c r="K216" s="26" t="n"/>
      <c r="L216" s="26" t="inlineStr">
        <is>
          <t>NO</t>
        </is>
      </c>
      <c r="M216" s="74" t="n">
        <v>5.131058995088112</v>
      </c>
      <c r="N216" s="74" t="n">
        <v>39</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HLR_TOP_MIN_TFS</t>
        </is>
      </c>
      <c r="B217" s="38" t="inlineStr">
        <is>
          <t>0</t>
        </is>
      </c>
      <c r="C217" s="38" t="n"/>
      <c r="D217" s="38" t="inlineStr">
        <is>
          <t>GLOBAL_CHECK, REENTRY, STOCKS_EXIT</t>
        </is>
      </c>
      <c r="E217" s="38" t="n"/>
      <c r="F217" s="26" t="n"/>
      <c r="G217" s="38">
        <f>IFERROR(VLOOKUP($A174&amp;"_"&amp;$B174,Results_Deltas!$A$2:$P$15000,5,FALSE),"")</f>
        <v/>
      </c>
      <c r="H217" s="38" t="inlineStr">
        <is>
          <t>Blanket (page end)</t>
        </is>
      </c>
      <c r="I217" s="26" t="n"/>
      <c r="J217" s="26" t="n"/>
      <c r="K217" s="26" t="n"/>
      <c r="L217" s="26" t="inlineStr">
        <is>
          <t>NO</t>
        </is>
      </c>
      <c r="M217" s="74" t="n">
        <v>5.136454442175864</v>
      </c>
      <c r="N217" s="74" t="n">
        <v>39</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9" t="inlineStr">
        <is>
          <t>MARKET_QUALITY_SCORE_ENABLED</t>
        </is>
      </c>
      <c r="B218" s="40" t="inlineStr">
        <is>
          <t>False</t>
        </is>
      </c>
      <c r="C218" s="38" t="n"/>
      <c r="D218" s="38" t="inlineStr">
        <is>
          <t>ENTRY, GLOBAL_CHECK, STOCKS_EXIT</t>
        </is>
      </c>
      <c r="E218" s="38" t="n"/>
      <c r="F218" s="26" t="n"/>
      <c r="G218" s="38">
        <f>IFERROR(VLOOKUP($A216&amp;"_"&amp;$B216,Results_Deltas!$A$2:$P$15000,5,FALSE),"")</f>
        <v/>
      </c>
      <c r="H218" s="38" t="inlineStr">
        <is>
          <t>Blanket (page end)</t>
        </is>
      </c>
      <c r="I218" s="26" t="n"/>
      <c r="J218" s="26" t="n"/>
      <c r="K218" s="26" t="n"/>
      <c r="L218" s="26" t="inlineStr">
        <is>
          <t>NO</t>
        </is>
      </c>
      <c r="M218" s="74" t="n">
        <v>5.136454442175864</v>
      </c>
      <c r="N218" s="74" t="n">
        <v>39</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74" t="n">
        <v>5.136454442175864</v>
      </c>
      <c r="N219" s="74" t="n">
        <v>39</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7" t="inlineStr">
        <is>
          <t>MTS_GATE_ENABLED</t>
        </is>
      </c>
      <c r="B220" s="38" t="inlineStr">
        <is>
          <t>False</t>
        </is>
      </c>
      <c r="C220" s="38" t="n"/>
      <c r="D220" s="38" t="inlineStr">
        <is>
          <t>ENTRY, GLOBAL_CHECK, STOCKS_EXIT</t>
        </is>
      </c>
      <c r="E220" s="38" t="n"/>
      <c r="F220" s="26" t="n"/>
      <c r="G220" s="38">
        <f>IFERROR(VLOOKUP($A236&amp;"_"&amp;$B236,Results_Deltas!$A$2:$P$15000,5,FALSE),"")</f>
        <v/>
      </c>
      <c r="H220" s="38" t="inlineStr">
        <is>
          <t>Blanket (page end)</t>
        </is>
      </c>
      <c r="I220" s="26" t="n"/>
      <c r="J220" s="26" t="n"/>
      <c r="K220" s="26" t="n"/>
      <c r="L220" s="26" t="inlineStr">
        <is>
          <t>NO</t>
        </is>
      </c>
      <c r="M220" s="74" t="n">
        <v>5.136454442175864</v>
      </c>
      <c r="N220" s="74" t="n">
        <v>39</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EZ_MANAGE_THROTTLER_RATE</t>
        </is>
      </c>
      <c r="B221" s="38" t="inlineStr">
        <is>
          <t>0.0</t>
        </is>
      </c>
      <c r="C221" s="38" t="n"/>
      <c r="D221" s="38" t="inlineStr">
        <is>
          <t>GLOBAL_CHECK, STOCKS_EXIT</t>
        </is>
      </c>
      <c r="E221" s="38" t="n"/>
      <c r="F221" s="26" t="n"/>
      <c r="G221" s="38">
        <f>IFERROR(VLOOKUP($A131&amp;"_"&amp;$B131,Results_Deltas!$A$2:$P$15000,5,FALSE),"")</f>
        <v/>
      </c>
      <c r="H221" s="38" t="inlineStr">
        <is>
          <t>Blanket (page end)</t>
        </is>
      </c>
      <c r="I221" s="26" t="n"/>
      <c r="J221" s="26" t="n"/>
      <c r="K221" s="26" t="n"/>
      <c r="L221" s="26" t="inlineStr">
        <is>
          <t>NO</t>
        </is>
      </c>
      <c r="M221" s="74" t="n">
        <v>5.143287970698566</v>
      </c>
      <c r="N221" s="74" t="n">
        <v>39</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EZ_MANAGE_THROTTLER_RATE</t>
        </is>
      </c>
      <c r="B222" s="38" t="inlineStr">
        <is>
          <t>0.0_ALT</t>
        </is>
      </c>
      <c r="C222" s="38" t="n"/>
      <c r="D222" s="38" t="inlineStr">
        <is>
          <t>GLOBAL_CHECK, STOCKS_EXIT</t>
        </is>
      </c>
      <c r="E222" s="38" t="n"/>
      <c r="F222" s="26" t="n"/>
      <c r="G222" s="38">
        <f>IFERROR(VLOOKUP($A132&amp;"_"&amp;$B132,Results_Deltas!$A$2:$P$15000,5,FALSE),"")</f>
        <v/>
      </c>
      <c r="H222" s="38" t="inlineStr">
        <is>
          <t>Blanket (page end)</t>
        </is>
      </c>
      <c r="I222" s="26" t="n"/>
      <c r="J222" s="26" t="n"/>
      <c r="K222" s="26" t="n"/>
      <c r="L222" s="26" t="inlineStr">
        <is>
          <t>NO</t>
        </is>
      </c>
      <c r="M222" s="74" t="n">
        <v>5.143287970698566</v>
      </c>
      <c r="N222" s="74" t="n">
        <v>39</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FUNDING_GATE_MTF_REQUIRED</t>
        </is>
      </c>
      <c r="B223" s="38" t="inlineStr">
        <is>
          <t>0.0</t>
        </is>
      </c>
      <c r="C223" s="38" t="n"/>
      <c r="D223" s="38" t="inlineStr">
        <is>
          <t>ENTRY, GLOBAL_CHECK, STOCKS_EXIT</t>
        </is>
      </c>
      <c r="E223" s="38" t="n"/>
      <c r="F223" s="26" t="n"/>
      <c r="G223" s="38">
        <f>IFERROR(VLOOKUP($A148&amp;"_"&amp;$B148,Results_Deltas!$A$2:$P$15000,5,FALSE),"")</f>
        <v/>
      </c>
      <c r="H223" s="38" t="inlineStr">
        <is>
          <t>Blanket (page end)</t>
        </is>
      </c>
      <c r="I223" s="26" t="n"/>
      <c r="J223" s="26" t="n"/>
      <c r="K223" s="26" t="n"/>
      <c r="L223" s="26" t="inlineStr">
        <is>
          <t>NO</t>
        </is>
      </c>
      <c r="M223" s="74" t="n">
        <v>5.143287970698566</v>
      </c>
      <c r="N223" s="74" t="n">
        <v>39</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FUNDING_GATE_MTF_REQUIRED</t>
        </is>
      </c>
      <c r="B224" s="38" t="inlineStr">
        <is>
          <t>0.0_ALT</t>
        </is>
      </c>
      <c r="C224" s="38" t="n"/>
      <c r="D224" s="38" t="inlineStr">
        <is>
          <t>ENTRY, GLOBAL_CHECK, STOCKS_EXIT</t>
        </is>
      </c>
      <c r="E224" s="38" t="n"/>
      <c r="F224" s="26" t="n"/>
      <c r="G224" s="38">
        <f>IFERROR(VLOOKUP($A149&amp;"_"&amp;$B149,Results_Deltas!$A$2:$P$15000,5,FALSE),"")</f>
        <v/>
      </c>
      <c r="H224" s="38" t="inlineStr">
        <is>
          <t>Blanket (page end)</t>
        </is>
      </c>
      <c r="I224" s="26" t="n"/>
      <c r="J224" s="26" t="n"/>
      <c r="K224" s="26" t="n"/>
      <c r="L224" s="26" t="inlineStr">
        <is>
          <t>NO</t>
        </is>
      </c>
      <c r="M224" s="74" t="n">
        <v>5.143287970698566</v>
      </c>
      <c r="N224" s="74" t="n">
        <v>39</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FUNDING_GATE_SHORT_MIN</t>
        </is>
      </c>
      <c r="B225" s="38" t="inlineStr">
        <is>
          <t>0.0</t>
        </is>
      </c>
      <c r="C225" s="38" t="n"/>
      <c r="D225" s="38" t="inlineStr">
        <is>
          <t>ENTRY, GLOBAL_CHECK, STOCKS_EXIT</t>
        </is>
      </c>
      <c r="E225" s="38" t="n"/>
      <c r="F225" s="26" t="n"/>
      <c r="G225" s="38">
        <f>IFERROR(VLOOKUP($A150&amp;"_"&amp;$B150,Results_Deltas!$A$2:$P$15000,5,FALSE),"")</f>
        <v/>
      </c>
      <c r="H225" s="38" t="inlineStr">
        <is>
          <t>Blanket (page end)</t>
        </is>
      </c>
      <c r="I225" s="26" t="n"/>
      <c r="J225" s="26" t="n"/>
      <c r="K225" s="26" t="n"/>
      <c r="L225" s="26" t="inlineStr">
        <is>
          <t>NO</t>
        </is>
      </c>
      <c r="M225" s="74" t="n">
        <v>5.143287970698566</v>
      </c>
      <c r="N225" s="74" t="n">
        <v>39</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FUNDING_GATE_SHORT_MIN</t>
        </is>
      </c>
      <c r="B226" s="38" t="inlineStr">
        <is>
          <t>0.0_ALT</t>
        </is>
      </c>
      <c r="C226" s="38" t="n"/>
      <c r="D226" s="38" t="inlineStr">
        <is>
          <t>ENTRY, GLOBAL_CHECK, STOCKS_EXIT</t>
        </is>
      </c>
      <c r="E226" s="38" t="n"/>
      <c r="F226" s="26" t="n"/>
      <c r="G226" s="38">
        <f>IFERROR(VLOOKUP($A151&amp;"_"&amp;$B151,Results_Deltas!$A$2:$P$15000,5,FALSE),"")</f>
        <v/>
      </c>
      <c r="H226" s="38" t="inlineStr">
        <is>
          <t>Blanket (page end)</t>
        </is>
      </c>
      <c r="I226" s="26" t="n"/>
      <c r="J226" s="26" t="n"/>
      <c r="K226" s="26" t="n"/>
      <c r="L226" s="26" t="inlineStr">
        <is>
          <t>NO</t>
        </is>
      </c>
      <c r="M226" s="74" t="n">
        <v>5.143287970698566</v>
      </c>
      <c r="N226" s="74" t="n">
        <v>39</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OI_CONFIRM_ENABLED</t>
        </is>
      </c>
      <c r="B227" s="38" t="inlineStr">
        <is>
          <t>False</t>
        </is>
      </c>
      <c r="C227" s="38" t="n"/>
      <c r="D227" s="38" t="inlineStr">
        <is>
          <t>ENTRY, GLOBAL_CHECK, STOCKS_EXIT</t>
        </is>
      </c>
      <c r="E227" s="38" t="n"/>
      <c r="F227" s="26" t="n"/>
      <c r="G227" s="38">
        <f>IFERROR(VLOOKUP($A248&amp;"_"&amp;$B248,Results_Deltas!$A$2:$P$15000,5,FALSE),"")</f>
        <v/>
      </c>
      <c r="H227" s="38" t="inlineStr">
        <is>
          <t>Blanket (page end)</t>
        </is>
      </c>
      <c r="I227" s="26" t="n"/>
      <c r="J227" s="26" t="n"/>
      <c r="K227" s="26" t="n"/>
      <c r="L227" s="26" t="inlineStr">
        <is>
          <t>NO</t>
        </is>
      </c>
      <c r="M227" s="74" t="n">
        <v>5.145366510559486</v>
      </c>
      <c r="N227" s="74" t="n">
        <v>39</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5.75" customHeight="1" s="67">
      <c r="A228" s="37" t="inlineStr">
        <is>
          <t>MANDATORY_REENTRY_WT_FILTER_MIN_VELOCITY</t>
        </is>
      </c>
      <c r="B228" s="38" t="inlineStr">
        <is>
          <t>0.0_ALT</t>
        </is>
      </c>
      <c r="C228" s="38" t="n"/>
      <c r="D228" s="38" t="inlineStr">
        <is>
          <t>GLOBAL_CHECK, STOCKS_EXIT</t>
        </is>
      </c>
      <c r="E228" s="38" t="n"/>
      <c r="F228" s="26" t="n"/>
      <c r="G228" s="38">
        <f>IFERROR(VLOOKUP($A211&amp;"_"&amp;$B211,Results_Deltas!$A$2:$P$15000,5,FALSE),"")</f>
        <v/>
      </c>
      <c r="H228" s="38" t="inlineStr">
        <is>
          <t>Blanket (page end)</t>
        </is>
      </c>
      <c r="I228" s="26" t="n"/>
      <c r="J228" s="26" t="n"/>
      <c r="K228" s="26" t="n"/>
      <c r="L228" s="26" t="inlineStr">
        <is>
          <t>YES</t>
        </is>
      </c>
      <c r="M228" s="74" t="n">
        <v>5.148190049258424</v>
      </c>
      <c r="N228" s="74" t="n">
        <v>39</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5.75" customHeight="1" s="67">
      <c r="A229" s="37" t="inlineStr">
        <is>
          <t>HLR_SMA_BAND_PCT</t>
        </is>
      </c>
      <c r="B229" s="38" t="inlineStr">
        <is>
          <t>0</t>
        </is>
      </c>
      <c r="C229" s="38" t="n"/>
      <c r="D229" s="38" t="inlineStr">
        <is>
          <t>ENTRY, GLOBAL_CHECK, STOCKS_EXIT</t>
        </is>
      </c>
      <c r="E229" s="38" t="n"/>
      <c r="F229" s="26" t="n"/>
      <c r="G229" s="38">
        <f>IFERROR(VLOOKUP($A170&amp;"_"&amp;$B170,Results_Deltas!$A$2:$P$15000,5,FALSE),"")</f>
        <v/>
      </c>
      <c r="H229" s="38" t="inlineStr">
        <is>
          <t>Blanket (page end)</t>
        </is>
      </c>
      <c r="I229" s="26" t="n"/>
      <c r="J229" s="26" t="n"/>
      <c r="K229" s="26" t="n"/>
      <c r="L229" s="26" t="inlineStr">
        <is>
          <t>NO</t>
        </is>
      </c>
      <c r="M229" s="74" t="n">
        <v>5.152180723116897</v>
      </c>
      <c r="N229" s="74" t="n">
        <v>39</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5.75" customHeight="1" s="67">
      <c r="A230" s="39" t="inlineStr">
        <is>
          <t>MANDATORY_REENTRY_WT_FILTER_MIN_VELOCITY</t>
        </is>
      </c>
      <c r="B230" s="40" t="inlineStr">
        <is>
          <t>0.0</t>
        </is>
      </c>
      <c r="C230" s="38" t="n"/>
      <c r="D230" s="38" t="inlineStr">
        <is>
          <t>GLOBAL_CHECK, STOCKS_EXIT</t>
        </is>
      </c>
      <c r="E230" s="38" t="n"/>
      <c r="F230" s="26" t="n"/>
      <c r="G230" s="38">
        <f>IFERROR(VLOOKUP($A210&amp;"_"&amp;$B210,Results_Deltas!$A$2:$P$15000,5,FALSE),"")</f>
        <v/>
      </c>
      <c r="H230" s="38" t="inlineStr">
        <is>
          <t>Blanket (page end)</t>
        </is>
      </c>
      <c r="I230" s="26" t="n"/>
      <c r="J230" s="26" t="n"/>
      <c r="K230" s="26" t="n"/>
      <c r="L230" s="26" t="inlineStr">
        <is>
          <t>NO</t>
        </is>
      </c>
      <c r="M230" s="74" t="n">
        <v>5.15512113783954</v>
      </c>
      <c r="N230" s="74" t="n">
        <v>39</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5.75" customHeight="1" s="67">
      <c r="A231" s="37" t="inlineStr">
        <is>
          <t>HTF4_CONF</t>
        </is>
      </c>
      <c r="B231" s="38" t="inlineStr">
        <is>
          <t>False_ALT</t>
        </is>
      </c>
      <c r="C231" s="38" t="n"/>
      <c r="D231" s="38" t="inlineStr">
        <is>
          <t>GLOBAL_CHECK, STOCKS_EXIT</t>
        </is>
      </c>
      <c r="E231" s="38" t="n"/>
      <c r="F231" s="26" t="n"/>
      <c r="G231" s="38">
        <f>IFERROR(VLOOKUP($A178&amp;"_"&amp;$B178,Results_Deltas!$A$2:$P$15000,5,FALSE),"")</f>
        <v/>
      </c>
      <c r="H231" s="38" t="inlineStr">
        <is>
          <t>Blanket (page end)</t>
        </is>
      </c>
      <c r="I231" s="26" t="n"/>
      <c r="J231" s="26" t="n"/>
      <c r="K231" s="26" t="n"/>
      <c r="L231" s="26" t="inlineStr">
        <is>
          <t>NO</t>
        </is>
      </c>
      <c r="M231" s="74" t="n">
        <v>5.167105321646598</v>
      </c>
      <c r="N231" s="74" t="n">
        <v>39</v>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5.75" customHeight="1" s="67">
      <c r="A232" s="37" t="inlineStr">
        <is>
          <t>HTF_GATE_D_MANDATORY</t>
        </is>
      </c>
      <c r="B232" s="38" t="inlineStr">
        <is>
          <t>0.0</t>
        </is>
      </c>
      <c r="C232" s="38" t="n"/>
      <c r="D232" s="38" t="inlineStr">
        <is>
          <t>ENTRY, GLOBAL_CHECK, STOCKS_EXIT</t>
        </is>
      </c>
      <c r="E232" s="38" t="n"/>
      <c r="F232" s="26" t="n"/>
      <c r="G232" s="38">
        <f>IFERROR(VLOOKUP($A183&amp;"_"&amp;$B183,Results_Deltas!$A$2:$P$15000,5,FALSE),"")</f>
        <v/>
      </c>
      <c r="H232" s="38" t="inlineStr">
        <is>
          <t>Blanket (page end)</t>
        </is>
      </c>
      <c r="I232" s="26" t="n"/>
      <c r="J232" s="26" t="n"/>
      <c r="K232" s="26" t="n"/>
      <c r="L232" s="26" t="inlineStr">
        <is>
          <t>NO</t>
        </is>
      </c>
      <c r="M232" s="74" t="n">
        <v>5.167105321646598</v>
      </c>
      <c r="N232" s="74" t="n">
        <v>39</v>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5.75" customHeight="1" s="67">
      <c r="A233" s="37" t="inlineStr">
        <is>
          <t>HTF_GATE_D_MANDATORY</t>
        </is>
      </c>
      <c r="B233" s="38" t="inlineStr">
        <is>
          <t>0.0_ALT</t>
        </is>
      </c>
      <c r="C233" s="38" t="n"/>
      <c r="D233" s="38" t="inlineStr">
        <is>
          <t>ENTRY, GLOBAL_CHECK, STOCKS_EXIT</t>
        </is>
      </c>
      <c r="E233" s="38" t="n"/>
      <c r="F233" s="26" t="n"/>
      <c r="G233" s="38">
        <f>IFERROR(VLOOKUP($A184&amp;"_"&amp;$B184,Results_Deltas!$A$2:$P$15000,5,FALSE),"")</f>
        <v/>
      </c>
      <c r="H233" s="38" t="inlineStr">
        <is>
          <t>Blanket (page end)</t>
        </is>
      </c>
      <c r="I233" s="26" t="n"/>
      <c r="J233" s="26" t="n"/>
      <c r="K233" s="26" t="n"/>
      <c r="L233" s="26" t="inlineStr">
        <is>
          <t>NO</t>
        </is>
      </c>
      <c r="M233" s="74" t="n">
        <v>5.167105321646598</v>
      </c>
      <c r="N233" s="74" t="n">
        <v>39</v>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5.75" customHeight="1" s="67">
      <c r="A234" s="37" t="inlineStr">
        <is>
          <t>HTF_GATE_MIN_CONFIRMATIONS</t>
        </is>
      </c>
      <c r="B234" s="38" t="inlineStr">
        <is>
          <t>0.0</t>
        </is>
      </c>
      <c r="C234" s="38" t="n"/>
      <c r="D234" s="38" t="inlineStr">
        <is>
          <t>ENTRY, GLOBAL_CHECK, STOCKS_EXIT</t>
        </is>
      </c>
      <c r="E234" s="38" t="n"/>
      <c r="F234" s="26" t="n"/>
      <c r="G234" s="38">
        <f>IFERROR(VLOOKUP($A185&amp;"_"&amp;$B185,Results_Deltas!$A$2:$P$15000,5,FALSE),"")</f>
        <v/>
      </c>
      <c r="H234" s="38" t="inlineStr">
        <is>
          <t>Blanket (page end)</t>
        </is>
      </c>
      <c r="I234" s="26" t="n"/>
      <c r="J234" s="26" t="n"/>
      <c r="K234" s="26" t="n"/>
      <c r="L234" s="26" t="inlineStr">
        <is>
          <t>NO</t>
        </is>
      </c>
      <c r="M234" s="74" t="n">
        <v>5.167105321646598</v>
      </c>
      <c r="N234" s="74" t="n">
        <v>39</v>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5.75" customHeight="1" s="67">
      <c r="A235" s="37" t="inlineStr">
        <is>
          <t>HTF_GATE_MIN_CONFIRMATIONS</t>
        </is>
      </c>
      <c r="B235" s="38" t="inlineStr">
        <is>
          <t>0.0_ALT</t>
        </is>
      </c>
      <c r="C235" s="38" t="n"/>
      <c r="D235" s="38" t="inlineStr">
        <is>
          <t>ENTRY, GLOBAL_CHECK, STOCKS_EXIT</t>
        </is>
      </c>
      <c r="E235" s="38" t="n"/>
      <c r="F235" s="26" t="n"/>
      <c r="G235" s="38">
        <f>IFERROR(VLOOKUP($A186&amp;"_"&amp;$B186,Results_Deltas!$A$2:$P$15000,5,FALSE),"")</f>
        <v/>
      </c>
      <c r="H235" s="38" t="inlineStr">
        <is>
          <t>Blanket (page end)</t>
        </is>
      </c>
      <c r="I235" s="26" t="n"/>
      <c r="J235" s="26" t="n"/>
      <c r="K235" s="26" t="n"/>
      <c r="L235" s="26" t="inlineStr">
        <is>
          <t>NO</t>
        </is>
      </c>
      <c r="M235" s="74" t="n">
        <v>5.167105321646598</v>
      </c>
      <c r="N235" s="74" t="n">
        <v>39</v>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5.75" customHeight="1" s="67">
      <c r="A236" s="39" t="inlineStr">
        <is>
          <t>MANDATORY_REENTRY_WT_FILTER_REQUIRE_FLIP</t>
        </is>
      </c>
      <c r="B236" s="40" t="inlineStr">
        <is>
          <t>False</t>
        </is>
      </c>
      <c r="C236" s="38" t="n"/>
      <c r="D236" s="38" t="inlineStr">
        <is>
          <t>GLOBAL_CHECK, STOCKS_EXIT</t>
        </is>
      </c>
      <c r="E236" s="38" t="n"/>
      <c r="F236" s="26" t="n"/>
      <c r="G236" s="38">
        <f>IFERROR(VLOOKUP($A212&amp;"_"&amp;$B212,Results_Deltas!$A$2:$P$15000,5,FALSE),"")</f>
        <v/>
      </c>
      <c r="H236" s="38" t="inlineStr">
        <is>
          <t>Blanket (page end)</t>
        </is>
      </c>
      <c r="I236" s="26" t="n"/>
      <c r="J236" s="26" t="n"/>
      <c r="K236" s="26" t="n"/>
      <c r="L236" s="26" t="inlineStr">
        <is>
          <t>NO</t>
        </is>
      </c>
      <c r="M236" s="74" t="n">
        <v>5.167105321646598</v>
      </c>
      <c r="N236" s="74" t="n">
        <v>39</v>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5.75" customHeight="1" s="67">
      <c r="A237" s="37" t="inlineStr">
        <is>
          <t>MANDATORY_REENTRY_WT_FILTER_REQUIRE_FLIP</t>
        </is>
      </c>
      <c r="B237" s="38" t="inlineStr">
        <is>
          <t>False_ALT</t>
        </is>
      </c>
      <c r="C237" s="38" t="n"/>
      <c r="D237" s="38" t="inlineStr">
        <is>
          <t>GLOBAL_CHECK, STOCKS_EXIT</t>
        </is>
      </c>
      <c r="E237" s="38" t="n"/>
      <c r="F237" s="26" t="n"/>
      <c r="G237" s="38">
        <f>IFERROR(VLOOKUP($A213&amp;"_"&amp;$B213,Results_Deltas!$A$2:$P$15000,5,FALSE),"")</f>
        <v/>
      </c>
      <c r="H237" s="38" t="inlineStr">
        <is>
          <t>Blanket (page end)</t>
        </is>
      </c>
      <c r="I237" s="26" t="n"/>
      <c r="J237" s="26" t="n"/>
      <c r="K237" s="26" t="n"/>
      <c r="L237" s="26" t="inlineStr">
        <is>
          <t>YES</t>
        </is>
      </c>
      <c r="M237" s="74" t="n">
        <v>5.167105321646598</v>
      </c>
      <c r="N237" s="74" t="n">
        <v>39</v>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5.75" customHeight="1" s="67">
      <c r="A238" s="39" t="inlineStr">
        <is>
          <t>DELTA_REENTRY_FILTER_ENABLED</t>
        </is>
      </c>
      <c r="B238" s="40" t="inlineStr">
        <is>
          <t>False</t>
        </is>
      </c>
      <c r="C238" s="38" t="n"/>
      <c r="D238" s="38" t="inlineStr">
        <is>
          <t>ENTRY, GLOBAL_CHECK, STOCKS_EXIT</t>
        </is>
      </c>
      <c r="E238" s="38" t="n"/>
      <c r="F238" s="26" t="n"/>
      <c r="G238" s="38">
        <f>IFERROR(VLOOKUP($A114&amp;"_"&amp;$B114,Results_Deltas!$A$2:$P$15000,5,FALSE),"")</f>
        <v/>
      </c>
      <c r="H238" s="38" t="inlineStr">
        <is>
          <t>Blanket (page end)</t>
        </is>
      </c>
      <c r="I238" s="26" t="n"/>
      <c r="J238" s="26" t="n"/>
      <c r="K238" s="26" t="n"/>
      <c r="L238" s="26" t="inlineStr">
        <is>
          <t>YES</t>
        </is>
      </c>
      <c r="M238" s="74" t="n">
        <v>5.191418431001968</v>
      </c>
      <c r="N238" s="74" t="n">
        <v>44</v>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5.75" customHeight="1" s="67">
      <c r="A239" s="37" t="inlineStr">
        <is>
          <t>MTF_FILTER_STRONG_BUY_QUICK_BYPASS</t>
        </is>
      </c>
      <c r="B239" s="38" t="inlineStr">
        <is>
          <t>0.0_ALT</t>
        </is>
      </c>
      <c r="C239" s="38" t="n"/>
      <c r="D239" s="38" t="inlineStr">
        <is>
          <t>GLOBAL_CHECK, STOCKS_EXIT</t>
        </is>
      </c>
      <c r="E239" s="38" t="n"/>
      <c r="F239" s="26" t="n"/>
      <c r="G239" s="38">
        <f>IFERROR(VLOOKUP($A225&amp;"_"&amp;$B225,Results_Deltas!$A$2:$P$15000,5,FALSE),"")</f>
        <v/>
      </c>
      <c r="H239" s="38" t="inlineStr">
        <is>
          <t>Blanket (page end)</t>
        </is>
      </c>
      <c r="I239" s="26" t="n"/>
      <c r="J239" s="26" t="n"/>
      <c r="K239" s="26" t="n"/>
      <c r="L239" s="26" t="inlineStr">
        <is>
          <t>NO</t>
        </is>
      </c>
      <c r="M239" s="74" t="n">
        <v>5.199690466695433</v>
      </c>
      <c r="N239" s="74" t="n">
        <v>43</v>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5.75" customHeight="1" s="67">
      <c r="A240" s="37" t="inlineStr">
        <is>
          <t>FUNDING_GATE_LONG_MAX</t>
        </is>
      </c>
      <c r="B240" s="38" t="inlineStr">
        <is>
          <t>0.0</t>
        </is>
      </c>
      <c r="C240" s="38" t="n"/>
      <c r="D240" s="38" t="inlineStr">
        <is>
          <t>ENTRY, GLOBAL_CHECK, STOCKS_EXIT</t>
        </is>
      </c>
      <c r="E240" s="38" t="n"/>
      <c r="F240" s="26" t="n"/>
      <c r="G240" s="38">
        <f>IFERROR(VLOOKUP($A146&amp;"_"&amp;$B146,Results_Deltas!$A$2:$P$15000,5,FALSE),"")</f>
        <v/>
      </c>
      <c r="H240" s="38" t="inlineStr">
        <is>
          <t>Blanket (page end)</t>
        </is>
      </c>
      <c r="I240" s="26" t="n"/>
      <c r="J240" s="26" t="n"/>
      <c r="K240" s="26" t="n"/>
      <c r="L240" s="26" t="inlineStr">
        <is>
          <t>NO</t>
        </is>
      </c>
      <c r="M240" s="74" t="n">
        <v>5.200786006593831</v>
      </c>
      <c r="N240" s="74" t="n">
        <v>39</v>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5.75" customHeight="1" s="67">
      <c r="A241" s="39" t="inlineStr">
        <is>
          <t>GR_FILTER_VEC_ENABLED</t>
        </is>
      </c>
      <c r="B241" s="40" t="inlineStr">
        <is>
          <t>False</t>
        </is>
      </c>
      <c r="C241" s="38" t="n"/>
      <c r="D241" s="38" t="inlineStr">
        <is>
          <t>GLOBAL_CHECK</t>
        </is>
      </c>
      <c r="E241" s="38" t="n"/>
      <c r="F241" s="26" t="n"/>
      <c r="G241" s="38">
        <f>IFERROR(VLOOKUP($A156&amp;"_"&amp;$B156,Results_Deltas!$A$2:$P$15000,5,FALSE),"")</f>
        <v/>
      </c>
      <c r="H241" s="38" t="inlineStr">
        <is>
          <t>Blanket (page end)</t>
        </is>
      </c>
      <c r="I241" s="26" t="n"/>
      <c r="J241" s="26" t="n"/>
      <c r="K241" s="26" t="n"/>
      <c r="L241" s="26" t="inlineStr">
        <is>
          <t>NO</t>
        </is>
      </c>
      <c r="M241" s="74" t="n">
        <v>5.208797517558221</v>
      </c>
      <c r="N241" s="74" t="n">
        <v>44</v>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5.75" customHeight="1" s="67">
      <c r="A242" s="37" t="inlineStr">
        <is>
          <t>HTF_TREND_VETO_BYPASS_REASONS</t>
        </is>
      </c>
      <c r="B242" s="38" t="inlineStr">
        <is>
          <t>0.0_ALT</t>
        </is>
      </c>
      <c r="C242" s="38" t="n"/>
      <c r="D242" s="38" t="inlineStr">
        <is>
          <t>GLOBAL_CHECK, STOCKS_EXIT</t>
        </is>
      </c>
      <c r="E242" s="38" t="n"/>
      <c r="F242" s="26" t="n"/>
      <c r="G242" s="38">
        <f>IFERROR(VLOOKUP($A190&amp;"_"&amp;$B190,Results_Deltas!$A$2:$P$15000,5,FALSE),"")</f>
        <v/>
      </c>
      <c r="H242" s="38" t="inlineStr">
        <is>
          <t>Blanket (page end)</t>
        </is>
      </c>
      <c r="I242" s="26" t="n"/>
      <c r="J242" s="26" t="n"/>
      <c r="K242" s="26" t="n"/>
      <c r="L242" s="26" t="inlineStr">
        <is>
          <t>NO</t>
        </is>
      </c>
      <c r="M242" s="74" t="n">
        <v>5.212175618347076</v>
      </c>
      <c r="N242" s="74" t="n">
        <v>43</v>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5.75" customHeight="1" s="67">
      <c r="A243" s="37" t="inlineStr">
        <is>
          <t>HTF_GATE_BYPASS_RZ</t>
        </is>
      </c>
      <c r="B243" s="38" t="inlineStr">
        <is>
          <t>0.0_ALT</t>
        </is>
      </c>
      <c r="C243" s="38" t="n"/>
      <c r="D243" s="38" t="inlineStr">
        <is>
          <t>ENTRY, GLOBAL_CHECK, STOCKS_EXIT</t>
        </is>
      </c>
      <c r="E243" s="38" t="n"/>
      <c r="F243" s="26" t="n"/>
      <c r="G243" s="38">
        <f>IFERROR(VLOOKUP($A182&amp;"_"&amp;$B182,Results_Deltas!$A$2:$P$15000,5,FALSE),"")</f>
        <v/>
      </c>
      <c r="H243" s="38" t="inlineStr">
        <is>
          <t>Blanket (page end)</t>
        </is>
      </c>
      <c r="I243" s="26" t="n"/>
      <c r="J243" s="26" t="n"/>
      <c r="K243" s="26" t="n"/>
      <c r="L243" s="26" t="inlineStr">
        <is>
          <t>NO</t>
        </is>
      </c>
      <c r="M243" s="74" t="n">
        <v>5.221087686730698</v>
      </c>
      <c r="N243" s="74" t="n">
        <v>43</v>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IFERROR(VLOOKUP($A187&amp;"_"&amp;$B187,Results_Deltas!$A$2:$P$15000,5,FALSE),"")</f>
        <v/>
      </c>
      <c r="H244" s="38" t="inlineStr">
        <is>
          <t>Blanket (page end)</t>
        </is>
      </c>
      <c r="I244" s="26" t="n"/>
      <c r="J244" s="26" t="n"/>
      <c r="K244" s="26" t="n"/>
      <c r="L244" s="26" t="inlineStr">
        <is>
          <t>NO</t>
        </is>
      </c>
      <c r="M244" s="74" t="n">
        <v>5.227123805913187</v>
      </c>
      <c r="N244" s="74" t="n">
        <v>43</v>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5.75" customHeight="1" s="67">
      <c r="A245" s="37" t="inlineStr">
        <is>
          <t>GOLDEN_RULE_BASE_USD</t>
        </is>
      </c>
      <c r="B245" s="38" t="inlineStr">
        <is>
          <t>0.0_ALT</t>
        </is>
      </c>
      <c r="C245" s="38" t="n"/>
      <c r="D245" s="38" t="inlineStr">
        <is>
          <t>GLOBAL_CHECK, STOCKS_EXIT</t>
        </is>
      </c>
      <c r="E245" s="38" t="n"/>
      <c r="F245" s="26" t="n"/>
      <c r="G245" s="38">
        <f>IFERROR(VLOOKUP($A153&amp;"_"&amp;$B153,Results_Deltas!$A$2:$P$15000,5,FALSE),"")</f>
        <v/>
      </c>
      <c r="H245" s="38" t="inlineStr">
        <is>
          <t>Blanket (page end)</t>
        </is>
      </c>
      <c r="I245" s="26" t="n"/>
      <c r="J245" s="26" t="n"/>
      <c r="K245" s="26" t="n"/>
      <c r="L245" s="26" t="inlineStr">
        <is>
          <t>NO</t>
        </is>
      </c>
      <c r="M245" s="74" t="n">
        <v>5.229210818243304</v>
      </c>
      <c r="N245" s="74" t="n">
        <v>42</v>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5.75" customHeight="1" s="67">
      <c r="A246" s="39" t="inlineStr">
        <is>
          <t>EMA_BLANKET_FILTER_ENABLED</t>
        </is>
      </c>
      <c r="B246" s="40" t="inlineStr">
        <is>
          <t>True</t>
        </is>
      </c>
      <c r="C246" s="38" t="n"/>
      <c r="D246" s="38" t="inlineStr">
        <is>
          <t>GLOBAL_CHECK</t>
        </is>
      </c>
      <c r="E246" s="38" t="n"/>
      <c r="F246" s="26" t="n"/>
      <c r="G246" s="38">
        <f>IFERROR(VLOOKUP($A125&amp;"_"&amp;$B125,Results_Deltas!$A$2:$P$15000,5,FALSE),"")</f>
        <v/>
      </c>
      <c r="H246" s="38" t="inlineStr">
        <is>
          <t>Blanket (page end)</t>
        </is>
      </c>
      <c r="I246" s="26" t="n"/>
      <c r="J246" s="26" t="n"/>
      <c r="K246" s="26" t="n"/>
      <c r="L246" s="26" t="inlineStr">
        <is>
          <t>YES</t>
        </is>
      </c>
      <c r="M246" s="74" t="n">
        <v>5.229728947216824</v>
      </c>
      <c r="N246" s="74" t="n">
        <v>45</v>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5.75" customHeight="1" s="67">
      <c r="A247" s="37" t="inlineStr">
        <is>
          <t>MTF_FILTER_STRONG_BUY_QUICK_BYPASS</t>
        </is>
      </c>
      <c r="B247" s="38" t="inlineStr">
        <is>
          <t>0.0</t>
        </is>
      </c>
      <c r="C247" s="38" t="n"/>
      <c r="D247" s="38" t="inlineStr">
        <is>
          <t>GLOBAL_CHECK, STOCKS_EXIT</t>
        </is>
      </c>
      <c r="E247" s="38" t="n"/>
      <c r="F247" s="26" t="n"/>
      <c r="G247" s="38">
        <f>IFERROR(VLOOKUP($A224&amp;"_"&amp;$B224,Results_Deltas!$A$2:$P$15000,5,FALSE),"")</f>
        <v/>
      </c>
      <c r="H247" s="38" t="inlineStr">
        <is>
          <t>Blanket (page end)</t>
        </is>
      </c>
      <c r="I247" s="26" t="n"/>
      <c r="J247" s="26" t="n"/>
      <c r="K247" s="26" t="n"/>
      <c r="L247" s="26" t="inlineStr">
        <is>
          <t>NO</t>
        </is>
      </c>
      <c r="M247" s="74" t="n">
        <v>5.231560697157918</v>
      </c>
      <c r="N247" s="74" t="n">
        <v>43</v>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5.75" customHeight="1" s="67">
      <c r="A248" s="37" t="inlineStr">
        <is>
          <t>FUNDING_GATE_LONG_MAX</t>
        </is>
      </c>
      <c r="B248" s="38" t="inlineStr">
        <is>
          <t>0.0_ALT</t>
        </is>
      </c>
      <c r="C248" s="38" t="n"/>
      <c r="D248" s="38" t="inlineStr">
        <is>
          <t>ENTRY, GLOBAL_CHECK, STOCKS_EXIT</t>
        </is>
      </c>
      <c r="E248" s="38" t="n"/>
      <c r="F248" s="26" t="n"/>
      <c r="G248" s="38">
        <f>IFERROR(VLOOKUP($A147&amp;"_"&amp;$B147,Results_Deltas!$A$2:$P$15000,5,FALSE),"")</f>
        <v/>
      </c>
      <c r="H248" s="38" t="inlineStr">
        <is>
          <t>Blanket (page end)</t>
        </is>
      </c>
      <c r="I248" s="26" t="n"/>
      <c r="J248" s="26" t="n"/>
      <c r="K248" s="26" t="n"/>
      <c r="L248" s="26" t="inlineStr">
        <is>
          <t>NO</t>
        </is>
      </c>
      <c r="M248" s="74" t="n">
        <v>5.231965349503714</v>
      </c>
      <c r="N248" s="74" t="n">
        <v>39</v>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5.75" customHeight="1" s="67">
      <c r="A249" s="37" t="inlineStr">
        <is>
          <t>GOLDEN_RULE_BASE_USD</t>
        </is>
      </c>
      <c r="B249" s="38" t="inlineStr">
        <is>
          <t>0.0</t>
        </is>
      </c>
      <c r="C249" s="38" t="n"/>
      <c r="D249" s="38" t="inlineStr">
        <is>
          <t>GLOBAL_CHECK, STOCKS_EXIT</t>
        </is>
      </c>
      <c r="E249" s="38" t="n"/>
      <c r="F249" s="26" t="n"/>
      <c r="G249" s="38">
        <f>IFERROR(VLOOKUP($A152&amp;"_"&amp;$B152,Results_Deltas!$A$2:$P$15000,5,FALSE),"")</f>
        <v/>
      </c>
      <c r="H249" s="38" t="inlineStr">
        <is>
          <t>Blanket (page end)</t>
        </is>
      </c>
      <c r="I249" s="26" t="n"/>
      <c r="J249" s="26" t="n"/>
      <c r="K249" s="26" t="n"/>
      <c r="L249" s="26" t="inlineStr">
        <is>
          <t>NO</t>
        </is>
      </c>
      <c r="M249" s="74" t="n">
        <v>5.232315703808705</v>
      </c>
      <c r="N249" s="74" t="n">
        <v>43</v>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5.75" customHeight="1" s="67">
      <c r="A250" s="39" t="inlineStr">
        <is>
          <t>HA_WICK_QUALITY_ENABLED</t>
        </is>
      </c>
      <c r="B250" s="40" t="inlineStr">
        <is>
          <t>False</t>
        </is>
      </c>
      <c r="C250" s="38" t="n"/>
      <c r="D250" s="38" t="inlineStr">
        <is>
          <t>ENTRY, GLOBAL_CHECK, STOCKS_EXIT</t>
        </is>
      </c>
      <c r="E250" s="38" t="n"/>
      <c r="F250" s="26" t="n"/>
      <c r="G250" s="38">
        <f>IFERROR(VLOOKUP($A161&amp;"_"&amp;$B161,Results_Deltas!$A$2:$P$15000,5,FALSE),"")</f>
        <v/>
      </c>
      <c r="H250" s="38" t="inlineStr">
        <is>
          <t>Blanket (page end)</t>
        </is>
      </c>
      <c r="I250" s="26" t="n"/>
      <c r="J250" s="26" t="n"/>
      <c r="K250" s="26" t="n"/>
      <c r="L250" s="26" t="inlineStr">
        <is>
          <t>NO</t>
        </is>
      </c>
      <c r="M250" s="74" t="n">
        <v>5.241011425239603</v>
      </c>
      <c r="N250" s="74" t="n">
        <v>39</v>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5.75" customHeight="1" s="67">
      <c r="A251" s="39" t="inlineStr">
        <is>
          <t>HTF_DIRECTION_GATE_ENABLED</t>
        </is>
      </c>
      <c r="B251" s="40" t="inlineStr">
        <is>
          <t>False</t>
        </is>
      </c>
      <c r="C251" s="38" t="n"/>
      <c r="D251" s="38" t="inlineStr">
        <is>
          <t>ENTRY, GLOBAL_CHECK, STOCKS_EXIT</t>
        </is>
      </c>
      <c r="E251" s="38" t="n"/>
      <c r="F251" s="26" t="n"/>
      <c r="G251" s="38">
        <f>IFERROR(VLOOKUP($A179&amp;"_"&amp;$B179,Results_Deltas!$A$2:$P$15000,5,FALSE),"")</f>
        <v/>
      </c>
      <c r="H251" s="38" t="inlineStr">
        <is>
          <t>Blanket (page end)</t>
        </is>
      </c>
      <c r="I251" s="26" t="n"/>
      <c r="J251" s="26" t="n"/>
      <c r="K251" s="26" t="n"/>
      <c r="L251" s="26" t="inlineStr">
        <is>
          <t>NO</t>
        </is>
      </c>
      <c r="M251" s="74" t="n">
        <v>5.256193344433608</v>
      </c>
      <c r="N251" s="74" t="n">
        <v>39</v>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9" t="inlineStr">
        <is>
          <t>LH_HL_FILTER_ENABLED</t>
        </is>
      </c>
      <c r="B252" s="40" t="inlineStr">
        <is>
          <t>False</t>
        </is>
      </c>
      <c r="C252" s="38" t="n"/>
      <c r="D252" s="38" t="inlineStr">
        <is>
          <t>ENTRY, GLOBAL_CHECK, STOCKS_EXIT</t>
        </is>
      </c>
      <c r="E252" s="38" t="n"/>
      <c r="F252" s="26" t="n"/>
      <c r="G252" s="38">
        <f>IFERROR(VLOOKUP($A193&amp;"_"&amp;$B193,Results_Deltas!$A$2:$P$15000,5,FALSE),"")</f>
        <v/>
      </c>
      <c r="H252" s="38" t="inlineStr">
        <is>
          <t>Blanket (page end)</t>
        </is>
      </c>
      <c r="I252" s="26" t="n"/>
      <c r="J252" s="26" t="n"/>
      <c r="K252" s="26" t="n"/>
      <c r="L252" s="26" t="inlineStr">
        <is>
          <t>NO</t>
        </is>
      </c>
      <c r="M252" s="74" t="n">
        <v>5.256193344433608</v>
      </c>
      <c r="N252" s="74" t="n">
        <v>39</v>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7" t="inlineStr">
        <is>
          <t>MI_TF_AGREE_MIN</t>
        </is>
      </c>
      <c r="B253" s="38" t="inlineStr">
        <is>
          <t>0.0</t>
        </is>
      </c>
      <c r="C253" s="38" t="n"/>
      <c r="D253" s="38" t="inlineStr">
        <is>
          <t>ENTRY, GLOBAL_CHECK, STOCKS_EXIT</t>
        </is>
      </c>
      <c r="E253" s="38" t="n"/>
      <c r="F253" s="26" t="n"/>
      <c r="G253" s="38">
        <f>IFERROR(VLOOKUP($A218&amp;"_"&amp;$B218,Results_Deltas!$A$2:$P$15000,5,FALSE),"")</f>
        <v/>
      </c>
      <c r="H253" s="38" t="inlineStr">
        <is>
          <t>Blanket (page end)</t>
        </is>
      </c>
      <c r="I253" s="26" t="n"/>
      <c r="J253" s="26" t="n"/>
      <c r="K253" s="26" t="n"/>
      <c r="L253" s="26" t="inlineStr">
        <is>
          <t>NO</t>
        </is>
      </c>
      <c r="M253" s="74" t="n">
        <v>5.256193344433608</v>
      </c>
      <c r="N253" s="74" t="n">
        <v>39</v>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7" t="inlineStr">
        <is>
          <t>NEW_POSITION_MAX_LOSS_THRESHOLD</t>
        </is>
      </c>
      <c r="B254" s="38" t="inlineStr">
        <is>
          <t>0</t>
        </is>
      </c>
      <c r="C254" s="38" t="n"/>
      <c r="D254" s="38" t="inlineStr">
        <is>
          <t>AUGMENT, EXIT, GLOBAL_CHECK, REDUCE, STOCKS_EXIT</t>
        </is>
      </c>
      <c r="E254" s="38" t="n"/>
      <c r="F254" s="26" t="n"/>
      <c r="G254" s="38">
        <f>IFERROR(VLOOKUP($A244&amp;"_"&amp;$B244,Results_Deltas!$A$2:$P$15000,5,FALSE),"")</f>
        <v/>
      </c>
      <c r="H254" s="38" t="inlineStr">
        <is>
          <t>Blanket (page end)</t>
        </is>
      </c>
      <c r="I254" s="26" t="n"/>
      <c r="J254" s="26" t="n"/>
      <c r="K254" s="26" t="n"/>
      <c r="L254" s="26" t="inlineStr">
        <is>
          <t>NO</t>
        </is>
      </c>
      <c r="M254" s="74" t="n">
        <v>5.261389917710367</v>
      </c>
      <c r="N254" s="74" t="n">
        <v>43</v>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7" t="inlineStr">
        <is>
          <t>EXECUTE_NOW_SINGLE_GATE_ENFORCE</t>
        </is>
      </c>
      <c r="B255" s="38" t="inlineStr">
        <is>
          <t>0.0</t>
        </is>
      </c>
      <c r="C255" s="38" t="n"/>
      <c r="D255" s="38" t="inlineStr">
        <is>
          <t>ENTRY, GLOBAL_CHECK, STOCKS_EXIT</t>
        </is>
      </c>
      <c r="E255" s="38" t="n"/>
      <c r="F255" s="26" t="n"/>
      <c r="G255" s="38">
        <f>IFERROR(VLOOKUP($A129&amp;"_"&amp;$B129,Results_Deltas!$A$2:$P$15000,5,FALSE),"")</f>
        <v/>
      </c>
      <c r="H255" s="38" t="inlineStr">
        <is>
          <t>Blanket (page end)</t>
        </is>
      </c>
      <c r="I255" s="26" t="n"/>
      <c r="J255" s="26" t="n"/>
      <c r="K255" s="26" t="n"/>
      <c r="L255" s="26" t="inlineStr">
        <is>
          <t>NO</t>
        </is>
      </c>
      <c r="M255" s="74" t="n">
        <v>5.272460049875218</v>
      </c>
      <c r="N255" s="74" t="n">
        <v>42</v>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7" t="inlineStr">
        <is>
          <t>GR_FILTER_ALL_ENTRIES</t>
        </is>
      </c>
      <c r="B256" s="38" t="inlineStr">
        <is>
          <t>0.0</t>
        </is>
      </c>
      <c r="C256" s="38" t="n"/>
      <c r="D256" s="38" t="inlineStr">
        <is>
          <t>GLOBAL_CHECK, STOCKS_EXIT</t>
        </is>
      </c>
      <c r="E256" s="38" t="n"/>
      <c r="F256" s="26" t="n"/>
      <c r="G256" s="38">
        <f>IFERROR(VLOOKUP($A154&amp;"_"&amp;$B154,Results_Deltas!$A$2:$P$15000,5,FALSE),"")</f>
        <v/>
      </c>
      <c r="H256" s="38" t="inlineStr">
        <is>
          <t>Blanket (page end)</t>
        </is>
      </c>
      <c r="I256" s="26" t="n"/>
      <c r="J256" s="26" t="n"/>
      <c r="K256" s="26" t="n"/>
      <c r="L256" s="26" t="inlineStr">
        <is>
          <t>NO</t>
        </is>
      </c>
      <c r="M256" s="74" t="n">
        <v>5.293134028383511</v>
      </c>
      <c r="N256" s="74" t="n">
        <v>44</v>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7" t="inlineStr">
        <is>
          <t>GR_FILTER_ALL_ENTRIES</t>
        </is>
      </c>
      <c r="B257" s="38" t="inlineStr">
        <is>
          <t>0.0_ALT</t>
        </is>
      </c>
      <c r="C257" s="38" t="n"/>
      <c r="D257" s="38" t="inlineStr">
        <is>
          <t>GLOBAL_CHECK, STOCKS_EXIT</t>
        </is>
      </c>
      <c r="E257" s="38" t="n"/>
      <c r="F257" s="26" t="n"/>
      <c r="G257" s="38">
        <f>IFERROR(VLOOKUP($A155&amp;"_"&amp;$B155,Results_Deltas!$A$2:$P$15000,5,FALSE),"")</f>
        <v/>
      </c>
      <c r="H257" s="38" t="inlineStr">
        <is>
          <t>Blanket (page end)</t>
        </is>
      </c>
      <c r="I257" s="26" t="n"/>
      <c r="J257" s="26" t="n"/>
      <c r="K257" s="26" t="n"/>
      <c r="L257" s="26" t="inlineStr">
        <is>
          <t>NO</t>
        </is>
      </c>
      <c r="M257" s="74" t="n">
        <v>5.293134028383511</v>
      </c>
      <c r="N257" s="74" t="n">
        <v>44</v>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7" t="inlineStr">
        <is>
          <t>EXECUTE_NOW_SINGLE_GATE_ENFORCE</t>
        </is>
      </c>
      <c r="B258" s="38" t="inlineStr">
        <is>
          <t>0.0_ALT</t>
        </is>
      </c>
      <c r="C258" s="38" t="n"/>
      <c r="D258" s="38" t="inlineStr">
        <is>
          <t>ENTRY, GLOBAL_CHECK, STOCKS_EXIT</t>
        </is>
      </c>
      <c r="E258" s="38" t="n"/>
      <c r="F258" s="26" t="n"/>
      <c r="G258" s="38">
        <f>IFERROR(VLOOKUP($A130&amp;"_"&amp;$B130,Results_Deltas!$A$2:$P$15000,5,FALSE),"")</f>
        <v/>
      </c>
      <c r="H258" s="38" t="inlineStr">
        <is>
          <t>Blanket (page end)</t>
        </is>
      </c>
      <c r="I258" s="26" t="n"/>
      <c r="J258" s="26" t="n"/>
      <c r="K258" s="26" t="n"/>
      <c r="L258" s="26" t="inlineStr">
        <is>
          <t>NO</t>
        </is>
      </c>
      <c r="M258" s="74" t="n">
        <v>5.303639392785101</v>
      </c>
      <c r="N258" s="74" t="n">
        <v>42</v>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c r="A259" s="37" t="inlineStr">
        <is>
          <t>NEWBORN_LOSS_KILL_REQUIRE_VEL_AGAINST</t>
        </is>
      </c>
      <c r="B259" s="38" t="inlineStr">
        <is>
          <t>0.0</t>
        </is>
      </c>
      <c r="C259" s="38" t="n"/>
      <c r="D259" s="38" t="inlineStr">
        <is>
          <t>AUGMENT, EXIT, GLOBAL_CHECK, REDUCE, STOCKS_EXIT</t>
        </is>
      </c>
      <c r="E259" s="38" t="n"/>
      <c r="F259" s="26" t="n"/>
      <c r="G259" s="38">
        <f>IFERROR(VLOOKUP($A242&amp;"_"&amp;$B242,Results_Deltas!$A$2:$P$15000,5,FALSE),"")</f>
        <v/>
      </c>
      <c r="H259" s="38" t="inlineStr">
        <is>
          <t>Blanket (page end)</t>
        </is>
      </c>
      <c r="I259" s="26" t="n"/>
      <c r="J259" s="26" t="n"/>
      <c r="K259" s="26" t="n"/>
      <c r="L259" s="26" t="inlineStr">
        <is>
          <t>NO</t>
        </is>
      </c>
      <c r="M259" s="74" t="n">
        <v>5.30805874025571</v>
      </c>
      <c r="N259" s="74" t="n">
        <v>43</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c r="A260" s="37" t="inlineStr">
        <is>
          <t>NEWBORN_LOSS_KILL_REQUIRE_VEL_AGAINST</t>
        </is>
      </c>
      <c r="B260" s="38" t="inlineStr">
        <is>
          <t>0.0_ALT</t>
        </is>
      </c>
      <c r="C260" s="38" t="n"/>
      <c r="D260" s="38" t="inlineStr">
        <is>
          <t>AUGMENT, EXIT, GLOBAL_CHECK, REDUCE, STOCKS_EXIT</t>
        </is>
      </c>
      <c r="E260" s="38" t="n"/>
      <c r="F260" s="26" t="n"/>
      <c r="G260" s="38">
        <f>IFERROR(VLOOKUP($A243&amp;"_"&amp;$B243,Results_Deltas!$A$2:$P$15000,5,FALSE),"")</f>
        <v/>
      </c>
      <c r="H260" s="38" t="inlineStr">
        <is>
          <t>Blanket (page end)</t>
        </is>
      </c>
      <c r="I260" s="26" t="n"/>
      <c r="J260" s="26" t="n"/>
      <c r="K260" s="26" t="n"/>
      <c r="L260" s="26" t="inlineStr">
        <is>
          <t>NO</t>
        </is>
      </c>
      <c r="M260" s="74" t="n">
        <v>5.30805874025571</v>
      </c>
      <c r="N260" s="74" t="n">
        <v>43</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c r="A261" s="37" t="inlineStr">
        <is>
          <t>HTF_GATE_BYPASS_RZ</t>
        </is>
      </c>
      <c r="B261" s="38" t="inlineStr">
        <is>
          <t>0.0</t>
        </is>
      </c>
      <c r="C261" s="38" t="n"/>
      <c r="D261" s="38" t="inlineStr">
        <is>
          <t>ENTRY, GLOBAL_CHECK, STOCKS_EXIT</t>
        </is>
      </c>
      <c r="E261" s="38" t="n"/>
      <c r="F261" s="26" t="n"/>
      <c r="G261" s="38">
        <f>IFERROR(VLOOKUP($A181&amp;"_"&amp;$B181,Results_Deltas!$A$2:$P$15000,5,FALSE),"")</f>
        <v/>
      </c>
      <c r="H261" s="38" t="inlineStr">
        <is>
          <t>Blanket (page end)</t>
        </is>
      </c>
      <c r="I261" s="26" t="n"/>
      <c r="J261" s="26" t="n"/>
      <c r="K261" s="26" t="n"/>
      <c r="L261" s="26" t="inlineStr">
        <is>
          <t>NO</t>
        </is>
      </c>
      <c r="M261" s="74" t="n">
        <v>5.333220058125011</v>
      </c>
      <c r="N261" s="74" t="n">
        <v>43</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c r="A262" s="37" t="inlineStr">
        <is>
          <t>HTF_TREND_VETO_BYPASS_REASONS</t>
        </is>
      </c>
      <c r="B262" s="38" t="inlineStr">
        <is>
          <t>0.0</t>
        </is>
      </c>
      <c r="C262" s="38" t="n"/>
      <c r="D262" s="38" t="inlineStr">
        <is>
          <t>GLOBAL_CHECK, STOCKS_EXIT</t>
        </is>
      </c>
      <c r="E262" s="38" t="n"/>
      <c r="F262" s="26" t="n"/>
      <c r="G262" s="38">
        <f>IFERROR(VLOOKUP($A189&amp;"_"&amp;$B189,Results_Deltas!$A$2:$P$15000,5,FALSE),"")</f>
        <v/>
      </c>
      <c r="H262" s="38" t="inlineStr">
        <is>
          <t>Blanket (page end)</t>
        </is>
      </c>
      <c r="I262" s="26" t="n"/>
      <c r="J262" s="26" t="n"/>
      <c r="K262" s="26" t="n"/>
      <c r="L262" s="26" t="inlineStr">
        <is>
          <t>YES</t>
        </is>
      </c>
      <c r="M262" s="74" t="n">
        <v>5.333220058125011</v>
      </c>
      <c r="N262" s="74" t="n">
        <v>43</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c r="A263" s="39" t="inlineStr">
        <is>
          <t>NEWBORN_LOSS_KILL_GAIN_THRESHOLD_PCT</t>
        </is>
      </c>
      <c r="B263" s="40" t="inlineStr">
        <is>
          <t>0</t>
        </is>
      </c>
      <c r="C263" s="38" t="n"/>
      <c r="D263" s="38" t="inlineStr">
        <is>
          <t>AUGMENT, EXIT, GLOBAL_CHECK, REDUCE, STOCKS_EXIT</t>
        </is>
      </c>
      <c r="E263" s="38" t="n"/>
      <c r="F263" s="26" t="n"/>
      <c r="G263" s="38">
        <f>IFERROR(VLOOKUP($A238&amp;"_"&amp;$B238,Results_Deltas!$A$2:$P$15000,5,FALSE),"")</f>
        <v/>
      </c>
      <c r="H263" s="38" t="inlineStr">
        <is>
          <t>Blanket (page end)</t>
        </is>
      </c>
      <c r="I263" s="26" t="n"/>
      <c r="J263" s="26" t="n"/>
      <c r="K263" s="26" t="n"/>
      <c r="L263" s="26" t="inlineStr">
        <is>
          <t>YES</t>
        </is>
      </c>
      <c r="M263" s="74" t="n">
        <v>5.432594457951465</v>
      </c>
      <c r="N263" s="74" t="n">
        <v>44</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c r="A264" s="37" t="inlineStr">
        <is>
          <t>GR_FILTER_VEC_MIN_TFS</t>
        </is>
      </c>
      <c r="B264" s="38" t="inlineStr">
        <is>
          <t>0</t>
        </is>
      </c>
      <c r="C264" s="38" t="n"/>
      <c r="D264" s="38" t="inlineStr">
        <is>
          <t>GLOBAL_CHECK</t>
        </is>
      </c>
      <c r="E264" s="38" t="n"/>
      <c r="F264" s="26" t="n"/>
      <c r="G264" s="38">
        <f>IFERROR(VLOOKUP($A158&amp;"_"&amp;$B158,Results_Deltas!$A$2:$P$15000,5,FALSE),"")</f>
        <v/>
      </c>
      <c r="H264" s="38" t="inlineStr">
        <is>
          <t>Blanket (page end)</t>
        </is>
      </c>
      <c r="I264" s="26" t="n"/>
      <c r="J264" s="26" t="n"/>
      <c r="K264" s="26" t="n"/>
      <c r="L264" s="26" t="inlineStr">
        <is>
          <t>NO</t>
        </is>
      </c>
      <c r="M264" s="74" t="n">
        <v>5.434395318221073</v>
      </c>
      <c r="N264" s="74" t="n">
        <v>44</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c r="A265" s="39" t="inlineStr">
        <is>
          <t>LIVE_VEC_EMERGENCY_BRAKE_ENABLED</t>
        </is>
      </c>
      <c r="B265" s="40" t="inlineStr">
        <is>
          <t>False</t>
        </is>
      </c>
      <c r="C265" s="38" t="n"/>
      <c r="D265" s="38" t="inlineStr">
        <is>
          <t>GLOBAL_CHECK, STOCKS_EXIT</t>
        </is>
      </c>
      <c r="E265" s="38" t="n"/>
      <c r="F265" s="26" t="n"/>
      <c r="G265" s="38">
        <f>IFERROR(VLOOKUP($A199&amp;"_"&amp;$B199,Results_Deltas!$A$2:$P$15000,5,FALSE),"")</f>
        <v/>
      </c>
      <c r="H265" s="38" t="inlineStr">
        <is>
          <t>Blanket (page end)</t>
        </is>
      </c>
      <c r="I265" s="26" t="n"/>
      <c r="J265" s="26" t="n"/>
      <c r="K265" s="26" t="n"/>
      <c r="L265" s="26" t="inlineStr">
        <is>
          <t>NO</t>
        </is>
      </c>
      <c r="M265" s="74" t="n">
        <v>5.456021097283167</v>
      </c>
      <c r="N265" s="74" t="n">
        <v>45</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BTC_GUARANTEED_REENTRY_MAX_AGE_BARS</t>
        </is>
      </c>
      <c r="B3" s="26" t="inlineStr">
        <is>
          <t>2.0</t>
        </is>
      </c>
      <c r="C3" s="26" t="n"/>
      <c r="D3" s="26" t="n"/>
      <c r="E3" s="26" t="n"/>
      <c r="F3" s="26" t="n"/>
      <c r="G3" s="26">
        <f>IFERROR(VLOOKUP($A30&amp;"_"&amp;$B30,Results_Deltas!$A$2:$P$15000,5,FALSE),"")</f>
        <v/>
      </c>
      <c r="H3" s="26">
        <f>IFERROR(VLOOKUP($A30,Results_30d_Deltas!$A$2:$H$5000,7,FALSE)-E29,"")</f>
        <v/>
      </c>
      <c r="I3" s="26">
        <f>IFERROR(VLOOKUP($A30,Results_30d_Deltas!$A$2:$H$5000,6,FALSE),"")</f>
        <v/>
      </c>
      <c r="J3" s="26" t="n"/>
      <c r="K3" s="26" t="n"/>
      <c r="L3" s="26" t="inlineStr">
        <is>
          <t>NO</t>
        </is>
      </c>
      <c r="M3" s="74" t="n">
        <v>2.392056385575581</v>
      </c>
      <c r="N3" s="74" t="n">
        <v>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n"/>
      <c r="FV3" s="34"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ez_manage.py:4471 top()</t>
        </is>
      </c>
      <c r="IN3" s="26" t="inlineStr">
        <is>
          <t>v12_quick_engine.py:422 x8</t>
        </is>
      </c>
      <c r="IO3" s="26" t="n"/>
    </row>
    <row r="4" ht="10.5" customHeight="1" s="67">
      <c r="A4" s="26" t="inlineStr">
        <is>
          <t>REENTRY2_DC_BREAK_REQUIRE_K_FILTER</t>
        </is>
      </c>
      <c r="B4" s="26" t="inlineStr">
        <is>
          <t>2.0</t>
        </is>
      </c>
      <c r="C4" s="26" t="n"/>
      <c r="D4" s="26" t="n"/>
      <c r="E4" s="26" t="n"/>
      <c r="F4" s="26" t="n"/>
      <c r="G4" s="26">
        <f>IFERROR(VLOOKUP($A177&amp;"_"&amp;$B177,Results_Deltas!$A$2:$P$15000,5,FALSE),"")</f>
        <v/>
      </c>
      <c r="H4" s="26">
        <f>IFERROR(VLOOKUP($A177,Results_30d_Deltas!$A$2:$H$5000,7,FALSE)-E176,"")</f>
        <v/>
      </c>
      <c r="I4" s="26">
        <f>IFERROR(VLOOKUP($A177,Results_30d_Deltas!$A$2:$H$5000,6,FALSE),"")</f>
        <v/>
      </c>
      <c r="J4" s="26" t="n"/>
      <c r="K4" s="26" t="n"/>
      <c r="L4" s="26" t="inlineStr">
        <is>
          <t>NO</t>
        </is>
      </c>
      <c r="M4" s="74" t="n">
        <v>2.492428737893766</v>
      </c>
      <c r="N4" s="74" t="n">
        <v>10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n"/>
      <c r="CH4" s="34" t="n"/>
      <c r="CI4" s="34" t="n"/>
      <c r="CJ4" s="34" t="n"/>
      <c r="CK4" s="34" t="n"/>
      <c r="CL4" s="34" t="n"/>
      <c r="CM4" s="34" t="n"/>
      <c r="CN4" s="34" t="n"/>
      <c r="CO4" s="34" t="n"/>
      <c r="CP4" s="34"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n"/>
      <c r="EU4" s="34" t="n"/>
      <c r="EV4" s="34" t="n"/>
      <c r="EW4" s="34" t="n"/>
      <c r="EX4" s="34" t="n"/>
      <c r="EY4" s="33" t="n"/>
      <c r="EZ4" s="33" t="n"/>
      <c r="FA4" s="33" t="n"/>
      <c r="FB4" s="33" t="n"/>
      <c r="FC4" s="33" t="n"/>
      <c r="FD4" s="33" t="n"/>
      <c r="FE4" s="33" t="n"/>
      <c r="FF4" s="33" t="n"/>
      <c r="FG4" s="33" t="n"/>
      <c r="FH4" s="33" t="n"/>
      <c r="FI4" s="34" t="n"/>
      <c r="FJ4" s="34"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ez_manage.py:5281 top()</t>
        </is>
      </c>
      <c r="IN4" s="26" t="inlineStr">
        <is>
          <t>v12_quick_engine.py:2838 x5</t>
        </is>
      </c>
      <c r="IO4" s="26" t="n"/>
    </row>
    <row r="5" ht="10.5" customHeight="1" s="67">
      <c r="A5" s="26" t="inlineStr">
        <is>
          <t>BTC_GUARANTEED_REENTRY_MIN_GAP_BARS</t>
        </is>
      </c>
      <c r="B5" s="26" t="inlineStr">
        <is>
          <t>8</t>
        </is>
      </c>
      <c r="C5" s="26" t="n"/>
      <c r="D5" s="26" t="n"/>
      <c r="E5" s="26" t="n"/>
      <c r="F5" s="26" t="n"/>
      <c r="G5" s="26">
        <f>IFERROR(VLOOKUP($A35&amp;"_"&amp;$B35,Results_Deltas!$A$2:$P$15000,5,FALSE),"")</f>
        <v/>
      </c>
      <c r="H5" s="26">
        <f>IFERROR(VLOOKUP($A35,Results_30d_Deltas!$A$2:$H$5000,7,FALSE)-E34,"")</f>
        <v/>
      </c>
      <c r="I5" s="26">
        <f>IFERROR(VLOOKUP($A35,Results_30d_Deltas!$A$2:$H$5000,6,FALSE),"")</f>
        <v/>
      </c>
      <c r="J5" s="26" t="n"/>
      <c r="K5" s="26" t="n"/>
      <c r="L5" s="26" t="inlineStr">
        <is>
          <t>NO</t>
        </is>
      </c>
      <c r="M5" s="74" t="n">
        <v>2.49608829506171</v>
      </c>
      <c r="N5" s="74" t="n">
        <v>3</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n"/>
      <c r="FV5" s="34"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ez_manage.py:4472 top()</t>
        </is>
      </c>
      <c r="IN5" s="26" t="inlineStr">
        <is>
          <t>v12_quick_engine.py:429 x8</t>
        </is>
      </c>
      <c r="IO5" s="26" t="n"/>
    </row>
    <row r="6" ht="10.5" customHeight="1" s="67">
      <c r="A6" s="26" t="inlineStr">
        <is>
          <t>BTC_GUARANTEED_REENTRY_MAX_AGE_BARS</t>
        </is>
      </c>
      <c r="B6" s="26" t="inlineStr">
        <is>
          <t>1.0</t>
        </is>
      </c>
      <c r="C6" s="26" t="n"/>
      <c r="D6" s="26" t="n"/>
      <c r="E6" s="26" t="n"/>
      <c r="F6" s="26" t="n"/>
      <c r="G6" s="26">
        <f>IFERROR(VLOOKUP($A29&amp;"_"&amp;$B29,Results_Deltas!$A$2:$P$15000,5,FALSE),"")</f>
        <v/>
      </c>
      <c r="H6" s="26">
        <f>IFERROR(VLOOKUP($A29,Results_30d_Deltas!$A$2:$H$5000,7,FALSE)-E28,"")</f>
        <v/>
      </c>
      <c r="I6" s="26">
        <f>IFERROR(VLOOKUP($A29,Results_30d_Deltas!$A$2:$H$5000,6,FALSE),"")</f>
        <v/>
      </c>
      <c r="J6" s="26" t="n"/>
      <c r="K6" s="26" t="n"/>
      <c r="L6" s="26" t="inlineStr">
        <is>
          <t>NO</t>
        </is>
      </c>
      <c r="M6" s="74" t="n">
        <v>2.572294999852657</v>
      </c>
      <c r="N6" s="74" t="n">
        <v>3</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4" t="n"/>
      <c r="FV6" s="34"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ez_manage.py:4471 top()</t>
        </is>
      </c>
      <c r="IN6" s="26" t="inlineStr">
        <is>
          <t>v12_quick_engine.py:422 x8</t>
        </is>
      </c>
      <c r="IO6" s="26" t="n"/>
    </row>
    <row r="7" ht="10.5" customHeight="1" s="67">
      <c r="A7" s="26" t="inlineStr">
        <is>
          <t>REENTRY2_DC_BREAK_FILTER_TF</t>
        </is>
      </c>
      <c r="B7" s="26" t="inlineStr">
        <is>
          <t>D</t>
        </is>
      </c>
      <c r="C7" s="26" t="n"/>
      <c r="D7" s="26" t="n"/>
      <c r="E7" s="26" t="n"/>
      <c r="F7" s="26" t="n"/>
      <c r="G7" s="26">
        <f>IFERROR(VLOOKUP($A170&amp;"_"&amp;$B170,Results_Deltas!$A$2:$P$15000,5,FALSE),"")</f>
        <v/>
      </c>
      <c r="H7" s="26">
        <f>IFERROR(VLOOKUP($A170,Results_30d_Deltas!$A$2:$H$5000,7,FALSE)-E169,"")</f>
        <v/>
      </c>
      <c r="I7" s="26">
        <f>IFERROR(VLOOKUP($A170,Results_30d_Deltas!$A$2:$H$5000,6,FALSE),"")</f>
        <v/>
      </c>
      <c r="J7" s="26" t="n"/>
      <c r="K7" s="26" t="n"/>
      <c r="L7" s="26" t="inlineStr">
        <is>
          <t>NO</t>
        </is>
      </c>
      <c r="M7" s="74" t="n">
        <v>2.616800864477658</v>
      </c>
      <c r="N7" s="74" t="n">
        <v>9</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4" t="n"/>
      <c r="CH7" s="34" t="n"/>
      <c r="CI7" s="34" t="n"/>
      <c r="CJ7" s="34" t="n"/>
      <c r="CK7" s="34" t="n"/>
      <c r="CL7" s="34" t="n"/>
      <c r="CM7" s="34" t="n"/>
      <c r="CN7" s="34" t="n"/>
      <c r="CO7" s="34" t="n"/>
      <c r="CP7" s="34"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4" t="n"/>
      <c r="EU7" s="34" t="n"/>
      <c r="EV7" s="34" t="n"/>
      <c r="EW7" s="34" t="n"/>
      <c r="EX7" s="34" t="n"/>
      <c r="EY7" s="33" t="n"/>
      <c r="EZ7" s="33" t="n"/>
      <c r="FA7" s="33" t="n"/>
      <c r="FB7" s="33" t="n"/>
      <c r="FC7" s="33" t="n"/>
      <c r="FD7" s="33" t="n"/>
      <c r="FE7" s="33" t="n"/>
      <c r="FF7" s="33" t="n"/>
      <c r="FG7" s="33" t="n"/>
      <c r="FH7" s="33" t="n"/>
      <c r="FI7" s="34" t="n"/>
      <c r="FJ7" s="34"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ez_manage.py:5280 top()</t>
        </is>
      </c>
      <c r="IN7" s="26" t="inlineStr">
        <is>
          <t>v12_quick_engine.py:2837 x5</t>
        </is>
      </c>
      <c r="IO7" s="26" t="n"/>
    </row>
    <row r="8" ht="10.5" customHeight="1" s="67">
      <c r="A8" s="26" t="inlineStr">
        <is>
          <t>REENTRY2_DC_BREAK_FILTER_TF</t>
        </is>
      </c>
      <c r="B8" s="26" t="inlineStr">
        <is>
          <t>1h</t>
        </is>
      </c>
      <c r="C8" s="26" t="n"/>
      <c r="D8" s="26" t="n"/>
      <c r="E8" s="26" t="n"/>
      <c r="F8" s="26" t="n"/>
      <c r="G8" s="26">
        <f>IFERROR(VLOOKUP($A172&amp;"_"&amp;$B172,Results_Deltas!$A$2:$P$15000,5,FALSE),"")</f>
        <v/>
      </c>
      <c r="H8" s="26">
        <f>IFERROR(VLOOKUP($A172,Results_30d_Deltas!$A$2:$H$5000,7,FALSE)-E171,"")</f>
        <v/>
      </c>
      <c r="I8" s="26">
        <f>IFERROR(VLOOKUP($A172,Results_30d_Deltas!$A$2:$H$5000,6,FALSE),"")</f>
        <v/>
      </c>
      <c r="J8" s="26" t="n"/>
      <c r="K8" s="26" t="n"/>
      <c r="L8" s="26" t="inlineStr">
        <is>
          <t>NO</t>
        </is>
      </c>
      <c r="M8" s="74" t="n">
        <v>2.664960912153432</v>
      </c>
      <c r="N8" s="74" t="n">
        <v>9</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4" t="n"/>
      <c r="CH8" s="34" t="n"/>
      <c r="CI8" s="34" t="n"/>
      <c r="CJ8" s="34" t="n"/>
      <c r="CK8" s="34" t="n"/>
      <c r="CL8" s="34" t="n"/>
      <c r="CM8" s="34" t="n"/>
      <c r="CN8" s="34" t="n"/>
      <c r="CO8" s="34" t="n"/>
      <c r="CP8" s="34"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4" t="n"/>
      <c r="EU8" s="34" t="n"/>
      <c r="EV8" s="34" t="n"/>
      <c r="EW8" s="34" t="n"/>
      <c r="EX8" s="34" t="n"/>
      <c r="EY8" s="33" t="n"/>
      <c r="EZ8" s="33" t="n"/>
      <c r="FA8" s="33" t="n"/>
      <c r="FB8" s="33" t="n"/>
      <c r="FC8" s="33" t="n"/>
      <c r="FD8" s="33" t="n"/>
      <c r="FE8" s="33" t="n"/>
      <c r="FF8" s="33" t="n"/>
      <c r="FG8" s="33" t="n"/>
      <c r="FH8" s="33" t="n"/>
      <c r="FI8" s="34" t="n"/>
      <c r="FJ8" s="34"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ez_manage.py:5280 top()</t>
        </is>
      </c>
      <c r="IN8" s="26" t="inlineStr">
        <is>
          <t>v12_quick_engine.py:2837 x5</t>
        </is>
      </c>
      <c r="IO8" s="26" t="n"/>
    </row>
    <row r="9" ht="10.5" customHeight="1" s="67">
      <c r="A9" s="26" t="inlineStr">
        <is>
          <t>BTC_GUARANTEED_REENTRY_ENABLED</t>
        </is>
      </c>
      <c r="B9" s="26" t="inlineStr">
        <is>
          <t>False</t>
        </is>
      </c>
      <c r="C9" s="26" t="n"/>
      <c r="D9" s="26" t="n"/>
      <c r="E9" s="26" t="n"/>
      <c r="F9" s="26" t="n"/>
      <c r="G9" s="26">
        <f>IFERROR(VLOOKUP($A25&amp;"_"&amp;$B25,Results_Deltas!$A$2:$P$15000,5,FALSE),"")</f>
        <v/>
      </c>
      <c r="H9" s="26">
        <f>IFERROR(VLOOKUP($A25,Results_30d_Deltas!$A$2:$H$5000,7,FALSE)-E24,"")</f>
        <v/>
      </c>
      <c r="I9" s="26">
        <f>IFERROR(VLOOKUP($A25,Results_30d_Deltas!$A$2:$H$5000,6,FALSE),"")</f>
        <v/>
      </c>
      <c r="J9" s="26" t="n"/>
      <c r="K9" s="26" t="n"/>
      <c r="L9" s="26" t="inlineStr">
        <is>
          <t>NO</t>
        </is>
      </c>
      <c r="M9" s="74" t="n">
        <v>2.669054611557763</v>
      </c>
      <c r="N9" s="74" t="n">
        <v>2</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4" t="n"/>
      <c r="FV9" s="34"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ez_manage.py:4470 top()</t>
        </is>
      </c>
      <c r="IN9" s="26" t="inlineStr">
        <is>
          <t>v12_quick_engine.py:415 x8</t>
        </is>
      </c>
      <c r="IO9" s="26" t="n"/>
    </row>
    <row r="10" ht="10.5" customHeight="1" s="67">
      <c r="A10" s="27" t="inlineStr">
        <is>
          <t>BTC_GUARANTEED_REENTRY_ENABLED</t>
        </is>
      </c>
      <c r="B10" s="69" t="b">
        <v>0</v>
      </c>
      <c r="C10" s="26" t="n"/>
      <c r="D10" s="26" t="n"/>
      <c r="E10" s="26" t="n"/>
      <c r="F10" s="26" t="n"/>
      <c r="G10" s="26">
        <f>IFERROR(VLOOKUP($A26&amp;"_"&amp;$B26,Results_Deltas!$A$2:$P$15000,5,FALSE),"")</f>
        <v/>
      </c>
      <c r="H10" s="26">
        <f>IFERROR(VLOOKUP($A26,Results_30d_Deltas!$A$2:$H$5000,7,FALSE)-E25,"")</f>
        <v/>
      </c>
      <c r="I10" s="26">
        <f>IFERROR(VLOOKUP($A26,Results_30d_Deltas!$A$2:$H$5000,6,FALSE),"")</f>
        <v/>
      </c>
      <c r="J10" s="26" t="n"/>
      <c r="K10" s="26" t="n"/>
      <c r="L10" s="26" t="inlineStr">
        <is>
          <t>YES</t>
        </is>
      </c>
      <c r="M10" s="74" t="n">
        <v>2.669054611557763</v>
      </c>
      <c r="N10" s="74" t="n">
        <v>2</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4" t="n"/>
      <c r="FV10" s="34"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ez_manage.py:4470 top()</t>
        </is>
      </c>
      <c r="IN10" s="26" t="inlineStr">
        <is>
          <t>v12_quick_engine.py:415 x8</t>
        </is>
      </c>
      <c r="IO10" s="26" t="n"/>
    </row>
    <row r="11" ht="10.5" customHeight="1" s="67">
      <c r="A11" s="26" t="inlineStr">
        <is>
          <t>REENTRY2_DC_BREAK_ALLOW_15M</t>
        </is>
      </c>
      <c r="B11" s="26" t="inlineStr">
        <is>
          <t>2.0</t>
        </is>
      </c>
      <c r="C11" s="26" t="n"/>
      <c r="D11" s="26" t="n"/>
      <c r="E11" s="26" t="n"/>
      <c r="F11" s="26" t="n"/>
      <c r="G11" s="26">
        <f>IFERROR(VLOOKUP($A168&amp;"_"&amp;$B168,Results_Deltas!$A$2:$P$15000,5,FALSE),"")</f>
        <v/>
      </c>
      <c r="H11" s="26">
        <f>IFERROR(VLOOKUP($A168,Results_30d_Deltas!$A$2:$H$5000,7,FALSE)-E167,"")</f>
        <v/>
      </c>
      <c r="I11" s="26">
        <f>IFERROR(VLOOKUP($A168,Results_30d_Deltas!$A$2:$H$5000,6,FALSE),"")</f>
        <v/>
      </c>
      <c r="J11" s="26" t="n"/>
      <c r="K11" s="26" t="n"/>
      <c r="L11" s="26" t="inlineStr">
        <is>
          <t>NO</t>
        </is>
      </c>
      <c r="M11" s="74" t="n">
        <v>2.677286177459086</v>
      </c>
      <c r="N11" s="74" t="n">
        <v>8</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ez_manage.py:5278 top()</t>
        </is>
      </c>
      <c r="IN11" s="26" t="inlineStr">
        <is>
          <t>v12_quick_engine.py:2835 x5</t>
        </is>
      </c>
      <c r="IO11" s="26" t="n"/>
    </row>
    <row r="12" ht="10.5" customHeight="1" s="67">
      <c r="A12" s="26" t="inlineStr">
        <is>
          <t>BTC_GUARANTEED_REENTRY_MIN_GAP_BARS</t>
        </is>
      </c>
      <c r="B12" s="26" t="inlineStr">
        <is>
          <t>4</t>
        </is>
      </c>
      <c r="C12" s="26" t="n"/>
      <c r="D12" s="26" t="n"/>
      <c r="E12" s="26" t="n"/>
      <c r="F12" s="26" t="n"/>
      <c r="G12" s="26">
        <f>IFERROR(VLOOKUP($A32&amp;"_"&amp;$B32,Results_Deltas!$A$2:$P$15000,5,FALSE),"")</f>
        <v/>
      </c>
      <c r="H12" s="26">
        <f>IFERROR(VLOOKUP($A32,Results_30d_Deltas!$A$2:$H$5000,7,FALSE)-E31,"")</f>
        <v/>
      </c>
      <c r="I12" s="26">
        <f>IFERROR(VLOOKUP($A32,Results_30d_Deltas!$A$2:$H$5000,6,FALSE),"")</f>
        <v/>
      </c>
      <c r="J12" s="26" t="n"/>
      <c r="K12" s="26" t="n"/>
      <c r="L12" s="26" t="inlineStr">
        <is>
          <t>NO</t>
        </is>
      </c>
      <c r="M12" s="74" t="n">
        <v>2.690372674629696</v>
      </c>
      <c r="N12" s="74" t="n">
        <v>3</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4" t="n"/>
      <c r="FV12" s="34"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ez_manage.py:4472 top()</t>
        </is>
      </c>
      <c r="IN12" s="26" t="inlineStr">
        <is>
          <t>v12_quick_engine.py:429 x8</t>
        </is>
      </c>
      <c r="IO12" s="26" t="n"/>
    </row>
    <row r="13" ht="10.5" customHeight="1" s="67">
      <c r="A13" s="26" t="inlineStr">
        <is>
          <t>BTC_GUARANTEED_REENTRY_MIN_GAP_BARS</t>
        </is>
      </c>
      <c r="B13" s="26" t="inlineStr">
        <is>
          <t>2</t>
        </is>
      </c>
      <c r="C13" s="26" t="n"/>
      <c r="D13" s="26" t="n"/>
      <c r="E13" s="26" t="n"/>
      <c r="F13" s="26" t="n"/>
      <c r="G13" s="26">
        <f>IFERROR(VLOOKUP($A31&amp;"_"&amp;$B31,Results_Deltas!$A$2:$P$15000,5,FALSE),"")</f>
        <v/>
      </c>
      <c r="H13" s="26">
        <f>IFERROR(VLOOKUP($A31,Results_30d_Deltas!$A$2:$H$5000,7,FALSE)-E30,"")</f>
        <v/>
      </c>
      <c r="I13" s="26">
        <f>IFERROR(VLOOKUP($A31,Results_30d_Deltas!$A$2:$H$5000,6,FALSE),"")</f>
        <v/>
      </c>
      <c r="J13" s="26" t="n"/>
      <c r="K13" s="26" t="n"/>
      <c r="L13" s="26" t="inlineStr">
        <is>
          <t>NO</t>
        </is>
      </c>
      <c r="M13" s="74" t="n">
        <v>2.695453853102873</v>
      </c>
      <c r="N13" s="74" t="n">
        <v>3</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4" t="n"/>
      <c r="FV13" s="34"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ez_manage.py:4472 top()</t>
        </is>
      </c>
      <c r="IN13" s="26" t="inlineStr">
        <is>
          <t>v12_quick_engine.py:429 x8</t>
        </is>
      </c>
      <c r="IO13" s="26" t="n"/>
    </row>
    <row r="14" ht="10.5" customHeight="1" s="67">
      <c r="A14" s="26" t="inlineStr">
        <is>
          <t>REENTRY2_DC_BREAK_REQUIRE_K_FILTER</t>
        </is>
      </c>
      <c r="B14" s="26" t="inlineStr">
        <is>
          <t>1.0</t>
        </is>
      </c>
      <c r="C14" s="26" t="n"/>
      <c r="D14" s="26" t="n"/>
      <c r="E14" s="26" t="n"/>
      <c r="F14" s="26" t="n"/>
      <c r="G14" s="26">
        <f>IFERROR(VLOOKUP($A176&amp;"_"&amp;$B176,Results_Deltas!$A$2:$P$15000,5,FALSE),"")</f>
        <v/>
      </c>
      <c r="H14" s="26">
        <f>IFERROR(VLOOKUP($A176,Results_30d_Deltas!$A$2:$H$5000,7,FALSE)-E175,"")</f>
        <v/>
      </c>
      <c r="I14" s="26">
        <f>IFERROR(VLOOKUP($A176,Results_30d_Deltas!$A$2:$H$5000,6,FALSE),"")</f>
        <v/>
      </c>
      <c r="J14" s="26" t="n"/>
      <c r="K14" s="26" t="n"/>
      <c r="L14" s="26" t="inlineStr">
        <is>
          <t>NO</t>
        </is>
      </c>
      <c r="M14" s="74" t="n">
        <v>2.744304278198693</v>
      </c>
      <c r="N14" s="74" t="n">
        <v>10</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4" t="n"/>
      <c r="CH14" s="34" t="n"/>
      <c r="CI14" s="34" t="n"/>
      <c r="CJ14" s="34" t="n"/>
      <c r="CK14" s="34" t="n"/>
      <c r="CL14" s="34" t="n"/>
      <c r="CM14" s="34" t="n"/>
      <c r="CN14" s="34" t="n"/>
      <c r="CO14" s="34" t="n"/>
      <c r="CP14" s="34"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4" t="n"/>
      <c r="EU14" s="34" t="n"/>
      <c r="EV14" s="34" t="n"/>
      <c r="EW14" s="34" t="n"/>
      <c r="EX14" s="34" t="n"/>
      <c r="EY14" s="33" t="n"/>
      <c r="EZ14" s="33" t="n"/>
      <c r="FA14" s="33" t="n"/>
      <c r="FB14" s="33" t="n"/>
      <c r="FC14" s="33" t="n"/>
      <c r="FD14" s="33" t="n"/>
      <c r="FE14" s="33" t="n"/>
      <c r="FF14" s="33" t="n"/>
      <c r="FG14" s="33" t="n"/>
      <c r="FH14" s="33" t="n"/>
      <c r="FI14" s="34" t="n"/>
      <c r="FJ14" s="34"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ez_manage.py:5281 top()</t>
        </is>
      </c>
      <c r="IN14" s="26" t="inlineStr">
        <is>
          <t>v12_quick_engine.py:2838 x5</t>
        </is>
      </c>
      <c r="IO14" s="26" t="n"/>
    </row>
    <row r="15" ht="10.5" customHeight="1" s="67">
      <c r="A15" s="26" t="inlineStr">
        <is>
          <t>BTC_GUARANTEED_REENTRY_MAX_AGE_BARS</t>
        </is>
      </c>
      <c r="B15" s="26" t="inlineStr">
        <is>
          <t>0.5</t>
        </is>
      </c>
      <c r="C15" s="26" t="n"/>
      <c r="D15" s="26" t="n"/>
      <c r="E15" s="26" t="n"/>
      <c r="F15" s="26" t="n"/>
      <c r="G15" s="26">
        <f>IFERROR(VLOOKUP($A28&amp;"_"&amp;$B28,Results_Deltas!$A$2:$P$15000,5,FALSE),"")</f>
        <v/>
      </c>
      <c r="H15" s="26">
        <f>IFERROR(VLOOKUP($A28,Results_30d_Deltas!$A$2:$H$5000,7,FALSE)-E27,"")</f>
        <v/>
      </c>
      <c r="I15" s="26">
        <f>IFERROR(VLOOKUP($A28,Results_30d_Deltas!$A$2:$H$5000,6,FALSE),"")</f>
        <v/>
      </c>
      <c r="J15" s="26" t="n"/>
      <c r="K15" s="26" t="n"/>
      <c r="L15" s="26" t="inlineStr">
        <is>
          <t>NO</t>
        </is>
      </c>
      <c r="M15" s="74" t="n">
        <v>2.752096307559451</v>
      </c>
      <c r="N15" s="74" t="n">
        <v>3</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4" t="n"/>
      <c r="FV15" s="34"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ez_manage.py:4471 top()</t>
        </is>
      </c>
      <c r="IN15" s="26" t="inlineStr">
        <is>
          <t>v12_quick_engine.py:422 x8</t>
        </is>
      </c>
      <c r="IO15" s="26" t="n"/>
    </row>
    <row r="16" ht="10.5" customHeight="1" s="67">
      <c r="A16" s="26" t="inlineStr">
        <is>
          <t>GUARANTEED_REENTRY_TIGHT_STOP_ENABLED</t>
        </is>
      </c>
      <c r="B16" s="26" t="inlineStr">
        <is>
          <t>False</t>
        </is>
      </c>
      <c r="C16" s="26" t="n"/>
      <c r="D16" s="26" t="n"/>
      <c r="E16" s="26" t="n"/>
      <c r="F16" s="26" t="n"/>
      <c r="G16" s="26">
        <f>IFERROR(VLOOKUP($A59&amp;"_"&amp;$B59,Results_Deltas!$A$2:$P$15000,5,FALSE),"")</f>
        <v/>
      </c>
      <c r="H16" s="26">
        <f>IFERROR(VLOOKUP($A59,Results_30d_Deltas!$A$2:$H$5000,7,FALSE)-E58,"")</f>
        <v/>
      </c>
      <c r="I16" s="26">
        <f>IFERROR(VLOOKUP($A59,Results_30d_Deltas!$A$2:$H$5000,6,FALSE),"")</f>
        <v/>
      </c>
      <c r="J16" s="26" t="n"/>
      <c r="K16" s="26" t="n"/>
      <c r="L16" s="26" t="inlineStr">
        <is>
          <t>NO</t>
        </is>
      </c>
      <c r="M16" s="74" t="n">
        <v>2.753380820602292</v>
      </c>
      <c r="N16" s="74" t="n">
        <v>11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4" t="n"/>
      <c r="DB16" s="34" t="n"/>
      <c r="DC16" s="34" t="n"/>
      <c r="DD16" s="34" t="n"/>
      <c r="DE16" s="34"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4" t="n"/>
      <c r="EF16" s="34" t="n"/>
      <c r="EG16" s="34" t="n"/>
      <c r="EH16" s="34" t="n"/>
      <c r="EI16" s="34"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4" t="n"/>
      <c r="FV16" s="34"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ez_manage.py:4779 top()</t>
        </is>
      </c>
      <c r="IN16" s="26" t="inlineStr">
        <is>
          <t>v12_quick_engine.py:1947 x3</t>
        </is>
      </c>
      <c r="IO16" s="26" t="n"/>
    </row>
    <row r="17" ht="10.5" customHeight="1" s="67">
      <c r="A17" s="26" t="inlineStr">
        <is>
          <t>GUARANTEED_REENTRY_K_FAVORABLE_LOW</t>
        </is>
      </c>
      <c r="B17" s="26" t="inlineStr">
        <is>
          <t>15.0</t>
        </is>
      </c>
      <c r="C17" s="26" t="n"/>
      <c r="D17" s="26" t="n"/>
      <c r="E17" s="26" t="n"/>
      <c r="F17" s="26" t="n"/>
      <c r="G17" s="26">
        <f>IFERROR(VLOOKUP($A8&amp;"_"&amp;$B8,Results_Deltas!$A$2:$P$15000,5,FALSE),"")</f>
        <v/>
      </c>
      <c r="H17" s="26">
        <f>IFERROR(VLOOKUP($A8,Results_30d_Deltas!$A$2:$H$5000,7,FALSE)-E7,"")</f>
        <v/>
      </c>
      <c r="I17" s="26">
        <f>IFERROR(VLOOKUP($A8,Results_30d_Deltas!$A$2:$H$5000,6,FALSE),"")</f>
        <v/>
      </c>
      <c r="J17" s="26" t="n"/>
      <c r="K17" s="26" t="n"/>
      <c r="L17" s="26" t="inlineStr">
        <is>
          <t>NO</t>
        </is>
      </c>
      <c r="M17" s="74" t="n">
        <v>2.753776683374677</v>
      </c>
      <c r="N17" s="74" t="n">
        <v>10</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4" t="n"/>
      <c r="FV17" s="34"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ez_manage.py:4775 top()</t>
        </is>
      </c>
      <c r="IN17" s="26" t="inlineStr">
        <is>
          <t>v12_quick_engine.py:1942 x4</t>
        </is>
      </c>
      <c r="IO17" s="26" t="n"/>
    </row>
    <row r="18" ht="10.5" customHeight="1" s="67">
      <c r="A18" s="26" t="inlineStr">
        <is>
          <t>BTC_GUARANTEED_REENTRY_MIN_GAP_BARS</t>
        </is>
      </c>
      <c r="B18" s="26" t="inlineStr">
        <is>
          <t>6</t>
        </is>
      </c>
      <c r="C18" s="26" t="n"/>
      <c r="D18" s="26" t="n"/>
      <c r="E18" s="26" t="n"/>
      <c r="F18" s="26" t="n"/>
      <c r="G18" s="26">
        <f>IFERROR(VLOOKUP($A34&amp;"_"&amp;$B34,Results_Deltas!$A$2:$P$15000,5,FALSE),"")</f>
        <v/>
      </c>
      <c r="H18" s="26">
        <f>IFERROR(VLOOKUP($A34,Results_30d_Deltas!$A$2:$H$5000,7,FALSE)-E33,"")</f>
        <v/>
      </c>
      <c r="I18" s="26">
        <f>IFERROR(VLOOKUP($A34,Results_30d_Deltas!$A$2:$H$5000,6,FALSE),"")</f>
        <v/>
      </c>
      <c r="J18" s="26" t="n"/>
      <c r="K18" s="26" t="n"/>
      <c r="L18" s="26" t="inlineStr">
        <is>
          <t>NO</t>
        </is>
      </c>
      <c r="M18" s="74" t="n">
        <v>2.782474017458324</v>
      </c>
      <c r="N18" s="74" t="n">
        <v>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4" t="n"/>
      <c r="FV18" s="34"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ez_manage.py:4472 top()</t>
        </is>
      </c>
      <c r="IN18" s="26" t="inlineStr">
        <is>
          <t>v12_quick_engine.py:429 x8</t>
        </is>
      </c>
      <c r="IO18" s="26" t="n"/>
    </row>
    <row r="19" ht="10.5" customHeight="1" s="67">
      <c r="A19" s="26" t="inlineStr">
        <is>
          <t>OBLIGATORY_REENTRY_SMA_TF</t>
        </is>
      </c>
      <c r="B19" s="26" t="inlineStr">
        <is>
          <t>1h</t>
        </is>
      </c>
      <c r="C19" s="26" t="n"/>
      <c r="D19" s="26" t="n"/>
      <c r="E19" s="26" t="n"/>
      <c r="F19" s="26" t="n"/>
      <c r="G19" s="26">
        <f>IFERROR(VLOOKUP($A155&amp;"_"&amp;$B155,Results_Deltas!$A$2:$P$15000,5,FALSE),"")</f>
        <v/>
      </c>
      <c r="H19" s="26">
        <f>IFERROR(VLOOKUP($A155,Results_30d_Deltas!$A$2:$H$5000,7,FALSE)-E154,"")</f>
        <v/>
      </c>
      <c r="I19" s="26">
        <f>IFERROR(VLOOKUP($A155,Results_30d_Deltas!$A$2:$H$5000,6,FALSE),"")</f>
        <v/>
      </c>
      <c r="J19" s="26" t="n"/>
      <c r="K19" s="26" t="n"/>
      <c r="L19" s="26" t="inlineStr">
        <is>
          <t>YES</t>
        </is>
      </c>
      <c r="M19" s="74" t="n">
        <v>2.78670545936675</v>
      </c>
      <c r="N19" s="74" t="n">
        <v>10</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4" t="n"/>
      <c r="FV19" s="34"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ez_manage.py:5122 top()</t>
        </is>
      </c>
      <c r="IN19" s="26" t="inlineStr">
        <is>
          <t>v12_quick_engine.py:2513 x2</t>
        </is>
      </c>
      <c r="IO19" s="26" t="n"/>
    </row>
    <row r="20" ht="10.5" customHeight="1" s="67">
      <c r="A20" s="26" t="inlineStr">
        <is>
          <t>GUARANTEED_REENTRY_K_HIGH_BLOCK</t>
        </is>
      </c>
      <c r="B20" s="26" t="inlineStr">
        <is>
          <t>100.0</t>
        </is>
      </c>
      <c r="C20" s="26" t="n"/>
      <c r="D20" s="26" t="n"/>
      <c r="E20" s="26" t="n"/>
      <c r="F20" s="26" t="n"/>
      <c r="G20" s="26">
        <f>IFERROR(VLOOKUP($A50&amp;"_"&amp;$B50,Results_Deltas!$A$2:$P$15000,5,FALSE),"")</f>
        <v/>
      </c>
      <c r="H20" s="26">
        <f>IFERROR(VLOOKUP($A50,Results_30d_Deltas!$A$2:$H$5000,7,FALSE)-E49,"")</f>
        <v/>
      </c>
      <c r="I20" s="26">
        <f>IFERROR(VLOOKUP($A50,Results_30d_Deltas!$A$2:$H$5000,6,FALSE),"")</f>
        <v/>
      </c>
      <c r="J20" s="26" t="n"/>
      <c r="K20" s="26" t="n"/>
      <c r="L20" s="26" t="inlineStr">
        <is>
          <t>NO</t>
        </is>
      </c>
      <c r="M20" s="74" t="n">
        <v>2.844831265694551</v>
      </c>
      <c r="N20" s="74" t="n">
        <v>10</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4" t="n"/>
      <c r="FV20" s="34"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ez_manage.py:4776 top()</t>
        </is>
      </c>
      <c r="IN20" s="26" t="inlineStr">
        <is>
          <t>v12_quick_engine.py:1943 x4</t>
        </is>
      </c>
      <c r="IO20" s="26" t="n"/>
    </row>
    <row r="21" ht="10.5" customHeight="1" s="67">
      <c r="A21" s="26" t="inlineStr">
        <is>
          <t>GUARANTEED_REENTRY_K_FAVORABLE_HIGH</t>
        </is>
      </c>
      <c r="B21" s="26" t="inlineStr">
        <is>
          <t>105.0</t>
        </is>
      </c>
      <c r="C21" s="26" t="n"/>
      <c r="D21" s="26" t="n"/>
      <c r="E21" s="26" t="n"/>
      <c r="F21" s="26" t="n"/>
      <c r="G21" s="26">
        <f>IFERROR(VLOOKUP($A7&amp;"_"&amp;$B7,Results_Deltas!$A$2:$P$15000,5,FALSE),"")</f>
        <v/>
      </c>
      <c r="H21" s="26">
        <f>IFERROR(VLOOKUP($A7,Results_30d_Deltas!$A$2:$H$5000,7,FALSE)-E6,"")</f>
        <v/>
      </c>
      <c r="I21" s="26">
        <f>IFERROR(VLOOKUP($A7,Results_30d_Deltas!$A$2:$H$5000,6,FALSE),"")</f>
        <v/>
      </c>
      <c r="J21" s="26" t="n"/>
      <c r="K21" s="26" t="n"/>
      <c r="L21" s="26" t="inlineStr">
        <is>
          <t>NO</t>
        </is>
      </c>
      <c r="M21" s="74" t="n">
        <v>2.858719767644041</v>
      </c>
      <c r="N21" s="74" t="n">
        <v>10</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4" t="n"/>
      <c r="FV21" s="34"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ez_manage.py:4774 top()</t>
        </is>
      </c>
      <c r="IN21" s="26" t="inlineStr">
        <is>
          <t>v12_quick_engine.py:1941 x4</t>
        </is>
      </c>
      <c r="IO21" s="26" t="n"/>
    </row>
    <row r="22" ht="10.5" customHeight="1" s="67">
      <c r="A22" s="26" t="inlineStr">
        <is>
          <t>REENTRY2_DC_BREAK_REQUIRE_WT_FILTER</t>
        </is>
      </c>
      <c r="B22" s="26" t="inlineStr">
        <is>
          <t>0.5</t>
        </is>
      </c>
      <c r="C22" s="26" t="n"/>
      <c r="D22" s="26" t="n"/>
      <c r="E22" s="26" t="n"/>
      <c r="F22" s="26" t="n"/>
      <c r="G22" s="26">
        <f>IFERROR(VLOOKUP($A179&amp;"_"&amp;$B179,Results_Deltas!$A$2:$P$15000,5,FALSE),"")</f>
        <v/>
      </c>
      <c r="H22" s="26">
        <f>IFERROR(VLOOKUP($A179,Results_30d_Deltas!$A$2:$H$5000,7,FALSE)-E178,"")</f>
        <v/>
      </c>
      <c r="I22" s="26">
        <f>IFERROR(VLOOKUP($A179,Results_30d_Deltas!$A$2:$H$5000,6,FALSE),"")</f>
        <v/>
      </c>
      <c r="J22" s="26" t="n"/>
      <c r="K22" s="26" t="n"/>
      <c r="L22" s="26" t="inlineStr">
        <is>
          <t>NO</t>
        </is>
      </c>
      <c r="M22" s="74" t="n">
        <v>2.886594647015604</v>
      </c>
      <c r="N22" s="74" t="n">
        <v>10</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4" t="n"/>
      <c r="CH22" s="34" t="n"/>
      <c r="CI22" s="34" t="n"/>
      <c r="CJ22" s="34" t="n"/>
      <c r="CK22" s="34" t="n"/>
      <c r="CL22" s="34" t="n"/>
      <c r="CM22" s="34" t="n"/>
      <c r="CN22" s="34" t="n"/>
      <c r="CO22" s="34" t="n"/>
      <c r="CP22" s="34"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4" t="n"/>
      <c r="EU22" s="34" t="n"/>
      <c r="EV22" s="34" t="n"/>
      <c r="EW22" s="34" t="n"/>
      <c r="EX22" s="34" t="n"/>
      <c r="EY22" s="33" t="n"/>
      <c r="EZ22" s="33" t="n"/>
      <c r="FA22" s="33" t="n"/>
      <c r="FB22" s="33" t="n"/>
      <c r="FC22" s="33" t="n"/>
      <c r="FD22" s="33" t="n"/>
      <c r="FE22" s="33" t="n"/>
      <c r="FF22" s="33" t="n"/>
      <c r="FG22" s="33" t="n"/>
      <c r="FH22" s="33" t="n"/>
      <c r="FI22" s="34" t="n"/>
      <c r="FJ22" s="34"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ez_manage.py:5282 top()</t>
        </is>
      </c>
      <c r="IN22" s="26" t="inlineStr">
        <is>
          <t>v12_quick_engine.py:2839 x5</t>
        </is>
      </c>
      <c r="IO22" s="26" t="n"/>
    </row>
    <row r="23" ht="10.5" customHeight="1" s="67">
      <c r="A23" s="26" t="inlineStr">
        <is>
          <t>LEGACY_REENTRY_PSR_K_DC_CROSSOVER</t>
        </is>
      </c>
      <c r="B23" s="26" t="inlineStr">
        <is>
          <t>0.5</t>
        </is>
      </c>
      <c r="C23" s="26" t="n"/>
      <c r="D23" s="26" t="n"/>
      <c r="E23" s="26" t="n"/>
      <c r="F23" s="26" t="n"/>
      <c r="G23" s="26">
        <f>IFERROR(VLOOKUP($A89&amp;"_"&amp;$B89,Results_Deltas!$A$2:$P$15000,5,FALSE),"")</f>
        <v/>
      </c>
      <c r="H23" s="26">
        <f>IFERROR(VLOOKUP($A89,Results_30d_Deltas!$A$2:$H$5000,7,FALSE)-E88,"")</f>
        <v/>
      </c>
      <c r="I23" s="26">
        <f>IFERROR(VLOOKUP($A89,Results_30d_Deltas!$A$2:$H$5000,6,FALSE),"")</f>
        <v/>
      </c>
      <c r="J23" s="26" t="n"/>
      <c r="K23" s="26" t="n"/>
      <c r="L23" s="26" t="inlineStr">
        <is>
          <t>NO</t>
        </is>
      </c>
      <c r="M23" s="74" t="n">
        <v>2.921877095681702</v>
      </c>
      <c r="N23" s="74" t="n">
        <v>10</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4" t="n"/>
      <c r="FV23" s="34"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ez_manage.py:3424 top()</t>
        </is>
      </c>
      <c r="IN23" s="26" t="inlineStr">
        <is>
          <t>v12_quick_engine.py:2125 x5</t>
        </is>
      </c>
      <c r="IO23" s="26" t="n"/>
    </row>
    <row r="24" ht="10.5" customHeight="1" s="67">
      <c r="A24" s="26" t="inlineStr">
        <is>
          <t>MANDATORY_REENTRY_REQUIRE_K_NOT_EXTREME</t>
        </is>
      </c>
      <c r="B24" s="26" t="inlineStr">
        <is>
          <t>0.5</t>
        </is>
      </c>
      <c r="C24" s="26" t="n"/>
      <c r="D24" s="26" t="n"/>
      <c r="E24" s="26" t="n"/>
      <c r="F24" s="26" t="n"/>
      <c r="G24" s="26">
        <f>IFERROR(VLOOKUP($A109&amp;"_"&amp;$B109,Results_Deltas!$A$2:$P$15000,5,FALSE),"")</f>
        <v/>
      </c>
      <c r="H24" s="26">
        <f>IFERROR(VLOOKUP($A109,Results_30d_Deltas!$A$2:$H$5000,7,FALSE)-E108,"")</f>
        <v/>
      </c>
      <c r="I24" s="26">
        <f>IFERROR(VLOOKUP($A109,Results_30d_Deltas!$A$2:$H$5000,6,FALSE),"")</f>
        <v/>
      </c>
      <c r="J24" s="26" t="n"/>
      <c r="K24" s="26" t="n"/>
      <c r="L24" s="26" t="inlineStr">
        <is>
          <t>NO</t>
        </is>
      </c>
      <c r="M24" s="74" t="n">
        <v>2.969620273043002</v>
      </c>
      <c r="N24" s="74" t="n">
        <v>9</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4" t="n"/>
      <c r="FV24" s="34"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ez_manage.py:4964 top()</t>
        </is>
      </c>
      <c r="IN24" s="26" t="inlineStr">
        <is>
          <t>v12_quick_engine.py:2250 x2</t>
        </is>
      </c>
      <c r="IO24" s="26" t="n"/>
    </row>
    <row r="25" ht="10.5" customHeight="1" s="67">
      <c r="A25" s="26" t="inlineStr">
        <is>
          <t>REENTRY2_DC_BREAK_REQUIRE_WT_FILTER</t>
        </is>
      </c>
      <c r="B25" s="26" t="inlineStr">
        <is>
          <t>1.0</t>
        </is>
      </c>
      <c r="C25" s="26" t="n"/>
      <c r="D25" s="26" t="n"/>
      <c r="E25" s="26" t="n"/>
      <c r="F25" s="26" t="n"/>
      <c r="G25" s="26">
        <f>IFERROR(VLOOKUP($A180&amp;"_"&amp;$B180,Results_Deltas!$A$2:$P$15000,5,FALSE),"")</f>
        <v/>
      </c>
      <c r="H25" s="26">
        <f>IFERROR(VLOOKUP($A180,Results_30d_Deltas!$A$2:$H$5000,7,FALSE)-E179,"")</f>
        <v/>
      </c>
      <c r="I25" s="26">
        <f>IFERROR(VLOOKUP($A180,Results_30d_Deltas!$A$2:$H$5000,6,FALSE),"")</f>
        <v/>
      </c>
      <c r="J25" s="26" t="n"/>
      <c r="K25" s="26" t="n"/>
      <c r="L25" s="26" t="inlineStr">
        <is>
          <t>NO</t>
        </is>
      </c>
      <c r="M25" s="74" t="n">
        <v>2.97609643274757</v>
      </c>
      <c r="N25" s="74" t="n">
        <v>10</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4" t="n"/>
      <c r="CH25" s="34" t="n"/>
      <c r="CI25" s="34" t="n"/>
      <c r="CJ25" s="34" t="n"/>
      <c r="CK25" s="34" t="n"/>
      <c r="CL25" s="34" t="n"/>
      <c r="CM25" s="34" t="n"/>
      <c r="CN25" s="34" t="n"/>
      <c r="CO25" s="34" t="n"/>
      <c r="CP25" s="34"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4" t="n"/>
      <c r="EU25" s="34" t="n"/>
      <c r="EV25" s="34" t="n"/>
      <c r="EW25" s="34" t="n"/>
      <c r="EX25" s="34" t="n"/>
      <c r="EY25" s="33" t="n"/>
      <c r="EZ25" s="33" t="n"/>
      <c r="FA25" s="33" t="n"/>
      <c r="FB25" s="33" t="n"/>
      <c r="FC25" s="33" t="n"/>
      <c r="FD25" s="33" t="n"/>
      <c r="FE25" s="33" t="n"/>
      <c r="FF25" s="33" t="n"/>
      <c r="FG25" s="33" t="n"/>
      <c r="FH25" s="33" t="n"/>
      <c r="FI25" s="34" t="n"/>
      <c r="FJ25" s="34"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ez_manage.py:5282 top()</t>
        </is>
      </c>
      <c r="IN25" s="26" t="inlineStr">
        <is>
          <t>v12_quick_engine.py:2839 x5</t>
        </is>
      </c>
      <c r="IO25" s="26" t="n"/>
    </row>
    <row r="26" ht="10.5" customHeight="1" s="67">
      <c r="A26" s="26" t="inlineStr">
        <is>
          <t>OBLIGATORY_REENTRY_SHORT_K15_LOW_BLOCK</t>
        </is>
      </c>
      <c r="B26" s="26" t="inlineStr">
        <is>
          <t>0.5</t>
        </is>
      </c>
      <c r="C26" s="26" t="n"/>
      <c r="D26" s="26" t="n"/>
      <c r="E26" s="26" t="n"/>
      <c r="F26" s="26" t="n"/>
      <c r="G26" s="26">
        <f>IFERROR(VLOOKUP($A141&amp;"_"&amp;$B141,Results_Deltas!$A$2:$P$15000,5,FALSE),"")</f>
        <v/>
      </c>
      <c r="H26" s="26">
        <f>IFERROR(VLOOKUP($A141,Results_30d_Deltas!$A$2:$H$5000,7,FALSE)-E140,"")</f>
        <v/>
      </c>
      <c r="I26" s="26">
        <f>IFERROR(VLOOKUP($A141,Results_30d_Deltas!$A$2:$H$5000,6,FALSE),"")</f>
        <v/>
      </c>
      <c r="J26" s="26" t="n"/>
      <c r="K26" s="26" t="n"/>
      <c r="L26" s="26" t="inlineStr">
        <is>
          <t>NO</t>
        </is>
      </c>
      <c r="M26" s="74" t="n">
        <v>2.994473069940129</v>
      </c>
      <c r="N26" s="74" t="n">
        <v>8</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4" t="n"/>
      <c r="FV26" s="34"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ez_manage.py:5117 top()</t>
        </is>
      </c>
      <c r="IN26" s="26" t="inlineStr">
        <is>
          <t>v12_quick_engine.py:2508 x4</t>
        </is>
      </c>
      <c r="IO26" s="26" t="n"/>
    </row>
    <row r="27" ht="10.5" customHeight="1" s="67">
      <c r="A27" s="26" t="inlineStr">
        <is>
          <t>LEGACY_REENTRY_PSR_FULL_DC</t>
        </is>
      </c>
      <c r="B27" s="26" t="inlineStr">
        <is>
          <t>2.0</t>
        </is>
      </c>
      <c r="C27" s="26" t="n"/>
      <c r="D27" s="26" t="n"/>
      <c r="E27" s="26" t="n"/>
      <c r="F27" s="26" t="n"/>
      <c r="G27" s="26">
        <f>IFERROR(VLOOKUP($A87&amp;"_"&amp;$B87,Results_Deltas!$A$2:$P$15000,5,FALSE),"")</f>
        <v/>
      </c>
      <c r="H27" s="26">
        <f>IFERROR(VLOOKUP($A87,Results_30d_Deltas!$A$2:$H$5000,7,FALSE)-E86,"")</f>
        <v/>
      </c>
      <c r="I27" s="26">
        <f>IFERROR(VLOOKUP($A87,Results_30d_Deltas!$A$2:$H$5000,6,FALSE),"")</f>
        <v/>
      </c>
      <c r="J27" s="26" t="n"/>
      <c r="K27" s="26" t="n"/>
      <c r="L27" s="26" t="inlineStr">
        <is>
          <t>NO</t>
        </is>
      </c>
      <c r="M27" s="74" t="n">
        <v>2.994570056803567</v>
      </c>
      <c r="N27" s="74" t="n">
        <v>10</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4" t="n"/>
      <c r="FV27" s="34"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ez_manage.py:3423 top()</t>
        </is>
      </c>
      <c r="IN27" s="26" t="inlineStr">
        <is>
          <t>v12_quick_engine.py:2124 x5</t>
        </is>
      </c>
      <c r="IO27" s="26" t="n"/>
    </row>
    <row r="28" ht="10.5" customHeight="1" s="67">
      <c r="A28" s="26" t="inlineStr">
        <is>
          <t>BOUNCE_REENTRY_K_RESET_LONG</t>
        </is>
      </c>
      <c r="B28" s="26" t="inlineStr">
        <is>
          <t>0.5</t>
        </is>
      </c>
      <c r="C28" s="26" t="n"/>
      <c r="D28" s="26" t="n"/>
      <c r="E28" s="26" t="n"/>
      <c r="F28" s="26" t="n"/>
      <c r="G28" s="26">
        <f>IFERROR(VLOOKUP($A18&amp;"_"&amp;$B18,Results_Deltas!$A$2:$P$15000,5,FALSE),"")</f>
        <v/>
      </c>
      <c r="H28" s="26">
        <f>IFERROR(VLOOKUP($A18,Results_30d_Deltas!$A$2:$H$5000,7,FALSE)-E17,"")</f>
        <v/>
      </c>
      <c r="I28" s="26">
        <f>IFERROR(VLOOKUP($A18,Results_30d_Deltas!$A$2:$H$5000,6,FALSE),"")</f>
        <v/>
      </c>
      <c r="J28" s="26" t="n"/>
      <c r="K28" s="26" t="n"/>
      <c r="L28" s="26" t="inlineStr">
        <is>
          <t>NO</t>
        </is>
      </c>
      <c r="M28" s="74" t="n">
        <v>3.002959646506171</v>
      </c>
      <c r="N28" s="74" t="n">
        <v>9</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4" t="n"/>
      <c r="FV28" s="34"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ez_manage.py:2986 top()</t>
        </is>
      </c>
      <c r="IN28" s="26" t="inlineStr">
        <is>
          <t>v12_quick_engine.py:321 x13</t>
        </is>
      </c>
      <c r="IO28" s="26" t="n"/>
    </row>
    <row r="29" ht="10.5" customHeight="1" s="67">
      <c r="A29" s="26" t="inlineStr">
        <is>
          <t>OBLIGATORY_REENTRY_SHORT_K15_LOW_BLOCK</t>
        </is>
      </c>
      <c r="B29" s="26" t="inlineStr">
        <is>
          <t>2.0</t>
        </is>
      </c>
      <c r="C29" s="26" t="n"/>
      <c r="D29" s="26" t="n"/>
      <c r="E29" s="26" t="n"/>
      <c r="F29" s="26" t="n"/>
      <c r="G29" s="26">
        <f>IFERROR(VLOOKUP($A143&amp;"_"&amp;$B143,Results_Deltas!$A$2:$P$15000,5,FALSE),"")</f>
        <v/>
      </c>
      <c r="H29" s="26">
        <f>IFERROR(VLOOKUP($A143,Results_30d_Deltas!$A$2:$H$5000,7,FALSE)-E142,"")</f>
        <v/>
      </c>
      <c r="I29" s="26">
        <f>IFERROR(VLOOKUP($A143,Results_30d_Deltas!$A$2:$H$5000,6,FALSE),"")</f>
        <v/>
      </c>
      <c r="J29" s="26" t="n"/>
      <c r="K29" s="26" t="n"/>
      <c r="L29" s="26" t="inlineStr">
        <is>
          <t>NO</t>
        </is>
      </c>
      <c r="M29" s="74" t="n">
        <v>3.003421448971743</v>
      </c>
      <c r="N29" s="74" t="n">
        <v>10</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4" t="n"/>
      <c r="FV29" s="34"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ez_manage.py:5117 top()</t>
        </is>
      </c>
      <c r="IN29" s="26" t="inlineStr">
        <is>
          <t>v12_quick_engine.py:2508 x4</t>
        </is>
      </c>
      <c r="IO29" s="26" t="n"/>
    </row>
    <row r="30" ht="10.5" customHeight="1" s="67">
      <c r="A30" s="26" t="inlineStr">
        <is>
          <t>OBLIGATORY_REENTRY_K15_HIGH_BLOCK</t>
        </is>
      </c>
      <c r="B30" s="26" t="inlineStr">
        <is>
          <t>1.0</t>
        </is>
      </c>
      <c r="C30" s="26" t="n"/>
      <c r="D30" s="26" t="n"/>
      <c r="E30" s="26" t="n"/>
      <c r="F30" s="26" t="n"/>
      <c r="G30" s="26">
        <f>IFERROR(VLOOKUP($A122&amp;"_"&amp;$B122,Results_Deltas!$A$2:$P$15000,5,FALSE),"")</f>
        <v/>
      </c>
      <c r="H30" s="26">
        <f>IFERROR(VLOOKUP($A122,Results_30d_Deltas!$A$2:$H$5000,7,FALSE)-E121,"")</f>
        <v/>
      </c>
      <c r="I30" s="26">
        <f>IFERROR(VLOOKUP($A122,Results_30d_Deltas!$A$2:$H$5000,6,FALSE),"")</f>
        <v/>
      </c>
      <c r="J30" s="26" t="n"/>
      <c r="K30" s="26" t="n"/>
      <c r="L30" s="26" t="inlineStr">
        <is>
          <t>NO</t>
        </is>
      </c>
      <c r="M30" s="74" t="n">
        <v>3.003489522288141</v>
      </c>
      <c r="N30" s="74" t="n">
        <v>10</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4" t="n"/>
      <c r="FV30" s="34"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ez_manage.py:5110 top()</t>
        </is>
      </c>
      <c r="IN30" s="26" t="inlineStr">
        <is>
          <t>v12_quick_engine.py:2501 x4</t>
        </is>
      </c>
      <c r="IO30" s="26" t="n"/>
    </row>
    <row r="31" ht="10.5" customHeight="1" s="67">
      <c r="A31" s="26" t="inlineStr">
        <is>
          <t>REENTRY_POST_CONSOL_ATR_THRESHOLD</t>
        </is>
      </c>
      <c r="B31" s="26" t="inlineStr">
        <is>
          <t>0.5</t>
        </is>
      </c>
      <c r="C31" s="26" t="n"/>
      <c r="D31" s="26" t="n"/>
      <c r="E31" s="26" t="n"/>
      <c r="F31" s="26" t="n"/>
      <c r="G31" s="26">
        <f>IFERROR(VLOOKUP($A209&amp;"_"&amp;$B209,Results_Deltas!$A$2:$P$15000,5,FALSE),"")</f>
        <v/>
      </c>
      <c r="H31" s="26">
        <f>IFERROR(VLOOKUP($A209,Results_30d_Deltas!$A$2:$H$5000,7,FALSE)-E208,"")</f>
        <v/>
      </c>
      <c r="I31" s="26">
        <f>IFERROR(VLOOKUP($A209,Results_30d_Deltas!$A$2:$H$5000,6,FALSE),"")</f>
        <v/>
      </c>
      <c r="J31" s="26" t="n"/>
      <c r="K31" s="26" t="n"/>
      <c r="L31" s="26" t="inlineStr">
        <is>
          <t>NO</t>
        </is>
      </c>
      <c r="M31" s="74" t="n">
        <v>3.015235380861904</v>
      </c>
      <c r="N31" s="74" t="n">
        <v>8</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4" t="n"/>
      <c r="FV31" s="34"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ez_manage.py:5318 top()</t>
        </is>
      </c>
      <c r="IN31" s="26" t="inlineStr">
        <is>
          <t>v12_quick_engine.py:2896 x3</t>
        </is>
      </c>
      <c r="IO31" s="26" t="n"/>
    </row>
    <row r="32" ht="10.5" customHeight="1" s="67">
      <c r="A32" s="26" t="inlineStr">
        <is>
          <t>LEGACY_REENTRY_PSR_DC_BOUNCE</t>
        </is>
      </c>
      <c r="B32" s="26" t="inlineStr">
        <is>
          <t>0.5</t>
        </is>
      </c>
      <c r="C32" s="26" t="n"/>
      <c r="D32" s="26" t="n"/>
      <c r="E32" s="26" t="n"/>
      <c r="F32" s="26" t="n"/>
      <c r="G32" s="26">
        <f>IFERROR(VLOOKUP($A81&amp;"_"&amp;$B81,Results_Deltas!$A$2:$P$15000,5,FALSE),"")</f>
        <v/>
      </c>
      <c r="H32" s="26">
        <f>IFERROR(VLOOKUP($A81,Results_30d_Deltas!$A$2:$H$5000,7,FALSE)-E80,"")</f>
        <v/>
      </c>
      <c r="I32" s="26">
        <f>IFERROR(VLOOKUP($A81,Results_30d_Deltas!$A$2:$H$5000,6,FALSE),"")</f>
        <v/>
      </c>
      <c r="J32" s="26" t="n"/>
      <c r="K32" s="26" t="n"/>
      <c r="L32" s="26" t="inlineStr">
        <is>
          <t>NO</t>
        </is>
      </c>
      <c r="M32" s="74" t="n">
        <v>3.03842259233865</v>
      </c>
      <c r="N32" s="74" t="n">
        <v>9</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4" t="n"/>
      <c r="FV32" s="34"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ez_manage.py:3422 top()</t>
        </is>
      </c>
      <c r="IN32" s="26" t="inlineStr">
        <is>
          <t>v12_quick_engine.py:2123 x5</t>
        </is>
      </c>
      <c r="IO32" s="26" t="n"/>
    </row>
    <row r="33" ht="10.5" customHeight="1" s="67">
      <c r="A33" s="26" t="inlineStr">
        <is>
          <t>LEGACY_PROC_SINGLE_REENTRY</t>
        </is>
      </c>
      <c r="B33" s="26" t="inlineStr">
        <is>
          <t>1.0</t>
        </is>
      </c>
      <c r="C33" s="26" t="n"/>
      <c r="D33" s="26" t="n"/>
      <c r="E33" s="26" t="n"/>
      <c r="F33" s="26" t="n"/>
      <c r="G33" s="26">
        <f>IFERROR(VLOOKUP($A78&amp;"_"&amp;$B78,Results_Deltas!$A$2:$P$15000,5,FALSE),"")</f>
        <v/>
      </c>
      <c r="H33" s="26">
        <f>IFERROR(VLOOKUP($A78,Results_30d_Deltas!$A$2:$H$5000,7,FALSE)-E77,"")</f>
        <v/>
      </c>
      <c r="I33" s="26">
        <f>IFERROR(VLOOKUP($A78,Results_30d_Deltas!$A$2:$H$5000,6,FALSE),"")</f>
        <v/>
      </c>
      <c r="J33" s="26" t="n"/>
      <c r="K33" s="26" t="n"/>
      <c r="L33" s="26" t="inlineStr">
        <is>
          <t>NO</t>
        </is>
      </c>
      <c r="M33" s="74" t="n">
        <v>3.04334178266536</v>
      </c>
      <c r="N33" s="74" t="n">
        <v>9</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4" t="n"/>
      <c r="FV33" s="34"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ez_manage.py:3418 top()</t>
        </is>
      </c>
      <c r="IN33" s="26" t="inlineStr">
        <is>
          <t>v12_quick_engine.py:2119 x5</t>
        </is>
      </c>
      <c r="IO33" s="26" t="n"/>
    </row>
    <row r="34" ht="10.5" customHeight="1" s="67">
      <c r="A34" s="26" t="inlineStr">
        <is>
          <t>OBLIGATORY_REENTRY_SMA_FIELD</t>
        </is>
      </c>
      <c r="B34" s="26" t="inlineStr">
        <is>
          <t>2.0</t>
        </is>
      </c>
      <c r="C34" s="26" t="n"/>
      <c r="D34" s="26" t="n"/>
      <c r="E34" s="26" t="n"/>
      <c r="F34" s="26" t="n"/>
      <c r="G34" s="26">
        <f>IFERROR(VLOOKUP($A151&amp;"_"&amp;$B151,Results_Deltas!$A$2:$P$15000,5,FALSE),"")</f>
        <v/>
      </c>
      <c r="H34" s="26">
        <f>IFERROR(VLOOKUP($A151,Results_30d_Deltas!$A$2:$H$5000,7,FALSE)-E150,"")</f>
        <v/>
      </c>
      <c r="I34" s="26">
        <f>IFERROR(VLOOKUP($A151,Results_30d_Deltas!$A$2:$H$5000,6,FALSE),"")</f>
        <v/>
      </c>
      <c r="J34" s="26" t="n"/>
      <c r="K34" s="26" t="n"/>
      <c r="L34" s="26" t="inlineStr">
        <is>
          <t>NO</t>
        </is>
      </c>
      <c r="M34" s="74" t="n">
        <v>3.044971030815422</v>
      </c>
      <c r="N34" s="74" t="n">
        <v>9</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4" t="n"/>
      <c r="FV34" s="34"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ez_manage.py:5121 top()</t>
        </is>
      </c>
      <c r="IN34" s="26" t="inlineStr">
        <is>
          <t>v12_quick_engine.py:2512 x2</t>
        </is>
      </c>
      <c r="IO34" s="26" t="n"/>
    </row>
    <row r="35" ht="10.5" customHeight="1" s="67">
      <c r="A35" s="26" t="inlineStr">
        <is>
          <t>REENTRY2_DC_BREAK_FILTER_TF</t>
        </is>
      </c>
      <c r="B35" s="26" t="inlineStr">
        <is>
          <t>4h</t>
        </is>
      </c>
      <c r="C35" s="26" t="n"/>
      <c r="D35" s="26" t="n"/>
      <c r="E35" s="26" t="n"/>
      <c r="F35" s="26" t="n"/>
      <c r="G35" s="26">
        <f>IFERROR(VLOOKUP($A171&amp;"_"&amp;$B171,Results_Deltas!$A$2:$P$15000,5,FALSE),"")</f>
        <v/>
      </c>
      <c r="H35" s="26">
        <f>IFERROR(VLOOKUP($A171,Results_30d_Deltas!$A$2:$H$5000,7,FALSE)-E170,"")</f>
        <v/>
      </c>
      <c r="I35" s="26">
        <f>IFERROR(VLOOKUP($A171,Results_30d_Deltas!$A$2:$H$5000,6,FALSE),"")</f>
        <v/>
      </c>
      <c r="J35" s="26" t="n"/>
      <c r="K35" s="26" t="n"/>
      <c r="L35" s="26" t="inlineStr">
        <is>
          <t>NO</t>
        </is>
      </c>
      <c r="M35" s="74" t="n">
        <v>3.0923774736815</v>
      </c>
      <c r="N35" s="74" t="n">
        <v>8</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4" t="n"/>
      <c r="CH35" s="34" t="n"/>
      <c r="CI35" s="34" t="n"/>
      <c r="CJ35" s="34" t="n"/>
      <c r="CK35" s="34" t="n"/>
      <c r="CL35" s="34" t="n"/>
      <c r="CM35" s="34" t="n"/>
      <c r="CN35" s="34" t="n"/>
      <c r="CO35" s="34" t="n"/>
      <c r="CP35" s="34"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4" t="n"/>
      <c r="EU35" s="34" t="n"/>
      <c r="EV35" s="34" t="n"/>
      <c r="EW35" s="34" t="n"/>
      <c r="EX35" s="34" t="n"/>
      <c r="EY35" s="33" t="n"/>
      <c r="EZ35" s="33" t="n"/>
      <c r="FA35" s="33" t="n"/>
      <c r="FB35" s="33" t="n"/>
      <c r="FC35" s="33" t="n"/>
      <c r="FD35" s="33" t="n"/>
      <c r="FE35" s="33" t="n"/>
      <c r="FF35" s="33" t="n"/>
      <c r="FG35" s="33" t="n"/>
      <c r="FH35" s="33" t="n"/>
      <c r="FI35" s="34" t="n"/>
      <c r="FJ35" s="34"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ez_manage.py:5280 top()</t>
        </is>
      </c>
      <c r="IN35" s="26" t="inlineStr">
        <is>
          <t>v12_quick_engine.py:2837 x5</t>
        </is>
      </c>
      <c r="IO35" s="26" t="n"/>
    </row>
    <row r="36" ht="10.5" customHeight="1" s="67">
      <c r="A36" s="26" t="inlineStr">
        <is>
          <t>LEGACY_REENTRY_PSR_DC_BOUNCE</t>
        </is>
      </c>
      <c r="B36" s="26" t="inlineStr">
        <is>
          <t>1.0</t>
        </is>
      </c>
      <c r="C36" s="26" t="n"/>
      <c r="D36" s="26" t="n"/>
      <c r="E36" s="26" t="n"/>
      <c r="F36" s="26" t="n"/>
      <c r="G36" s="26">
        <f>IFERROR(VLOOKUP($A82&amp;"_"&amp;$B82,Results_Deltas!$A$2:$P$15000,5,FALSE),"")</f>
        <v/>
      </c>
      <c r="H36" s="26">
        <f>IFERROR(VLOOKUP($A82,Results_30d_Deltas!$A$2:$H$5000,7,FALSE)-E81,"")</f>
        <v/>
      </c>
      <c r="I36" s="26">
        <f>IFERROR(VLOOKUP($A82,Results_30d_Deltas!$A$2:$H$5000,6,FALSE),"")</f>
        <v/>
      </c>
      <c r="J36" s="26" t="n"/>
      <c r="K36" s="26" t="n"/>
      <c r="L36" s="26" t="inlineStr">
        <is>
          <t>NO</t>
        </is>
      </c>
      <c r="M36" s="74" t="n">
        <v>3.11329023495435</v>
      </c>
      <c r="N36" s="74" t="n">
        <v>9</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4" t="n"/>
      <c r="FV36" s="34"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ez_manage.py:3422 top()</t>
        </is>
      </c>
      <c r="IN36" s="26" t="inlineStr">
        <is>
          <t>v12_quick_engine.py:2123 x5</t>
        </is>
      </c>
      <c r="IO36" s="26" t="n"/>
    </row>
    <row r="37" ht="10.5" customHeight="1" s="67">
      <c r="A37" s="26" t="inlineStr">
        <is>
          <t>REENTRY_POST_CONSOL_MULT</t>
        </is>
      </c>
      <c r="B37" s="26" t="inlineStr">
        <is>
          <t>0.5</t>
        </is>
      </c>
      <c r="C37" s="26" t="n"/>
      <c r="D37" s="26" t="n"/>
      <c r="E37" s="26" t="n"/>
      <c r="F37" s="26" t="n"/>
      <c r="G37" s="26">
        <f>IFERROR(VLOOKUP($A215&amp;"_"&amp;$B215,Results_Deltas!$A$2:$P$15000,5,FALSE),"")</f>
        <v/>
      </c>
      <c r="H37" s="26">
        <f>IFERROR(VLOOKUP($A215,Results_30d_Deltas!$A$2:$H$5000,7,FALSE)-E214,"")</f>
        <v/>
      </c>
      <c r="I37" s="26">
        <f>IFERROR(VLOOKUP($A215,Results_30d_Deltas!$A$2:$H$5000,6,FALSE),"")</f>
        <v/>
      </c>
      <c r="J37" s="26" t="n"/>
      <c r="K37" s="26" t="n"/>
      <c r="L37" s="26" t="inlineStr">
        <is>
          <t>NO</t>
        </is>
      </c>
      <c r="M37" s="74" t="n">
        <v>3.11687969601238</v>
      </c>
      <c r="N37" s="74" t="n">
        <v>10</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4" t="n"/>
      <c r="FV37" s="34"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ez_manage.py:5319 top()</t>
        </is>
      </c>
      <c r="IN37" s="26" t="inlineStr">
        <is>
          <t>v12_quick_engine.py:2898 x3</t>
        </is>
      </c>
      <c r="IO37" s="26" t="n"/>
    </row>
    <row r="38" ht="10.5" customHeight="1" s="67">
      <c r="A38" s="26" t="inlineStr">
        <is>
          <t>OBLIGATORY_REENTRY_TIER1_HTF_REQUIRED</t>
        </is>
      </c>
      <c r="B38" s="26" t="inlineStr">
        <is>
          <t>1.0</t>
        </is>
      </c>
      <c r="C38" s="26" t="n"/>
      <c r="D38" s="26" t="n"/>
      <c r="E38" s="26" t="n"/>
      <c r="F38" s="26" t="n"/>
      <c r="G38" s="26">
        <f>IFERROR(VLOOKUP($A159&amp;"_"&amp;$B159,Results_Deltas!$A$2:$P$15000,5,FALSE),"")</f>
        <v/>
      </c>
      <c r="H38" s="26">
        <f>IFERROR(VLOOKUP($A159,Results_30d_Deltas!$A$2:$H$5000,7,FALSE)-E158,"")</f>
        <v/>
      </c>
      <c r="I38" s="26">
        <f>IFERROR(VLOOKUP($A159,Results_30d_Deltas!$A$2:$H$5000,6,FALSE),"")</f>
        <v/>
      </c>
      <c r="J38" s="26" t="n"/>
      <c r="K38" s="26" t="n"/>
      <c r="L38" s="26" t="inlineStr">
        <is>
          <t>NO</t>
        </is>
      </c>
      <c r="M38" s="74" t="n">
        <v>3.136525677824237</v>
      </c>
      <c r="N38" s="74" t="n">
        <v>10</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4" t="n"/>
      <c r="EP38" s="34" t="n"/>
      <c r="EQ38" s="34" t="n"/>
      <c r="ER38" s="34" t="n"/>
      <c r="ES38" s="34"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4" t="n"/>
      <c r="FV38" s="34"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ez_manage.py:5123 top()</t>
        </is>
      </c>
      <c r="IN38" s="26" t="inlineStr">
        <is>
          <t>v12_quick_engine.py:2514 x4</t>
        </is>
      </c>
      <c r="IO38" s="26" t="n"/>
    </row>
    <row r="39" ht="10.5" customHeight="1" s="67">
      <c r="A39" s="26" t="inlineStr">
        <is>
          <t>OBLIGATORY_REENTRY_SMA_TF</t>
        </is>
      </c>
      <c r="B39" s="26" t="inlineStr">
        <is>
          <t>D</t>
        </is>
      </c>
      <c r="C39" s="26" t="n"/>
      <c r="D39" s="26" t="n"/>
      <c r="E39" s="26" t="n"/>
      <c r="F39" s="26" t="n"/>
      <c r="G39" s="26">
        <f>IFERROR(VLOOKUP($A153&amp;"_"&amp;$B153,Results_Deltas!$A$2:$P$15000,5,FALSE),"")</f>
        <v/>
      </c>
      <c r="H39" s="26">
        <f>IFERROR(VLOOKUP($A153,Results_30d_Deltas!$A$2:$H$5000,7,FALSE)-E152,"")</f>
        <v/>
      </c>
      <c r="I39" s="26">
        <f>IFERROR(VLOOKUP($A153,Results_30d_Deltas!$A$2:$H$5000,6,FALSE),"")</f>
        <v/>
      </c>
      <c r="J39" s="26" t="n"/>
      <c r="K39" s="26" t="n"/>
      <c r="L39" s="26" t="inlineStr">
        <is>
          <t>NO</t>
        </is>
      </c>
      <c r="M39" s="74" t="n">
        <v>3.138029944679983</v>
      </c>
      <c r="N39" s="74" t="n">
        <v>10</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4" t="n"/>
      <c r="FV39" s="34"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ez_manage.py:5122 top()</t>
        </is>
      </c>
      <c r="IN39" s="26" t="inlineStr">
        <is>
          <t>v12_quick_engine.py:2513 x2</t>
        </is>
      </c>
      <c r="IO39" s="26" t="n"/>
    </row>
    <row r="40" ht="10.5" customHeight="1" s="67">
      <c r="A40" s="26" t="inlineStr">
        <is>
          <t>OBLIGATORY_REENTRY_TIER2_HTF_REQUIRED</t>
        </is>
      </c>
      <c r="B40" s="26" t="inlineStr">
        <is>
          <t>0.5</t>
        </is>
      </c>
      <c r="C40" s="26" t="n"/>
      <c r="D40" s="26" t="n"/>
      <c r="E40" s="26" t="n"/>
      <c r="F40" s="26" t="n"/>
      <c r="G40" s="26">
        <f>IFERROR(VLOOKUP($A162&amp;"_"&amp;$B162,Results_Deltas!$A$2:$P$15000,5,FALSE),"")</f>
        <v/>
      </c>
      <c r="H40" s="26">
        <f>IFERROR(VLOOKUP($A162,Results_30d_Deltas!$A$2:$H$5000,7,FALSE)-E161,"")</f>
        <v/>
      </c>
      <c r="I40" s="26">
        <f>IFERROR(VLOOKUP($A162,Results_30d_Deltas!$A$2:$H$5000,6,FALSE),"")</f>
        <v/>
      </c>
      <c r="J40" s="26" t="n"/>
      <c r="K40" s="26" t="n"/>
      <c r="L40" s="26" t="inlineStr">
        <is>
          <t>NO</t>
        </is>
      </c>
      <c r="M40" s="74" t="n">
        <v>3.13846351415574</v>
      </c>
      <c r="N40" s="74" t="n">
        <v>10</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4" t="n"/>
      <c r="EP40" s="34" t="n"/>
      <c r="EQ40" s="34" t="n"/>
      <c r="ER40" s="34" t="n"/>
      <c r="ES40" s="34"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4" t="n"/>
      <c r="FV40" s="34"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ez_manage.py:5124 top()</t>
        </is>
      </c>
      <c r="IN40" s="26" t="inlineStr">
        <is>
          <t>v12_quick_engine.py:2515 x4</t>
        </is>
      </c>
      <c r="IO40" s="26" t="n"/>
    </row>
    <row r="41" ht="10.5" customHeight="1" s="67">
      <c r="A41" s="26" t="inlineStr">
        <is>
          <t>OBLIGATORY_REENTRY_SHORT_K15_LOW_BLOCK</t>
        </is>
      </c>
      <c r="B41" s="26" t="inlineStr">
        <is>
          <t>1.0</t>
        </is>
      </c>
      <c r="C41" s="26" t="n"/>
      <c r="D41" s="26" t="n"/>
      <c r="E41" s="26" t="n"/>
      <c r="F41" s="26" t="n"/>
      <c r="G41" s="26">
        <f>IFERROR(VLOOKUP($A142&amp;"_"&amp;$B142,Results_Deltas!$A$2:$P$15000,5,FALSE),"")</f>
        <v/>
      </c>
      <c r="H41" s="26">
        <f>IFERROR(VLOOKUP($A142,Results_30d_Deltas!$A$2:$H$5000,7,FALSE)-E141,"")</f>
        <v/>
      </c>
      <c r="I41" s="26">
        <f>IFERROR(VLOOKUP($A142,Results_30d_Deltas!$A$2:$H$5000,6,FALSE),"")</f>
        <v/>
      </c>
      <c r="J41" s="26" t="n"/>
      <c r="K41" s="26" t="n"/>
      <c r="L41" s="26" t="inlineStr">
        <is>
          <t>NO</t>
        </is>
      </c>
      <c r="M41" s="74" t="n">
        <v>3.138928522399812</v>
      </c>
      <c r="N41" s="74" t="n">
        <v>10</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4" t="n"/>
      <c r="FV41" s="34"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ez_manage.py:5117 top()</t>
        </is>
      </c>
      <c r="IN41" s="26" t="inlineStr">
        <is>
          <t>v12_quick_engine.py:2508 x4</t>
        </is>
      </c>
      <c r="IO41" s="26" t="n"/>
    </row>
    <row r="42" ht="10.5" customHeight="1" s="67">
      <c r="A42" s="26" t="inlineStr">
        <is>
          <t>GUARANTEED_REENTRY_K_LOW_BLOCK</t>
        </is>
      </c>
      <c r="B42" s="26" t="inlineStr">
        <is>
          <t>30.0</t>
        </is>
      </c>
      <c r="C42" s="26" t="n"/>
      <c r="D42" s="26" t="n"/>
      <c r="E42" s="26" t="n"/>
      <c r="F42" s="26" t="n"/>
      <c r="G42" s="26">
        <f>IFERROR(VLOOKUP($A56&amp;"_"&amp;$B56,Results_Deltas!$A$2:$P$15000,5,FALSE),"")</f>
        <v/>
      </c>
      <c r="H42" s="26">
        <f>IFERROR(VLOOKUP($A56,Results_30d_Deltas!$A$2:$H$5000,7,FALSE)-E55,"")</f>
        <v/>
      </c>
      <c r="I42" s="26">
        <f>IFERROR(VLOOKUP($A56,Results_30d_Deltas!$A$2:$H$5000,6,FALSE),"")</f>
        <v/>
      </c>
      <c r="J42" s="26" t="n"/>
      <c r="K42" s="26" t="n"/>
      <c r="L42" s="26" t="inlineStr">
        <is>
          <t>NO</t>
        </is>
      </c>
      <c r="M42" s="74" t="n">
        <v>3.139773011039687</v>
      </c>
      <c r="N42" s="74" t="n">
        <v>8</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4" t="n"/>
      <c r="FV42" s="34"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ez_manage.py:4777 top()</t>
        </is>
      </c>
      <c r="IN42" s="26" t="inlineStr">
        <is>
          <t>v12_quick_engine.py:1944 x4</t>
        </is>
      </c>
      <c r="IO42" s="26" t="n"/>
    </row>
    <row r="43" ht="10.5" customHeight="1" s="67">
      <c r="A43" s="26" t="inlineStr">
        <is>
          <t>OBLIGATORY_REENTRY_SCORE_TIER1</t>
        </is>
      </c>
      <c r="B43" s="26" t="inlineStr">
        <is>
          <t>1.0</t>
        </is>
      </c>
      <c r="C43" s="26" t="n"/>
      <c r="D43" s="26" t="n"/>
      <c r="E43" s="26" t="n"/>
      <c r="F43" s="26" t="n"/>
      <c r="G43" s="26">
        <f>IFERROR(VLOOKUP($A130&amp;"_"&amp;$B130,Results_Deltas!$A$2:$P$15000,5,FALSE),"")</f>
        <v/>
      </c>
      <c r="H43" s="26">
        <f>IFERROR(VLOOKUP($A130,Results_30d_Deltas!$A$2:$H$5000,7,FALSE)-E129,"")</f>
        <v/>
      </c>
      <c r="I43" s="26">
        <f>IFERROR(VLOOKUP($A130,Results_30d_Deltas!$A$2:$H$5000,6,FALSE),"")</f>
        <v/>
      </c>
      <c r="J43" s="26" t="n"/>
      <c r="K43" s="26" t="n"/>
      <c r="L43" s="26" t="inlineStr">
        <is>
          <t>NO</t>
        </is>
      </c>
      <c r="M43" s="74" t="n">
        <v>3.139841422690442</v>
      </c>
      <c r="N43" s="74" t="n">
        <v>10</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4" t="n"/>
      <c r="FV43" s="34"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ez_manage.py:5113 top()</t>
        </is>
      </c>
      <c r="IN43" s="26" t="inlineStr">
        <is>
          <t>v12_quick_engine.py:2504 x4</t>
        </is>
      </c>
      <c r="IO43" s="26" t="n"/>
    </row>
    <row r="44" ht="10.5" customHeight="1" s="67">
      <c r="A44" s="26" t="inlineStr">
        <is>
          <t>MANDATORY_REENTRY_REQUIRE_K_NOT_EXTREME</t>
        </is>
      </c>
      <c r="B44" s="26" t="inlineStr">
        <is>
          <t>1.0</t>
        </is>
      </c>
      <c r="C44" s="26" t="n"/>
      <c r="D44" s="26" t="n"/>
      <c r="E44" s="26" t="n"/>
      <c r="F44" s="26" t="n"/>
      <c r="G44" s="26">
        <f>IFERROR(VLOOKUP($A110&amp;"_"&amp;$B110,Results_Deltas!$A$2:$P$15000,5,FALSE),"")</f>
        <v/>
      </c>
      <c r="H44" s="26">
        <f>IFERROR(VLOOKUP($A110,Results_30d_Deltas!$A$2:$H$5000,7,FALSE)-E109,"")</f>
        <v/>
      </c>
      <c r="I44" s="26">
        <f>IFERROR(VLOOKUP($A110,Results_30d_Deltas!$A$2:$H$5000,6,FALSE),"")</f>
        <v/>
      </c>
      <c r="J44" s="26" t="n"/>
      <c r="K44" s="26" t="n"/>
      <c r="L44" s="26" t="inlineStr">
        <is>
          <t>NO</t>
        </is>
      </c>
      <c r="M44" s="74" t="n">
        <v>3.141083893801376</v>
      </c>
      <c r="N44" s="74" t="n">
        <v>10</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4" t="n"/>
      <c r="FV44" s="34"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ez_manage.py:4964 top()</t>
        </is>
      </c>
      <c r="IN44" s="26" t="inlineStr">
        <is>
          <t>v12_quick_engine.py:2250 x2</t>
        </is>
      </c>
      <c r="IO44" s="26" t="n"/>
    </row>
    <row r="45" ht="10.5" customHeight="1" s="67">
      <c r="A45" s="26" t="inlineStr">
        <is>
          <t>GUARANTEED_REENTRY_K_FAVORABLE_LOW</t>
        </is>
      </c>
      <c r="B45" s="26" t="inlineStr">
        <is>
          <t>37.5</t>
        </is>
      </c>
      <c r="C45" s="26" t="n"/>
      <c r="D45" s="26" t="n"/>
      <c r="E45" s="26" t="n"/>
      <c r="F45" s="26" t="n"/>
      <c r="G45" s="26">
        <f>IFERROR(VLOOKUP($A11&amp;"_"&amp;$B11,Results_Deltas!$A$2:$P$15000,5,FALSE),"")</f>
        <v/>
      </c>
      <c r="H45" s="26">
        <f>IFERROR(VLOOKUP($A11,Results_30d_Deltas!$A$2:$H$5000,7,FALSE)-E10,"")</f>
        <v/>
      </c>
      <c r="I45" s="26">
        <f>IFERROR(VLOOKUP($A11,Results_30d_Deltas!$A$2:$H$5000,6,FALSE),"")</f>
        <v/>
      </c>
      <c r="J45" s="26" t="n"/>
      <c r="K45" s="26" t="n"/>
      <c r="L45" s="26" t="inlineStr">
        <is>
          <t>NO</t>
        </is>
      </c>
      <c r="M45" s="74" t="n">
        <v>3.16839949179738</v>
      </c>
      <c r="N45" s="74" t="n">
        <v>8</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4" t="n"/>
      <c r="FV45" s="34"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ez_manage.py:4775 top()</t>
        </is>
      </c>
      <c r="IN45" s="26" t="inlineStr">
        <is>
          <t>v12_quick_engine.py:1942 x4</t>
        </is>
      </c>
      <c r="IO45" s="26" t="n"/>
    </row>
    <row r="46" ht="10.5" customHeight="1" s="67">
      <c r="A46" s="26" t="inlineStr">
        <is>
          <t>REENTRY_TIER2_MAX_MINUTES</t>
        </is>
      </c>
      <c r="B46" s="26" t="inlineStr">
        <is>
          <t>2.0</t>
        </is>
      </c>
      <c r="C46" s="26" t="n"/>
      <c r="D46" s="26" t="n"/>
      <c r="E46" s="26" t="n"/>
      <c r="F46" s="26" t="n"/>
      <c r="G46" s="26">
        <f>IFERROR(VLOOKUP($A245&amp;"_"&amp;$B245,Results_Deltas!$A$2:$P$15000,5,FALSE),"")</f>
        <v/>
      </c>
      <c r="H46" s="26">
        <f>IFERROR(VLOOKUP($A245,Results_30d_Deltas!$A$2:$H$5000,7,FALSE)-E244,"")</f>
        <v/>
      </c>
      <c r="I46" s="26">
        <f>IFERROR(VLOOKUP($A245,Results_30d_Deltas!$A$2:$H$5000,6,FALSE),"")</f>
        <v/>
      </c>
      <c r="J46" s="26" t="n"/>
      <c r="K46" s="26" t="n"/>
      <c r="L46" s="26" t="inlineStr">
        <is>
          <t>NO</t>
        </is>
      </c>
      <c r="M46" s="74" t="n">
        <v>3.179826135225005</v>
      </c>
      <c r="N46" s="74" t="n">
        <v>10</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4" t="n"/>
      <c r="FV46" s="34"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ez_manage.py:3879 top()</t>
        </is>
      </c>
      <c r="IN46" s="26" t="inlineStr">
        <is>
          <t>v12_quick_engine.py:2914 x10</t>
        </is>
      </c>
      <c r="IO46" s="26" t="n"/>
    </row>
    <row r="47" ht="10.5" customHeight="1" s="67">
      <c r="A47" s="26" t="inlineStr">
        <is>
          <t>FOLLOW_THROUGH_REENTRY_ENABLED</t>
        </is>
      </c>
      <c r="B47" s="26" t="inlineStr">
        <is>
          <t>True</t>
        </is>
      </c>
      <c r="C47" s="26" t="n"/>
      <c r="D47" s="26" t="n"/>
      <c r="E47" s="26" t="n"/>
      <c r="F47" s="26" t="n"/>
      <c r="G47" s="26">
        <f>IFERROR(VLOOKUP($A44&amp;"_"&amp;$B44,Results_Deltas!$A$2:$P$15000,5,FALSE),"")</f>
        <v/>
      </c>
      <c r="H47" s="26">
        <f>IFERROR(VLOOKUP($A44,Results_30d_Deltas!$A$2:$H$5000,7,FALSE)-E43,"")</f>
        <v/>
      </c>
      <c r="I47" s="26">
        <f>IFERROR(VLOOKUP($A44,Results_30d_Deltas!$A$2:$H$5000,6,FALSE),"")</f>
        <v/>
      </c>
      <c r="J47" s="26" t="n"/>
      <c r="K47" s="26" t="n"/>
      <c r="L47" s="26" t="inlineStr">
        <is>
          <t>NO</t>
        </is>
      </c>
      <c r="M47" s="74" t="n">
        <v>3.184957250919668</v>
      </c>
      <c r="N47" s="74" t="n">
        <v>8</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4" t="n"/>
      <c r="FV47" s="34"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ez_manage.py:1189 top()</t>
        </is>
      </c>
      <c r="IN47" s="26" t="inlineStr">
        <is>
          <t>v12_quick_engine.py:1394 x5</t>
        </is>
      </c>
      <c r="IO47" s="26" t="n"/>
    </row>
    <row r="48" ht="10.5" customHeight="1" s="67">
      <c r="A48" s="26" t="inlineStr">
        <is>
          <t>GUARANTEED_REENTRY_K_LOW_BLOCK</t>
        </is>
      </c>
      <c r="B48" s="26" t="inlineStr">
        <is>
          <t>25.0</t>
        </is>
      </c>
      <c r="C48" s="26" t="n"/>
      <c r="D48" s="26" t="n"/>
      <c r="E48" s="26" t="n"/>
      <c r="F48" s="26" t="n"/>
      <c r="G48" s="26">
        <f>IFERROR(VLOOKUP($A55&amp;"_"&amp;$B55,Results_Deltas!$A$2:$P$15000,5,FALSE),"")</f>
        <v/>
      </c>
      <c r="H48" s="26">
        <f>IFERROR(VLOOKUP($A55,Results_30d_Deltas!$A$2:$H$5000,7,FALSE)-E54,"")</f>
        <v/>
      </c>
      <c r="I48" s="26">
        <f>IFERROR(VLOOKUP($A55,Results_30d_Deltas!$A$2:$H$5000,6,FALSE),"")</f>
        <v/>
      </c>
      <c r="J48" s="26" t="n"/>
      <c r="K48" s="26" t="n"/>
      <c r="L48" s="26" t="inlineStr">
        <is>
          <t>NO</t>
        </is>
      </c>
      <c r="M48" s="74" t="n">
        <v>3.185319172252445</v>
      </c>
      <c r="N48" s="74" t="n">
        <v>10</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4" t="n"/>
      <c r="FV48" s="34"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ez_manage.py:4777 top()</t>
        </is>
      </c>
      <c r="IN48" s="26" t="inlineStr">
        <is>
          <t>v12_quick_engine.py:1944 x4</t>
        </is>
      </c>
      <c r="IO48" s="26" t="n"/>
    </row>
    <row r="49" ht="10.5" customHeight="1" s="67">
      <c r="A49" s="26" t="inlineStr">
        <is>
          <t>BOUNCE_REENTRY_K_RESET_SHORT</t>
        </is>
      </c>
      <c r="B49" s="26" t="inlineStr">
        <is>
          <t>2.0</t>
        </is>
      </c>
      <c r="C49" s="26" t="n"/>
      <c r="D49" s="26" t="n"/>
      <c r="E49" s="26" t="n"/>
      <c r="F49" s="26" t="n"/>
      <c r="G49" s="26">
        <f>IFERROR(VLOOKUP($A24&amp;"_"&amp;$B24,Results_Deltas!$A$2:$P$15000,5,FALSE),"")</f>
        <v/>
      </c>
      <c r="H49" s="26">
        <f>IFERROR(VLOOKUP($A24,Results_30d_Deltas!$A$2:$H$5000,7,FALSE)-E23,"")</f>
        <v/>
      </c>
      <c r="I49" s="26">
        <f>IFERROR(VLOOKUP($A24,Results_30d_Deltas!$A$2:$H$5000,6,FALSE),"")</f>
        <v/>
      </c>
      <c r="J49" s="26" t="n"/>
      <c r="K49" s="26" t="n"/>
      <c r="L49" s="26" t="inlineStr">
        <is>
          <t>NO</t>
        </is>
      </c>
      <c r="M49" s="74" t="n">
        <v>3.191492068832473</v>
      </c>
      <c r="N49" s="74" t="n">
        <v>10</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4" t="n"/>
      <c r="FV49" s="34"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ez_manage.py:2987 top()</t>
        </is>
      </c>
      <c r="IN49" s="26" t="inlineStr">
        <is>
          <t>v12_quick_engine.py:327 x13</t>
        </is>
      </c>
      <c r="IO49" s="26" t="n"/>
    </row>
    <row r="50" ht="10.5" customHeight="1" s="67">
      <c r="A50" s="26" t="inlineStr">
        <is>
          <t>GUARANTEED_REENTRY_K_LOW_BLOCK</t>
        </is>
      </c>
      <c r="B50" s="26" t="inlineStr">
        <is>
          <t>15.0</t>
        </is>
      </c>
      <c r="C50" s="26" t="n"/>
      <c r="D50" s="26" t="n"/>
      <c r="E50" s="26" t="n"/>
      <c r="F50" s="26" t="n"/>
      <c r="G50" s="26">
        <f>IFERROR(VLOOKUP($A53&amp;"_"&amp;$B53,Results_Deltas!$A$2:$P$15000,5,FALSE),"")</f>
        <v/>
      </c>
      <c r="H50" s="26">
        <f>IFERROR(VLOOKUP($A53,Results_30d_Deltas!$A$2:$H$5000,7,FALSE)-E52,"")</f>
        <v/>
      </c>
      <c r="I50" s="26">
        <f>IFERROR(VLOOKUP($A53,Results_30d_Deltas!$A$2:$H$5000,6,FALSE),"")</f>
        <v/>
      </c>
      <c r="J50" s="26" t="n"/>
      <c r="K50" s="26" t="n"/>
      <c r="L50" s="26" t="inlineStr">
        <is>
          <t>NO</t>
        </is>
      </c>
      <c r="M50" s="74" t="n">
        <v>3.205195796433174</v>
      </c>
      <c r="N50" s="74" t="n">
        <v>10</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4" t="n"/>
      <c r="FV50" s="34"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ez_manage.py:4777 top()</t>
        </is>
      </c>
      <c r="IN50" s="26" t="inlineStr">
        <is>
          <t>v12_quick_engine.py:1944 x4</t>
        </is>
      </c>
      <c r="IO50" s="26" t="n"/>
    </row>
    <row r="51" ht="10.5" customHeight="1" s="67">
      <c r="A51" s="26" t="inlineStr">
        <is>
          <t>REENTRY_POST_CONSOL_ATR_THRESHOLD</t>
        </is>
      </c>
      <c r="B51" s="26" t="inlineStr">
        <is>
          <t>2.0</t>
        </is>
      </c>
      <c r="C51" s="26" t="n"/>
      <c r="D51" s="26" t="n"/>
      <c r="E51" s="26" t="n"/>
      <c r="F51" s="26" t="n"/>
      <c r="G51" s="26">
        <f>IFERROR(VLOOKUP($A211&amp;"_"&amp;$B211,Results_Deltas!$A$2:$P$15000,5,FALSE),"")</f>
        <v/>
      </c>
      <c r="H51" s="26">
        <f>IFERROR(VLOOKUP($A211,Results_30d_Deltas!$A$2:$H$5000,7,FALSE)-E210,"")</f>
        <v/>
      </c>
      <c r="I51" s="26">
        <f>IFERROR(VLOOKUP($A211,Results_30d_Deltas!$A$2:$H$5000,6,FALSE),"")</f>
        <v/>
      </c>
      <c r="J51" s="26" t="n"/>
      <c r="K51" s="26" t="n"/>
      <c r="L51" s="26" t="inlineStr">
        <is>
          <t>NO</t>
        </is>
      </c>
      <c r="M51" s="74" t="n">
        <v>3.206848426377581</v>
      </c>
      <c r="N51" s="74" t="n">
        <v>10</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4" t="n"/>
      <c r="FV51" s="34"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ez_manage.py:5318 top()</t>
        </is>
      </c>
      <c r="IN51" s="26" t="inlineStr">
        <is>
          <t>v12_quick_engine.py:2896 x3</t>
        </is>
      </c>
      <c r="IO51" s="26" t="n"/>
    </row>
    <row r="52" ht="10.5" customHeight="1" s="67">
      <c r="A52" s="26" t="inlineStr">
        <is>
          <t>LEGACY_REENTRY_PSR_FULL_DC</t>
        </is>
      </c>
      <c r="B52" s="26" t="inlineStr">
        <is>
          <t>1.0</t>
        </is>
      </c>
      <c r="C52" s="26" t="n"/>
      <c r="D52" s="26" t="n"/>
      <c r="E52" s="26" t="n"/>
      <c r="F52" s="26" t="n"/>
      <c r="G52" s="26">
        <f>IFERROR(VLOOKUP($A86&amp;"_"&amp;$B86,Results_Deltas!$A$2:$P$15000,5,FALSE),"")</f>
        <v/>
      </c>
      <c r="H52" s="26">
        <f>IFERROR(VLOOKUP($A86,Results_30d_Deltas!$A$2:$H$5000,7,FALSE)-E85,"")</f>
        <v/>
      </c>
      <c r="I52" s="26">
        <f>IFERROR(VLOOKUP($A86,Results_30d_Deltas!$A$2:$H$5000,6,FALSE),"")</f>
        <v/>
      </c>
      <c r="J52" s="26" t="n"/>
      <c r="K52" s="26" t="n"/>
      <c r="L52" s="26" t="inlineStr">
        <is>
          <t>NO</t>
        </is>
      </c>
      <c r="M52" s="74" t="n">
        <v>3.217713849419517</v>
      </c>
      <c r="N52" s="74" t="n">
        <v>9</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4" t="n"/>
      <c r="FV52" s="34"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ez_manage.py:3423 top()</t>
        </is>
      </c>
      <c r="IN52" s="26" t="inlineStr">
        <is>
          <t>v12_quick_engine.py:2124 x5</t>
        </is>
      </c>
      <c r="IO52" s="26" t="n"/>
    </row>
    <row r="53" ht="10.5" customHeight="1" s="67">
      <c r="A53" s="26" t="inlineStr">
        <is>
          <t>LEGACY_PROC_SINGLE_REENTRY</t>
        </is>
      </c>
      <c r="B53" s="26" t="inlineStr">
        <is>
          <t>0.5</t>
        </is>
      </c>
      <c r="C53" s="26" t="n"/>
      <c r="D53" s="26" t="n"/>
      <c r="E53" s="26" t="n"/>
      <c r="F53" s="26" t="n"/>
      <c r="G53" s="26">
        <f>IFERROR(VLOOKUP($A77&amp;"_"&amp;$B77,Results_Deltas!$A$2:$P$15000,5,FALSE),"")</f>
        <v/>
      </c>
      <c r="H53" s="26">
        <f>IFERROR(VLOOKUP($A77,Results_30d_Deltas!$A$2:$H$5000,7,FALSE)-E76,"")</f>
        <v/>
      </c>
      <c r="I53" s="26">
        <f>IFERROR(VLOOKUP($A77,Results_30d_Deltas!$A$2:$H$5000,6,FALSE),"")</f>
        <v/>
      </c>
      <c r="J53" s="26" t="n"/>
      <c r="K53" s="26" t="n"/>
      <c r="L53" s="26" t="inlineStr">
        <is>
          <t>NO</t>
        </is>
      </c>
      <c r="M53" s="74" t="n">
        <v>3.224762702626629</v>
      </c>
      <c r="N53" s="74" t="n">
        <v>9</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4" t="n"/>
      <c r="FV53" s="34"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ez_manage.py:3418 top()</t>
        </is>
      </c>
      <c r="IN53" s="26" t="inlineStr">
        <is>
          <t>v12_quick_engine.py:2119 x5</t>
        </is>
      </c>
      <c r="IO53" s="26" t="n"/>
    </row>
    <row r="54" ht="10.5" customHeight="1" s="67">
      <c r="A54" s="26" t="inlineStr">
        <is>
          <t>OBLIGATORY_REENTRY_SCORE_TIER3</t>
        </is>
      </c>
      <c r="B54" s="26" t="inlineStr">
        <is>
          <t>1.0</t>
        </is>
      </c>
      <c r="C54" s="26" t="n"/>
      <c r="D54" s="26" t="n"/>
      <c r="E54" s="26" t="n"/>
      <c r="F54" s="26" t="n"/>
      <c r="G54" s="26">
        <f>IFERROR(VLOOKUP($A138&amp;"_"&amp;$B138,Results_Deltas!$A$2:$P$15000,5,FALSE),"")</f>
        <v/>
      </c>
      <c r="H54" s="26">
        <f>IFERROR(VLOOKUP($A138,Results_30d_Deltas!$A$2:$H$5000,7,FALSE)-E137,"")</f>
        <v/>
      </c>
      <c r="I54" s="26">
        <f>IFERROR(VLOOKUP($A138,Results_30d_Deltas!$A$2:$H$5000,6,FALSE),"")</f>
        <v/>
      </c>
      <c r="J54" s="26" t="n"/>
      <c r="K54" s="26" t="n"/>
      <c r="L54" s="26" t="inlineStr">
        <is>
          <t>NO</t>
        </is>
      </c>
      <c r="M54" s="74" t="n">
        <v>3.228320061129685</v>
      </c>
      <c r="N54" s="74" t="n">
        <v>9</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4" t="n"/>
      <c r="FV54" s="34"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ez_manage.py:5115 top()</t>
        </is>
      </c>
      <c r="IN54" s="26" t="inlineStr">
        <is>
          <t>v12_quick_engine.py:2506 x4</t>
        </is>
      </c>
      <c r="IO54" s="26" t="n"/>
    </row>
    <row r="55" ht="10.5" customHeight="1" s="67">
      <c r="A55" s="26" t="inlineStr">
        <is>
          <t>LEGACY_REENTRY_PSR_K_DC_CROSSOVER</t>
        </is>
      </c>
      <c r="B55" s="26" t="inlineStr">
        <is>
          <t>1.0</t>
        </is>
      </c>
      <c r="C55" s="26" t="n"/>
      <c r="D55" s="26" t="n"/>
      <c r="E55" s="26" t="n"/>
      <c r="F55" s="26" t="n"/>
      <c r="G55" s="26">
        <f>IFERROR(VLOOKUP($A90&amp;"_"&amp;$B90,Results_Deltas!$A$2:$P$15000,5,FALSE),"")</f>
        <v/>
      </c>
      <c r="H55" s="26">
        <f>IFERROR(VLOOKUP($A90,Results_30d_Deltas!$A$2:$H$5000,7,FALSE)-E89,"")</f>
        <v/>
      </c>
      <c r="I55" s="26">
        <f>IFERROR(VLOOKUP($A90,Results_30d_Deltas!$A$2:$H$5000,6,FALSE),"")</f>
        <v/>
      </c>
      <c r="J55" s="26" t="n"/>
      <c r="K55" s="26" t="n"/>
      <c r="L55" s="26" t="inlineStr">
        <is>
          <t>NO</t>
        </is>
      </c>
      <c r="M55" s="74" t="n">
        <v>3.243579665117783</v>
      </c>
      <c r="N55" s="74" t="n">
        <v>9</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4" t="n"/>
      <c r="FV55" s="34"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ez_manage.py:3424 top()</t>
        </is>
      </c>
      <c r="IN55" s="26" t="inlineStr">
        <is>
          <t>v12_quick_engine.py:2125 x5</t>
        </is>
      </c>
      <c r="IO55" s="26" t="n"/>
    </row>
    <row r="56" ht="10.5" customHeight="1" s="67">
      <c r="A56" s="26" t="inlineStr">
        <is>
          <t>REENTRY_POST_CONSOL_ATR_THRESHOLD</t>
        </is>
      </c>
      <c r="B56" s="26" t="inlineStr">
        <is>
          <t>1.0</t>
        </is>
      </c>
      <c r="C56" s="26" t="n"/>
      <c r="D56" s="26" t="n"/>
      <c r="E56" s="26" t="n"/>
      <c r="F56" s="26" t="n"/>
      <c r="G56" s="26">
        <f>IFERROR(VLOOKUP($A210&amp;"_"&amp;$B210,Results_Deltas!$A$2:$P$15000,5,FALSE),"")</f>
        <v/>
      </c>
      <c r="H56" s="26">
        <f>IFERROR(VLOOKUP($A210,Results_30d_Deltas!$A$2:$H$5000,7,FALSE)-E209,"")</f>
        <v/>
      </c>
      <c r="I56" s="26">
        <f>IFERROR(VLOOKUP($A210,Results_30d_Deltas!$A$2:$H$5000,6,FALSE),"")</f>
        <v/>
      </c>
      <c r="J56" s="26" t="n"/>
      <c r="K56" s="26" t="n"/>
      <c r="L56" s="26" t="inlineStr">
        <is>
          <t>NO</t>
        </is>
      </c>
      <c r="M56" s="74" t="n">
        <v>3.253678204177104</v>
      </c>
      <c r="N56" s="74" t="n">
        <v>10</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4" t="n"/>
      <c r="FV56" s="34"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ez_manage.py:5318 top()</t>
        </is>
      </c>
      <c r="IN56" s="26" t="inlineStr">
        <is>
          <t>v12_quick_engine.py:2896 x3</t>
        </is>
      </c>
      <c r="IO56" s="26" t="n"/>
    </row>
    <row r="57" ht="10.5" customHeight="1" s="67">
      <c r="A57" s="26" t="inlineStr">
        <is>
          <t>REENTRY2_DC_BREAK_REQUIRE_WT_FILTER</t>
        </is>
      </c>
      <c r="B57" s="26" t="inlineStr">
        <is>
          <t>2.0</t>
        </is>
      </c>
      <c r="C57" s="26" t="n"/>
      <c r="D57" s="26" t="n"/>
      <c r="E57" s="26" t="n"/>
      <c r="F57" s="26" t="n"/>
      <c r="G57" s="26">
        <f>IFERROR(VLOOKUP($A181&amp;"_"&amp;$B181,Results_Deltas!$A$2:$P$15000,5,FALSE),"")</f>
        <v/>
      </c>
      <c r="H57" s="26">
        <f>IFERROR(VLOOKUP($A181,Results_30d_Deltas!$A$2:$H$5000,7,FALSE)-E180,"")</f>
        <v/>
      </c>
      <c r="I57" s="26">
        <f>IFERROR(VLOOKUP($A181,Results_30d_Deltas!$A$2:$H$5000,6,FALSE),"")</f>
        <v/>
      </c>
      <c r="J57" s="26" t="n"/>
      <c r="K57" s="26" t="n"/>
      <c r="L57" s="26" t="inlineStr">
        <is>
          <t>NO</t>
        </is>
      </c>
      <c r="M57" s="74" t="n">
        <v>3.276334429534937</v>
      </c>
      <c r="N57" s="74" t="n">
        <v>8</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4" t="n"/>
      <c r="CH57" s="34" t="n"/>
      <c r="CI57" s="34" t="n"/>
      <c r="CJ57" s="34" t="n"/>
      <c r="CK57" s="34" t="n"/>
      <c r="CL57" s="34" t="n"/>
      <c r="CM57" s="34" t="n"/>
      <c r="CN57" s="34" t="n"/>
      <c r="CO57" s="34" t="n"/>
      <c r="CP57" s="34"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4" t="n"/>
      <c r="EU57" s="34" t="n"/>
      <c r="EV57" s="34" t="n"/>
      <c r="EW57" s="34" t="n"/>
      <c r="EX57" s="34" t="n"/>
      <c r="EY57" s="33" t="n"/>
      <c r="EZ57" s="33" t="n"/>
      <c r="FA57" s="33" t="n"/>
      <c r="FB57" s="33" t="n"/>
      <c r="FC57" s="33" t="n"/>
      <c r="FD57" s="33" t="n"/>
      <c r="FE57" s="33" t="n"/>
      <c r="FF57" s="33" t="n"/>
      <c r="FG57" s="33" t="n"/>
      <c r="FH57" s="33" t="n"/>
      <c r="FI57" s="34" t="n"/>
      <c r="FJ57" s="34"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ez_manage.py:5282 top()</t>
        </is>
      </c>
      <c r="IN57" s="26" t="inlineStr">
        <is>
          <t>v12_quick_engine.py:2839 x5</t>
        </is>
      </c>
      <c r="IO57" s="26" t="n"/>
    </row>
    <row r="58" ht="10.5" customHeight="1" s="67">
      <c r="A58" s="26" t="inlineStr">
        <is>
          <t>MANDATORY_REENTRY_K_LOW_BLOCK</t>
        </is>
      </c>
      <c r="B58" s="26" t="inlineStr">
        <is>
          <t>0.5</t>
        </is>
      </c>
      <c r="C58" s="26" t="n"/>
      <c r="D58" s="26" t="n"/>
      <c r="E58" s="26" t="n"/>
      <c r="F58" s="26" t="n"/>
      <c r="G58" s="26">
        <f>IFERROR(VLOOKUP($A105&amp;"_"&amp;$B105,Results_Deltas!$A$2:$P$15000,5,FALSE),"")</f>
        <v/>
      </c>
      <c r="H58" s="26">
        <f>IFERROR(VLOOKUP($A105,Results_30d_Deltas!$A$2:$H$5000,7,FALSE)-E104,"")</f>
        <v/>
      </c>
      <c r="I58" s="26">
        <f>IFERROR(VLOOKUP($A105,Results_30d_Deltas!$A$2:$H$5000,6,FALSE),"")</f>
        <v/>
      </c>
      <c r="J58" s="26" t="n"/>
      <c r="K58" s="26" t="n"/>
      <c r="L58" s="26" t="inlineStr">
        <is>
          <t>NO</t>
        </is>
      </c>
      <c r="M58" s="74" t="n">
        <v>3.279396637231339</v>
      </c>
      <c r="N58" s="74" t="n">
        <v>9</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4" t="n"/>
      <c r="FV58" s="34"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ez_manage.py:4962 top()</t>
        </is>
      </c>
      <c r="IN58" s="26" t="inlineStr">
        <is>
          <t>v12_quick_engine.py:2248 x2</t>
        </is>
      </c>
      <c r="IO58" s="26" t="n"/>
    </row>
    <row r="59" ht="10.5" customHeight="1" s="67">
      <c r="A59" s="26" t="inlineStr">
        <is>
          <t>REENTRY2_DC_BREAK_FILTER_TF</t>
        </is>
      </c>
      <c r="B59" s="26" t="inlineStr">
        <is>
          <t>OFF</t>
        </is>
      </c>
      <c r="C59" s="26" t="n"/>
      <c r="D59" s="26" t="n"/>
      <c r="E59" s="26" t="n"/>
      <c r="F59" s="26" t="n"/>
      <c r="G59" s="26">
        <f>IFERROR(VLOOKUP($A169&amp;"_"&amp;$B169,Results_Deltas!$A$2:$P$15000,5,FALSE),"")</f>
        <v/>
      </c>
      <c r="H59" s="26">
        <f>IFERROR(VLOOKUP($A169,Results_30d_Deltas!$A$2:$H$5000,7,FALSE)-E168,"")</f>
        <v/>
      </c>
      <c r="I59" s="26">
        <f>IFERROR(VLOOKUP($A169,Results_30d_Deltas!$A$2:$H$5000,6,FALSE),"")</f>
        <v/>
      </c>
      <c r="J59" s="26" t="n"/>
      <c r="K59" s="26" t="n"/>
      <c r="L59" s="26" t="inlineStr">
        <is>
          <t>NO</t>
        </is>
      </c>
      <c r="M59" s="74" t="n">
        <v>3.282269566465674</v>
      </c>
      <c r="N59" s="74" t="n">
        <v>10</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4" t="n"/>
      <c r="CH59" s="34" t="n"/>
      <c r="CI59" s="34" t="n"/>
      <c r="CJ59" s="34" t="n"/>
      <c r="CK59" s="34" t="n"/>
      <c r="CL59" s="34" t="n"/>
      <c r="CM59" s="34" t="n"/>
      <c r="CN59" s="34" t="n"/>
      <c r="CO59" s="34" t="n"/>
      <c r="CP59" s="34"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4" t="n"/>
      <c r="EU59" s="34" t="n"/>
      <c r="EV59" s="34" t="n"/>
      <c r="EW59" s="34" t="n"/>
      <c r="EX59" s="34" t="n"/>
      <c r="EY59" s="33" t="n"/>
      <c r="EZ59" s="33" t="n"/>
      <c r="FA59" s="33" t="n"/>
      <c r="FB59" s="33" t="n"/>
      <c r="FC59" s="33" t="n"/>
      <c r="FD59" s="33" t="n"/>
      <c r="FE59" s="33" t="n"/>
      <c r="FF59" s="33" t="n"/>
      <c r="FG59" s="33" t="n"/>
      <c r="FH59" s="33" t="n"/>
      <c r="FI59" s="34" t="n"/>
      <c r="FJ59" s="34"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ez_manage.py:5280 top()</t>
        </is>
      </c>
      <c r="IN59" s="26" t="inlineStr">
        <is>
          <t>v12_quick_engine.py:2837 x5</t>
        </is>
      </c>
      <c r="IO59" s="26" t="n"/>
    </row>
    <row r="60" ht="10.5" customHeight="1" s="67">
      <c r="A60" s="26" t="inlineStr">
        <is>
          <t>REENTRY_PRICE_IMPROVE_PCT</t>
        </is>
      </c>
      <c r="B60" s="26" t="inlineStr">
        <is>
          <t>1.0</t>
        </is>
      </c>
      <c r="C60" s="26" t="n"/>
      <c r="D60" s="26" t="n"/>
      <c r="E60" s="26" t="n"/>
      <c r="F60" s="26" t="n"/>
      <c r="G60" s="26">
        <f>IFERROR(VLOOKUP($A224&amp;"_"&amp;$B224,Results_Deltas!$A$2:$P$15000,5,FALSE),"")</f>
        <v/>
      </c>
      <c r="H60" s="26">
        <f>IFERROR(VLOOKUP($A224,Results_30d_Deltas!$A$2:$H$5000,7,FALSE)-E223,"")</f>
        <v/>
      </c>
      <c r="I60" s="26">
        <f>IFERROR(VLOOKUP($A224,Results_30d_Deltas!$A$2:$H$5000,6,FALSE),"")</f>
        <v/>
      </c>
      <c r="J60" s="26" t="n"/>
      <c r="K60" s="26" t="n"/>
      <c r="L60" s="26" t="inlineStr">
        <is>
          <t>NO</t>
        </is>
      </c>
      <c r="M60" s="74" t="n">
        <v>3.304578194629587</v>
      </c>
      <c r="N60" s="74" t="n">
        <v>9</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4" t="n"/>
      <c r="FV60" s="34"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ez_manage.py:5321 top()</t>
        </is>
      </c>
      <c r="IN60" s="26" t="inlineStr">
        <is>
          <t>v12_quick_engine.py:2900 x3</t>
        </is>
      </c>
      <c r="IO60" s="26" t="n"/>
    </row>
    <row r="61" ht="10.5" customHeight="1" s="67">
      <c r="A61" s="26" t="inlineStr">
        <is>
          <t>LEGACY_REENTRY_PSR_DC_BOUNCE</t>
        </is>
      </c>
      <c r="B61" s="26" t="inlineStr">
        <is>
          <t>2.0</t>
        </is>
      </c>
      <c r="C61" s="26" t="n"/>
      <c r="D61" s="26" t="n"/>
      <c r="E61" s="26" t="n"/>
      <c r="F61" s="26" t="n"/>
      <c r="G61" s="26">
        <f>IFERROR(VLOOKUP($A83&amp;"_"&amp;$B83,Results_Deltas!$A$2:$P$15000,5,FALSE),"")</f>
        <v/>
      </c>
      <c r="H61" s="26">
        <f>IFERROR(VLOOKUP($A83,Results_30d_Deltas!$A$2:$H$5000,7,FALSE)-E82,"")</f>
        <v/>
      </c>
      <c r="I61" s="26">
        <f>IFERROR(VLOOKUP($A83,Results_30d_Deltas!$A$2:$H$5000,6,FALSE),"")</f>
        <v/>
      </c>
      <c r="J61" s="26" t="n"/>
      <c r="K61" s="26" t="n"/>
      <c r="L61" s="26" t="inlineStr">
        <is>
          <t>NO</t>
        </is>
      </c>
      <c r="M61" s="74" t="n">
        <v>3.311750889081366</v>
      </c>
      <c r="N61" s="74" t="n">
        <v>10</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4" t="n"/>
      <c r="FV61" s="34"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ez_manage.py:3422 top()</t>
        </is>
      </c>
      <c r="IN61" s="26" t="inlineStr">
        <is>
          <t>v12_quick_engine.py:2123 x5</t>
        </is>
      </c>
      <c r="IO61" s="26" t="n"/>
    </row>
    <row r="62" ht="10.5" customHeight="1" s="67">
      <c r="A62" s="26" t="inlineStr">
        <is>
          <t>REENTRY_POST_CONSOL_MULT</t>
        </is>
      </c>
      <c r="B62" s="26" t="inlineStr">
        <is>
          <t>1.0</t>
        </is>
      </c>
      <c r="C62" s="26" t="n"/>
      <c r="D62" s="26" t="n"/>
      <c r="E62" s="26" t="n"/>
      <c r="F62" s="26" t="n"/>
      <c r="G62" s="26">
        <f>IFERROR(VLOOKUP($A216&amp;"_"&amp;$B216,Results_Deltas!$A$2:$P$15000,5,FALSE),"")</f>
        <v/>
      </c>
      <c r="H62" s="26">
        <f>IFERROR(VLOOKUP($A216,Results_30d_Deltas!$A$2:$H$5000,7,FALSE)-E215,"")</f>
        <v/>
      </c>
      <c r="I62" s="26">
        <f>IFERROR(VLOOKUP($A216,Results_30d_Deltas!$A$2:$H$5000,6,FALSE),"")</f>
        <v/>
      </c>
      <c r="J62" s="26" t="n"/>
      <c r="K62" s="26" t="n"/>
      <c r="L62" s="26" t="inlineStr">
        <is>
          <t>NO</t>
        </is>
      </c>
      <c r="M62" s="74" t="n">
        <v>3.321205640787249</v>
      </c>
      <c r="N62" s="74" t="n">
        <v>10</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4" t="n"/>
      <c r="FV62" s="34"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ez_manage.py:5319 top()</t>
        </is>
      </c>
      <c r="IN62" s="26" t="inlineStr">
        <is>
          <t>v12_quick_engine.py:2898 x3</t>
        </is>
      </c>
      <c r="IO62" s="26" t="n"/>
    </row>
    <row r="63" ht="10.5" customHeight="1" s="67">
      <c r="A63" s="26" t="inlineStr">
        <is>
          <t>OBLIGATORY_REENTRY_TIER1_HTF_REQUIRED</t>
        </is>
      </c>
      <c r="B63" s="26" t="inlineStr">
        <is>
          <t>0.5</t>
        </is>
      </c>
      <c r="C63" s="26" t="n"/>
      <c r="D63" s="26" t="n"/>
      <c r="E63" s="26" t="n"/>
      <c r="F63" s="26" t="n"/>
      <c r="G63" s="26">
        <f>IFERROR(VLOOKUP($A158&amp;"_"&amp;$B158,Results_Deltas!$A$2:$P$15000,5,FALSE),"")</f>
        <v/>
      </c>
      <c r="H63" s="26">
        <f>IFERROR(VLOOKUP($A158,Results_30d_Deltas!$A$2:$H$5000,7,FALSE)-E157,"")</f>
        <v/>
      </c>
      <c r="I63" s="26">
        <f>IFERROR(VLOOKUP($A158,Results_30d_Deltas!$A$2:$H$5000,6,FALSE),"")</f>
        <v/>
      </c>
      <c r="J63" s="26" t="n"/>
      <c r="K63" s="26" t="n"/>
      <c r="L63" s="26" t="inlineStr">
        <is>
          <t>NO</t>
        </is>
      </c>
      <c r="M63" s="74" t="n">
        <v>3.337474339171894</v>
      </c>
      <c r="N63" s="74" t="n">
        <v>8</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4" t="n"/>
      <c r="EP63" s="34" t="n"/>
      <c r="EQ63" s="34" t="n"/>
      <c r="ER63" s="34" t="n"/>
      <c r="ES63" s="34"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4" t="n"/>
      <c r="FV63" s="34"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ez_manage.py:5123 top()</t>
        </is>
      </c>
      <c r="IN63" s="26" t="inlineStr">
        <is>
          <t>v12_quick_engine.py:2514 x4</t>
        </is>
      </c>
      <c r="IO63" s="26" t="n"/>
    </row>
    <row r="64" ht="10.5" customHeight="1" s="67">
      <c r="A64" s="26" t="inlineStr">
        <is>
          <t>OBLIGATORY_REENTRY_SCORE_TIER1</t>
        </is>
      </c>
      <c r="B64" s="26" t="inlineStr">
        <is>
          <t>2.0</t>
        </is>
      </c>
      <c r="C64" s="26" t="n"/>
      <c r="D64" s="26" t="n"/>
      <c r="E64" s="26" t="n"/>
      <c r="F64" s="26" t="n"/>
      <c r="G64" s="26">
        <f>IFERROR(VLOOKUP($A131&amp;"_"&amp;$B131,Results_Deltas!$A$2:$P$15000,5,FALSE),"")</f>
        <v/>
      </c>
      <c r="H64" s="26">
        <f>IFERROR(VLOOKUP($A131,Results_30d_Deltas!$A$2:$H$5000,7,FALSE)-E130,"")</f>
        <v/>
      </c>
      <c r="I64" s="26">
        <f>IFERROR(VLOOKUP($A131,Results_30d_Deltas!$A$2:$H$5000,6,FALSE),"")</f>
        <v/>
      </c>
      <c r="J64" s="26" t="n"/>
      <c r="K64" s="26" t="n"/>
      <c r="L64" s="26" t="inlineStr">
        <is>
          <t>NO</t>
        </is>
      </c>
      <c r="M64" s="74" t="n">
        <v>3.339714735763951</v>
      </c>
      <c r="N64" s="74" t="n">
        <v>9</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4" t="n"/>
      <c r="FV64" s="34"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ez_manage.py:5113 top()</t>
        </is>
      </c>
      <c r="IN64" s="26" t="inlineStr">
        <is>
          <t>v12_quick_engine.py:2504 x4</t>
        </is>
      </c>
      <c r="IO64" s="26" t="n"/>
    </row>
    <row r="65" ht="10.5" customHeight="1" s="67">
      <c r="A65" s="26" t="inlineStr">
        <is>
          <t>MANDATORY_REENTRY_K_HIGH_BLOCK</t>
        </is>
      </c>
      <c r="B65" s="26" t="inlineStr">
        <is>
          <t>0.5</t>
        </is>
      </c>
      <c r="C65" s="26" t="n"/>
      <c r="D65" s="26" t="n"/>
      <c r="E65" s="26" t="n"/>
      <c r="F65" s="26" t="n"/>
      <c r="G65" s="26">
        <f>IFERROR(VLOOKUP($A101&amp;"_"&amp;$B101,Results_Deltas!$A$2:$P$15000,5,FALSE),"")</f>
        <v/>
      </c>
      <c r="H65" s="26">
        <f>IFERROR(VLOOKUP($A101,Results_30d_Deltas!$A$2:$H$5000,7,FALSE)-E100,"")</f>
        <v/>
      </c>
      <c r="I65" s="26">
        <f>IFERROR(VLOOKUP($A101,Results_30d_Deltas!$A$2:$H$5000,6,FALSE),"")</f>
        <v/>
      </c>
      <c r="J65" s="26" t="n"/>
      <c r="K65" s="26" t="n"/>
      <c r="L65" s="26" t="inlineStr">
        <is>
          <t>NO</t>
        </is>
      </c>
      <c r="M65" s="74" t="n">
        <v>3.342093524519466</v>
      </c>
      <c r="N65" s="74" t="n">
        <v>10</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4" t="n"/>
      <c r="FV65" s="34"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ez_manage.py:4961 top()</t>
        </is>
      </c>
      <c r="IN65" s="26" t="inlineStr">
        <is>
          <t>v12_quick_engine.py:2247 x2</t>
        </is>
      </c>
      <c r="IO65" s="26" t="n"/>
    </row>
    <row r="66" ht="10.5" customHeight="1" s="67">
      <c r="A66" s="26" t="inlineStr">
        <is>
          <t>OBLIGATORY_REENTRY_TIER1_HTF_REQUIRED</t>
        </is>
      </c>
      <c r="B66" s="26" t="inlineStr">
        <is>
          <t>2.0</t>
        </is>
      </c>
      <c r="C66" s="26" t="n"/>
      <c r="D66" s="26" t="n"/>
      <c r="E66" s="26" t="n"/>
      <c r="F66" s="26" t="n"/>
      <c r="G66" s="26">
        <f>IFERROR(VLOOKUP($A160&amp;"_"&amp;$B160,Results_Deltas!$A$2:$P$15000,5,FALSE),"")</f>
        <v/>
      </c>
      <c r="H66" s="26">
        <f>IFERROR(VLOOKUP($A160,Results_30d_Deltas!$A$2:$H$5000,7,FALSE)-E159,"")</f>
        <v/>
      </c>
      <c r="I66" s="26">
        <f>IFERROR(VLOOKUP($A160,Results_30d_Deltas!$A$2:$H$5000,6,FALSE),"")</f>
        <v/>
      </c>
      <c r="J66" s="26" t="n"/>
      <c r="K66" s="26" t="n"/>
      <c r="L66" s="26" t="inlineStr">
        <is>
          <t>NO</t>
        </is>
      </c>
      <c r="M66" s="74" t="n">
        <v>3.349790350710844</v>
      </c>
      <c r="N66" s="74" t="n">
        <v>10</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4" t="n"/>
      <c r="EP66" s="34" t="n"/>
      <c r="EQ66" s="34" t="n"/>
      <c r="ER66" s="34" t="n"/>
      <c r="ES66" s="34"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4" t="n"/>
      <c r="FV66" s="34"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ez_manage.py:5123 top()</t>
        </is>
      </c>
      <c r="IN66" s="26" t="inlineStr">
        <is>
          <t>v12_quick_engine.py:2514 x4</t>
        </is>
      </c>
      <c r="IO66" s="26" t="n"/>
    </row>
    <row r="67" ht="10.5" customHeight="1" s="67">
      <c r="A67" s="26" t="inlineStr">
        <is>
          <t>BOUNCE_REENTRY_K_RESET_LONG</t>
        </is>
      </c>
      <c r="B67" s="26" t="inlineStr">
        <is>
          <t>1.0</t>
        </is>
      </c>
      <c r="C67" s="26" t="n"/>
      <c r="D67" s="26" t="n"/>
      <c r="E67" s="26" t="n"/>
      <c r="F67" s="26" t="n"/>
      <c r="G67" s="26">
        <f>IFERROR(VLOOKUP($A19&amp;"_"&amp;$B19,Results_Deltas!$A$2:$P$15000,5,FALSE),"")</f>
        <v/>
      </c>
      <c r="H67" s="26">
        <f>IFERROR(VLOOKUP($A19,Results_30d_Deltas!$A$2:$H$5000,7,FALSE)-E18,"")</f>
        <v/>
      </c>
      <c r="I67" s="26">
        <f>IFERROR(VLOOKUP($A19,Results_30d_Deltas!$A$2:$H$5000,6,FALSE),"")</f>
        <v/>
      </c>
      <c r="J67" s="26" t="n"/>
      <c r="K67" s="26" t="n"/>
      <c r="L67" s="26" t="inlineStr">
        <is>
          <t>NO</t>
        </is>
      </c>
      <c r="M67" s="74" t="n">
        <v>3.351377602622103</v>
      </c>
      <c r="N67" s="74" t="n">
        <v>10</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4" t="n"/>
      <c r="FV67" s="34"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ez_manage.py:2986 top()</t>
        </is>
      </c>
      <c r="IN67" s="26" t="inlineStr">
        <is>
          <t>v12_quick_engine.py:321 x13</t>
        </is>
      </c>
      <c r="IO67" s="26" t="n"/>
    </row>
    <row r="68" ht="10.5" customHeight="1" s="67">
      <c r="A68" s="26" t="inlineStr">
        <is>
          <t>MANDATORY_REENTRY_K_HIGH_BLOCK</t>
        </is>
      </c>
      <c r="B68" s="26" t="inlineStr">
        <is>
          <t>2.0</t>
        </is>
      </c>
      <c r="C68" s="26" t="n"/>
      <c r="D68" s="26" t="n"/>
      <c r="E68" s="26" t="n"/>
      <c r="F68" s="26" t="n"/>
      <c r="G68" s="26">
        <f>IFERROR(VLOOKUP($A103&amp;"_"&amp;$B103,Results_Deltas!$A$2:$P$15000,5,FALSE),"")</f>
        <v/>
      </c>
      <c r="H68" s="26">
        <f>IFERROR(VLOOKUP($A103,Results_30d_Deltas!$A$2:$H$5000,7,FALSE)-E102,"")</f>
        <v/>
      </c>
      <c r="I68" s="26">
        <f>IFERROR(VLOOKUP($A103,Results_30d_Deltas!$A$2:$H$5000,6,FALSE),"")</f>
        <v/>
      </c>
      <c r="J68" s="26" t="n"/>
      <c r="K68" s="26" t="n"/>
      <c r="L68" s="26" t="inlineStr">
        <is>
          <t>NO</t>
        </is>
      </c>
      <c r="M68" s="74" t="n">
        <v>3.351812929940315</v>
      </c>
      <c r="N68" s="74" t="n">
        <v>9</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4" t="n"/>
      <c r="FV68" s="34"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ez_manage.py:4961 top()</t>
        </is>
      </c>
      <c r="IN68" s="26" t="inlineStr">
        <is>
          <t>v12_quick_engine.py:2247 x2</t>
        </is>
      </c>
      <c r="IO68" s="26" t="n"/>
    </row>
    <row r="69" ht="10.5" customHeight="1" s="67">
      <c r="A69" s="26" t="inlineStr">
        <is>
          <t>GUARANTEED_REENTRY_K_LOW_BLOCK</t>
        </is>
      </c>
      <c r="B69" s="26" t="inlineStr">
        <is>
          <t>10.0</t>
        </is>
      </c>
      <c r="C69" s="26" t="n"/>
      <c r="D69" s="26" t="n"/>
      <c r="E69" s="26" t="n"/>
      <c r="F69" s="26" t="n"/>
      <c r="G69" s="26">
        <f>IFERROR(VLOOKUP($A52&amp;"_"&amp;$B52,Results_Deltas!$A$2:$P$15000,5,FALSE),"")</f>
        <v/>
      </c>
      <c r="H69" s="26">
        <f>IFERROR(VLOOKUP($A52,Results_30d_Deltas!$A$2:$H$5000,7,FALSE)-E51,"")</f>
        <v/>
      </c>
      <c r="I69" s="26">
        <f>IFERROR(VLOOKUP($A52,Results_30d_Deltas!$A$2:$H$5000,6,FALSE),"")</f>
        <v/>
      </c>
      <c r="J69" s="26" t="n"/>
      <c r="K69" s="26" t="n"/>
      <c r="L69" s="26" t="inlineStr">
        <is>
          <t>NO</t>
        </is>
      </c>
      <c r="M69" s="74" t="n">
        <v>3.363473393343294</v>
      </c>
      <c r="N69" s="74" t="n">
        <v>9</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4" t="n"/>
      <c r="FV69" s="34"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ez_manage.py:4777 top()</t>
        </is>
      </c>
      <c r="IN69" s="26" t="inlineStr">
        <is>
          <t>v12_quick_engine.py:1944 x4</t>
        </is>
      </c>
      <c r="IO69" s="26" t="n"/>
    </row>
    <row r="70" ht="10.5" customHeight="1" s="67">
      <c r="A70" s="26" t="inlineStr">
        <is>
          <t>OBLIGATORY_REENTRY_SCORE_TIER2</t>
        </is>
      </c>
      <c r="B70" s="26" t="inlineStr">
        <is>
          <t>0.5</t>
        </is>
      </c>
      <c r="C70" s="26" t="n"/>
      <c r="D70" s="26" t="n"/>
      <c r="E70" s="26" t="n"/>
      <c r="F70" s="26" t="n"/>
      <c r="G70" s="26">
        <f>IFERROR(VLOOKUP($A133&amp;"_"&amp;$B133,Results_Deltas!$A$2:$P$15000,5,FALSE),"")</f>
        <v/>
      </c>
      <c r="H70" s="26">
        <f>IFERROR(VLOOKUP($A133,Results_30d_Deltas!$A$2:$H$5000,7,FALSE)-E132,"")</f>
        <v/>
      </c>
      <c r="I70" s="26">
        <f>IFERROR(VLOOKUP($A133,Results_30d_Deltas!$A$2:$H$5000,6,FALSE),"")</f>
        <v/>
      </c>
      <c r="J70" s="26" t="n"/>
      <c r="K70" s="26" t="n"/>
      <c r="L70" s="26" t="inlineStr">
        <is>
          <t>NO</t>
        </is>
      </c>
      <c r="M70" s="74" t="n">
        <v>3.370506390319689</v>
      </c>
      <c r="N70" s="74" t="n">
        <v>9</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4" t="n"/>
      <c r="FV70" s="34"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ez_manage.py:5114 top()</t>
        </is>
      </c>
      <c r="IN70" s="26" t="inlineStr">
        <is>
          <t>v12_quick_engine.py:2505 x4</t>
        </is>
      </c>
      <c r="IO70" s="26" t="n"/>
    </row>
    <row r="71" ht="10.5" customHeight="1" s="67">
      <c r="A71" s="26" t="inlineStr">
        <is>
          <t>OBLIGATORY_REENTRY_K15_HIGH_BLOCK</t>
        </is>
      </c>
      <c r="B71" s="26" t="inlineStr">
        <is>
          <t>2.0</t>
        </is>
      </c>
      <c r="C71" s="26" t="n"/>
      <c r="D71" s="26" t="n"/>
      <c r="E71" s="26" t="n"/>
      <c r="F71" s="26" t="n"/>
      <c r="G71" s="26">
        <f>IFERROR(VLOOKUP($A123&amp;"_"&amp;$B123,Results_Deltas!$A$2:$P$15000,5,FALSE),"")</f>
        <v/>
      </c>
      <c r="H71" s="26">
        <f>IFERROR(VLOOKUP($A123,Results_30d_Deltas!$A$2:$H$5000,7,FALSE)-E122,"")</f>
        <v/>
      </c>
      <c r="I71" s="26">
        <f>IFERROR(VLOOKUP($A123,Results_30d_Deltas!$A$2:$H$5000,6,FALSE),"")</f>
        <v/>
      </c>
      <c r="J71" s="26" t="n"/>
      <c r="K71" s="26" t="n"/>
      <c r="L71" s="26" t="inlineStr">
        <is>
          <t>NO</t>
        </is>
      </c>
      <c r="M71" s="74" t="n">
        <v>3.373655046156459</v>
      </c>
      <c r="N71" s="74" t="n">
        <v>9</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4" t="n"/>
      <c r="FV71" s="34"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ez_manage.py:5110 top()</t>
        </is>
      </c>
      <c r="IN71" s="26" t="inlineStr">
        <is>
          <t>v12_quick_engine.py:2501 x4</t>
        </is>
      </c>
      <c r="IO71" s="26" t="n"/>
    </row>
    <row r="72" ht="10.5" customHeight="1" s="67">
      <c r="A72" s="26" t="inlineStr">
        <is>
          <t>GUARANTEED_REENTRY_K_FAVORABLE_HIGH</t>
        </is>
      </c>
      <c r="B72" s="26" t="inlineStr">
        <is>
          <t>35.0</t>
        </is>
      </c>
      <c r="C72" s="26" t="n"/>
      <c r="D72" s="26" t="n"/>
      <c r="E72" s="26" t="n"/>
      <c r="F72" s="26" t="n"/>
      <c r="G72" s="26">
        <f>IFERROR(VLOOKUP($A3&amp;"="&amp;$B3,Results_Deltas!$A$2:$P$15000,5,FALSE),"")</f>
        <v/>
      </c>
      <c r="H72" s="26">
        <f>IFERROR(VLOOKUP($A3,Results_30d_Deltas!$A$2:$H$5000,7,FALSE)-E3,"")</f>
        <v/>
      </c>
      <c r="I72" s="26">
        <f>IFERROR(VLOOKUP($A3,Results_30d_Deltas!$A$2:$H$5000,6,FALSE),"")</f>
        <v/>
      </c>
      <c r="J72" s="26" t="n"/>
      <c r="K72" s="26" t="n"/>
      <c r="L72" s="26" t="inlineStr">
        <is>
          <t>NO</t>
        </is>
      </c>
      <c r="M72" s="74" t="n">
        <v>3.374524214048633</v>
      </c>
      <c r="N72" s="74" t="n">
        <v>9</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4" t="n"/>
      <c r="FV72" s="34"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ez_manage.py:4774 top()</t>
        </is>
      </c>
      <c r="IN72" s="26" t="inlineStr">
        <is>
          <t>v12_quick_engine.py:1941 x4</t>
        </is>
      </c>
      <c r="IO72" s="26" t="n"/>
    </row>
    <row r="73" ht="10.5" customHeight="1" s="67">
      <c r="A73" s="26" t="inlineStr">
        <is>
          <t>OBLIGATORY_REENTRY_SCORE_TIER2</t>
        </is>
      </c>
      <c r="B73" s="26" t="inlineStr">
        <is>
          <t>1.0</t>
        </is>
      </c>
      <c r="C73" s="26" t="n"/>
      <c r="D73" s="26" t="n"/>
      <c r="E73" s="26" t="n"/>
      <c r="F73" s="26" t="n"/>
      <c r="G73" s="26">
        <f>IFERROR(VLOOKUP($A134&amp;"_"&amp;$B134,Results_Deltas!$A$2:$P$15000,5,FALSE),"")</f>
        <v/>
      </c>
      <c r="H73" s="26">
        <f>IFERROR(VLOOKUP($A134,Results_30d_Deltas!$A$2:$H$5000,7,FALSE)-E133,"")</f>
        <v/>
      </c>
      <c r="I73" s="26">
        <f>IFERROR(VLOOKUP($A134,Results_30d_Deltas!$A$2:$H$5000,6,FALSE),"")</f>
        <v/>
      </c>
      <c r="J73" s="26" t="n"/>
      <c r="K73" s="26" t="n"/>
      <c r="L73" s="26" t="inlineStr">
        <is>
          <t>NO</t>
        </is>
      </c>
      <c r="M73" s="74" t="n">
        <v>3.380790390137301</v>
      </c>
      <c r="N73" s="74" t="n">
        <v>9</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4" t="n"/>
      <c r="FV73" s="34"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ez_manage.py:5114 top()</t>
        </is>
      </c>
      <c r="IN73" s="26" t="inlineStr">
        <is>
          <t>v12_quick_engine.py:2505 x4</t>
        </is>
      </c>
      <c r="IO73" s="26" t="n"/>
    </row>
    <row r="74" ht="10.5" customHeight="1" s="67">
      <c r="A74" s="26" t="inlineStr">
        <is>
          <t>OBLIGATORY_REENTRY_SCORE_TIER3</t>
        </is>
      </c>
      <c r="B74" s="26" t="inlineStr">
        <is>
          <t>2.0</t>
        </is>
      </c>
      <c r="C74" s="26" t="n"/>
      <c r="D74" s="26" t="n"/>
      <c r="E74" s="26" t="n"/>
      <c r="F74" s="26" t="n"/>
      <c r="G74" s="26">
        <f>IFERROR(VLOOKUP($A139&amp;"_"&amp;$B139,Results_Deltas!$A$2:$P$15000,5,FALSE),"")</f>
        <v/>
      </c>
      <c r="H74" s="26">
        <f>IFERROR(VLOOKUP($A139,Results_30d_Deltas!$A$2:$H$5000,7,FALSE)-E138,"")</f>
        <v/>
      </c>
      <c r="I74" s="26">
        <f>IFERROR(VLOOKUP($A139,Results_30d_Deltas!$A$2:$H$5000,6,FALSE),"")</f>
        <v/>
      </c>
      <c r="J74" s="26" t="n"/>
      <c r="K74" s="26" t="n"/>
      <c r="L74" s="26" t="inlineStr">
        <is>
          <t>NO</t>
        </is>
      </c>
      <c r="M74" s="74" t="n">
        <v>3.382170222558861</v>
      </c>
      <c r="N74" s="74" t="n">
        <v>10</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4" t="n"/>
      <c r="FV74" s="34"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ez_manage.py:5115 top()</t>
        </is>
      </c>
      <c r="IN74" s="26" t="inlineStr">
        <is>
          <t>v12_quick_engine.py:2506 x4</t>
        </is>
      </c>
      <c r="IO74" s="26" t="n"/>
    </row>
    <row r="75" ht="10.5" customHeight="1" s="67">
      <c r="A75" s="26" t="inlineStr">
        <is>
          <t>LEGACY_PROC_SINGLE_REENTRY</t>
        </is>
      </c>
      <c r="B75" s="26" t="inlineStr">
        <is>
          <t>2.0</t>
        </is>
      </c>
      <c r="C75" s="26" t="n"/>
      <c r="D75" s="26" t="n"/>
      <c r="E75" s="26" t="n"/>
      <c r="F75" s="26" t="n"/>
      <c r="G75" s="26">
        <f>IFERROR(VLOOKUP($A79&amp;"_"&amp;$B79,Results_Deltas!$A$2:$P$15000,5,FALSE),"")</f>
        <v/>
      </c>
      <c r="H75" s="26">
        <f>IFERROR(VLOOKUP($A79,Results_30d_Deltas!$A$2:$H$5000,7,FALSE)-E78,"")</f>
        <v/>
      </c>
      <c r="I75" s="26">
        <f>IFERROR(VLOOKUP($A79,Results_30d_Deltas!$A$2:$H$5000,6,FALSE),"")</f>
        <v/>
      </c>
      <c r="J75" s="26" t="n"/>
      <c r="K75" s="26" t="n"/>
      <c r="L75" s="26" t="inlineStr">
        <is>
          <t>NO</t>
        </is>
      </c>
      <c r="M75" s="74" t="n">
        <v>3.386838661753393</v>
      </c>
      <c r="N75" s="74" t="n">
        <v>9</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4" t="n"/>
      <c r="FV75" s="34"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ez_manage.py:3418 top()</t>
        </is>
      </c>
      <c r="IN75" s="26" t="inlineStr">
        <is>
          <t>v12_quick_engine.py:2119 x5</t>
        </is>
      </c>
      <c r="IO75" s="26" t="n"/>
    </row>
    <row r="76" ht="10.5" customHeight="1" s="67">
      <c r="A76" s="26" t="inlineStr">
        <is>
          <t>DIRECTION_FAVORABLE_REENTRY_ENABLED</t>
        </is>
      </c>
      <c r="B76" s="26" t="inlineStr">
        <is>
          <t>True</t>
        </is>
      </c>
      <c r="C76" s="26" t="n"/>
      <c r="D76" s="26" t="n"/>
      <c r="E76" s="26" t="n"/>
      <c r="F76" s="26" t="n"/>
      <c r="G76" s="26">
        <f>IFERROR(VLOOKUP($A42&amp;"_"&amp;$B42,Results_Deltas!$A$2:$P$15000,5,FALSE),"")</f>
        <v/>
      </c>
      <c r="H76" s="26">
        <f>IFERROR(VLOOKUP($A42,Results_30d_Deltas!$A$2:$H$5000,7,FALSE)-E41,"")</f>
        <v/>
      </c>
      <c r="I76" s="26">
        <f>IFERROR(VLOOKUP($A42,Results_30d_Deltas!$A$2:$H$5000,6,FALSE),"")</f>
        <v/>
      </c>
      <c r="J76" s="26" t="n"/>
      <c r="K76" s="26" t="n"/>
      <c r="L76" s="26" t="inlineStr">
        <is>
          <t>NO</t>
        </is>
      </c>
      <c r="M76" s="74" t="n">
        <v>3.388682220144662</v>
      </c>
      <c r="N76" s="74" t="n">
        <v>10</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4" t="n"/>
      <c r="FV76" s="34"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ez_manage.py:5976 top()</t>
        </is>
      </c>
      <c r="IN76" s="26" t="inlineStr">
        <is>
          <t>v12_quick_engine.py:979 x6</t>
        </is>
      </c>
      <c r="IO76" s="26" t="n"/>
    </row>
    <row r="77" ht="10.5" customHeight="1" s="67">
      <c r="A77" s="26" t="inlineStr">
        <is>
          <t>REENTRY_POST_CONSOL_TFS_REQUIRED</t>
        </is>
      </c>
      <c r="B77" s="26" t="inlineStr">
        <is>
          <t>1.0</t>
        </is>
      </c>
      <c r="C77" s="26" t="n"/>
      <c r="D77" s="26" t="n"/>
      <c r="E77" s="26" t="n"/>
      <c r="F77" s="26" t="n"/>
      <c r="G77" s="26">
        <f>IFERROR(VLOOKUP($A220&amp;"_"&amp;$B220,Results_Deltas!$A$2:$P$15000,5,FALSE),"")</f>
        <v/>
      </c>
      <c r="H77" s="26">
        <f>IFERROR(VLOOKUP($A220,Results_30d_Deltas!$A$2:$H$5000,7,FALSE)-E219,"")</f>
        <v/>
      </c>
      <c r="I77" s="26">
        <f>IFERROR(VLOOKUP($A220,Results_30d_Deltas!$A$2:$H$5000,6,FALSE),"")</f>
        <v/>
      </c>
      <c r="J77" s="26" t="n"/>
      <c r="K77" s="26" t="n"/>
      <c r="L77" s="26" t="inlineStr">
        <is>
          <t>YES</t>
        </is>
      </c>
      <c r="M77" s="74" t="n">
        <v>3.39164605470629</v>
      </c>
      <c r="N77" s="74" t="n">
        <v>9</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4" t="n"/>
      <c r="FV77" s="34"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ez_manage.py:5320 top()</t>
        </is>
      </c>
      <c r="IN77" s="26" t="inlineStr">
        <is>
          <t>v12_quick_engine.py:2899 x3</t>
        </is>
      </c>
      <c r="IO77" s="26" t="n"/>
    </row>
    <row r="78" ht="10.5" customHeight="1" s="67">
      <c r="A78" s="26" t="inlineStr">
        <is>
          <t>OBLIGATORY_REENTRY_SCORE_TIER2</t>
        </is>
      </c>
      <c r="B78" s="26" t="inlineStr">
        <is>
          <t>2.0</t>
        </is>
      </c>
      <c r="C78" s="26" t="n"/>
      <c r="D78" s="26" t="n"/>
      <c r="E78" s="26" t="n"/>
      <c r="F78" s="26" t="n"/>
      <c r="G78" s="26">
        <f>IFERROR(VLOOKUP($A135&amp;"_"&amp;$B135,Results_Deltas!$A$2:$P$15000,5,FALSE),"")</f>
        <v/>
      </c>
      <c r="H78" s="26">
        <f>IFERROR(VLOOKUP($A135,Results_30d_Deltas!$A$2:$H$5000,7,FALSE)-E134,"")</f>
        <v/>
      </c>
      <c r="I78" s="26">
        <f>IFERROR(VLOOKUP($A135,Results_30d_Deltas!$A$2:$H$5000,6,FALSE),"")</f>
        <v/>
      </c>
      <c r="J78" s="26" t="n"/>
      <c r="K78" s="26" t="n"/>
      <c r="L78" s="26" t="inlineStr">
        <is>
          <t>NO</t>
        </is>
      </c>
      <c r="M78" s="74" t="n">
        <v>3.394710289085352</v>
      </c>
      <c r="N78" s="74" t="n">
        <v>9</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4" t="n"/>
      <c r="FV78" s="34"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ez_manage.py:5114 top()</t>
        </is>
      </c>
      <c r="IN78" s="26" t="inlineStr">
        <is>
          <t>v12_quick_engine.py:2505 x4</t>
        </is>
      </c>
      <c r="IO78" s="26" t="n"/>
    </row>
    <row r="79" ht="10.5" customHeight="1" s="67">
      <c r="A79" s="26" t="inlineStr">
        <is>
          <t>OBLIGATORY_REENTRY_SMA_TF</t>
        </is>
      </c>
      <c r="B79" s="26" t="inlineStr">
        <is>
          <t>4h</t>
        </is>
      </c>
      <c r="C79" s="26" t="n"/>
      <c r="D79" s="26" t="n"/>
      <c r="E79" s="26" t="n"/>
      <c r="F79" s="26" t="n"/>
      <c r="G79" s="26">
        <f>IFERROR(VLOOKUP($A154&amp;"_"&amp;$B154,Results_Deltas!$A$2:$P$15000,5,FALSE),"")</f>
        <v/>
      </c>
      <c r="H79" s="26">
        <f>IFERROR(VLOOKUP($A154,Results_30d_Deltas!$A$2:$H$5000,7,FALSE)-E153,"")</f>
        <v/>
      </c>
      <c r="I79" s="26">
        <f>IFERROR(VLOOKUP($A154,Results_30d_Deltas!$A$2:$H$5000,6,FALSE),"")</f>
        <v/>
      </c>
      <c r="J79" s="26" t="n"/>
      <c r="K79" s="26" t="n"/>
      <c r="L79" s="26" t="inlineStr">
        <is>
          <t>NO</t>
        </is>
      </c>
      <c r="M79" s="74" t="n">
        <v>3.399639636147689</v>
      </c>
      <c r="N79" s="74" t="n">
        <v>10</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4" t="n"/>
      <c r="FV79" s="34"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ez_manage.py:5122 top()</t>
        </is>
      </c>
      <c r="IN79" s="26" t="inlineStr">
        <is>
          <t>v12_quick_engine.py:2513 x2</t>
        </is>
      </c>
      <c r="IO79" s="26" t="n"/>
    </row>
    <row r="80" ht="10.5" customHeight="1" s="67">
      <c r="A80" s="26" t="inlineStr">
        <is>
          <t>GUARANTEED_REENTRY_K_HIGH_BLOCK</t>
        </is>
      </c>
      <c r="B80" s="26" t="inlineStr">
        <is>
          <t>60.0</t>
        </is>
      </c>
      <c r="C80" s="26" t="n"/>
      <c r="D80" s="26" t="n"/>
      <c r="E80" s="26" t="n"/>
      <c r="F80" s="26" t="n"/>
      <c r="G80" s="26">
        <f>IFERROR(VLOOKUP($A48&amp;"_"&amp;$B48,Results_Deltas!$A$2:$P$15000,5,FALSE),"")</f>
        <v/>
      </c>
      <c r="H80" s="26">
        <f>IFERROR(VLOOKUP($A48,Results_30d_Deltas!$A$2:$H$5000,7,FALSE)-E47,"")</f>
        <v/>
      </c>
      <c r="I80" s="26">
        <f>IFERROR(VLOOKUP($A48,Results_30d_Deltas!$A$2:$H$5000,6,FALSE),"")</f>
        <v/>
      </c>
      <c r="J80" s="26" t="n"/>
      <c r="K80" s="26" t="n"/>
      <c r="L80" s="26" t="inlineStr">
        <is>
          <t>NO</t>
        </is>
      </c>
      <c r="M80" s="74" t="n">
        <v>3.411897879025338</v>
      </c>
      <c r="N80" s="74" t="n">
        <v>9</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4" t="n"/>
      <c r="FV80" s="34"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ez_manage.py:4776 top()</t>
        </is>
      </c>
      <c r="IN80" s="26" t="inlineStr">
        <is>
          <t>v12_quick_engine.py:1943 x4</t>
        </is>
      </c>
      <c r="IO80" s="26" t="n"/>
    </row>
    <row r="81" ht="10.5" customHeight="1" s="67">
      <c r="A81" s="26" t="inlineStr">
        <is>
          <t>REENTRY_POST_CONSOL_TFS_REQUIRED</t>
        </is>
      </c>
      <c r="B81" s="26" t="inlineStr">
        <is>
          <t>0.5</t>
        </is>
      </c>
      <c r="C81" s="26" t="n"/>
      <c r="D81" s="26" t="n"/>
      <c r="E81" s="26" t="n"/>
      <c r="F81" s="26" t="n"/>
      <c r="G81" s="26">
        <f>IFERROR(VLOOKUP($A219&amp;"_"&amp;$B219,Results_Deltas!$A$2:$P$15000,5,FALSE),"")</f>
        <v/>
      </c>
      <c r="H81" s="26">
        <f>IFERROR(VLOOKUP($A219,Results_30d_Deltas!$A$2:$H$5000,7,FALSE)-E218,"")</f>
        <v/>
      </c>
      <c r="I81" s="26">
        <f>IFERROR(VLOOKUP($A219,Results_30d_Deltas!$A$2:$H$5000,6,FALSE),"")</f>
        <v/>
      </c>
      <c r="J81" s="26" t="n"/>
      <c r="K81" s="26" t="n"/>
      <c r="L81" s="26" t="inlineStr">
        <is>
          <t>NO</t>
        </is>
      </c>
      <c r="M81" s="74" t="n">
        <v>3.424483868851832</v>
      </c>
      <c r="N81" s="74" t="n">
        <v>9</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4" t="n"/>
      <c r="FV81" s="34"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ez_manage.py:5320 top()</t>
        </is>
      </c>
      <c r="IN81" s="26" t="inlineStr">
        <is>
          <t>v12_quick_engine.py:2899 x3</t>
        </is>
      </c>
      <c r="IO81" s="26" t="n"/>
    </row>
    <row r="82" ht="10.5" customHeight="1" s="67">
      <c r="A82" s="26" t="inlineStr">
        <is>
          <t>REENTRY2_DC_BREAK_ALLOW_15M</t>
        </is>
      </c>
      <c r="B82" s="26" t="inlineStr">
        <is>
          <t>1.0</t>
        </is>
      </c>
      <c r="C82" s="26" t="n"/>
      <c r="D82" s="26" t="n"/>
      <c r="E82" s="26" t="n"/>
      <c r="F82" s="26" t="n"/>
      <c r="G82" s="26">
        <f>IFERROR(VLOOKUP($A167&amp;"_"&amp;$B167,Results_Deltas!$A$2:$P$15000,5,FALSE),"")</f>
        <v/>
      </c>
      <c r="H82" s="26">
        <f>IFERROR(VLOOKUP($A167,Results_30d_Deltas!$A$2:$H$5000,7,FALSE)-E166,"")</f>
        <v/>
      </c>
      <c r="I82" s="26">
        <f>IFERROR(VLOOKUP($A167,Results_30d_Deltas!$A$2:$H$5000,6,FALSE),"")</f>
        <v/>
      </c>
      <c r="J82" s="26" t="n"/>
      <c r="K82" s="26" t="n"/>
      <c r="L82" s="26" t="inlineStr">
        <is>
          <t>NO</t>
        </is>
      </c>
      <c r="M82" s="74" t="n">
        <v>3.432604170206745</v>
      </c>
      <c r="N82" s="74" t="n">
        <v>10</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ez_manage.py:5278 top()</t>
        </is>
      </c>
      <c r="IN82" s="26" t="inlineStr">
        <is>
          <t>v12_quick_engine.py:2835 x5</t>
        </is>
      </c>
      <c r="IO82" s="26" t="n"/>
    </row>
    <row r="83" ht="10.5" customHeight="1" s="67">
      <c r="A83" s="26" t="inlineStr">
        <is>
          <t>REENTRY2_DC_BREAK_REQUIRE_K_FILTER</t>
        </is>
      </c>
      <c r="B83" s="26" t="inlineStr">
        <is>
          <t>0.5</t>
        </is>
      </c>
      <c r="C83" s="26" t="n"/>
      <c r="D83" s="26" t="n"/>
      <c r="E83" s="26" t="n"/>
      <c r="F83" s="26" t="n"/>
      <c r="G83" s="26">
        <f>IFERROR(VLOOKUP($A175&amp;"_"&amp;$B175,Results_Deltas!$A$2:$P$15000,5,FALSE),"")</f>
        <v/>
      </c>
      <c r="H83" s="26">
        <f>IFERROR(VLOOKUP($A175,Results_30d_Deltas!$A$2:$H$5000,7,FALSE)-E174,"")</f>
        <v/>
      </c>
      <c r="I83" s="26">
        <f>IFERROR(VLOOKUP($A175,Results_30d_Deltas!$A$2:$H$5000,6,FALSE),"")</f>
        <v/>
      </c>
      <c r="J83" s="26" t="n"/>
      <c r="K83" s="26" t="n"/>
      <c r="L83" s="26" t="inlineStr">
        <is>
          <t>NO</t>
        </is>
      </c>
      <c r="M83" s="74" t="n">
        <v>3.433860302175209</v>
      </c>
      <c r="N83" s="74" t="n">
        <v>9</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4" t="n"/>
      <c r="CH83" s="34" t="n"/>
      <c r="CI83" s="34" t="n"/>
      <c r="CJ83" s="34" t="n"/>
      <c r="CK83" s="34" t="n"/>
      <c r="CL83" s="34" t="n"/>
      <c r="CM83" s="34" t="n"/>
      <c r="CN83" s="34" t="n"/>
      <c r="CO83" s="34" t="n"/>
      <c r="CP83" s="34"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4" t="n"/>
      <c r="EU83" s="34" t="n"/>
      <c r="EV83" s="34" t="n"/>
      <c r="EW83" s="34" t="n"/>
      <c r="EX83" s="34" t="n"/>
      <c r="EY83" s="33" t="n"/>
      <c r="EZ83" s="33" t="n"/>
      <c r="FA83" s="33" t="n"/>
      <c r="FB83" s="33" t="n"/>
      <c r="FC83" s="33" t="n"/>
      <c r="FD83" s="33" t="n"/>
      <c r="FE83" s="33" t="n"/>
      <c r="FF83" s="33" t="n"/>
      <c r="FG83" s="33" t="n"/>
      <c r="FH83" s="33" t="n"/>
      <c r="FI83" s="34" t="n"/>
      <c r="FJ83" s="34"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ez_manage.py:5281 top()</t>
        </is>
      </c>
      <c r="IN83" s="26" t="inlineStr">
        <is>
          <t>v12_quick_engine.py:2838 x5</t>
        </is>
      </c>
      <c r="IO83" s="26" t="n"/>
    </row>
    <row r="84" ht="10.5" customHeight="1" s="67">
      <c r="A84" s="26" t="inlineStr">
        <is>
          <t>GUARANTEED_REENTRY_K_HIGH_BLOCK</t>
        </is>
      </c>
      <c r="B84" s="26" t="inlineStr">
        <is>
          <t>40.0</t>
        </is>
      </c>
      <c r="C84" s="26" t="n"/>
      <c r="D84" s="26" t="n"/>
      <c r="E84" s="26" t="n"/>
      <c r="F84" s="26" t="n"/>
      <c r="G84" s="26">
        <f>IFERROR(VLOOKUP($A47&amp;"_"&amp;$B47,Results_Deltas!$A$2:$P$15000,5,FALSE),"")</f>
        <v/>
      </c>
      <c r="H84" s="26">
        <f>IFERROR(VLOOKUP($A47,Results_30d_Deltas!$A$2:$H$5000,7,FALSE)-E46,"")</f>
        <v/>
      </c>
      <c r="I84" s="26">
        <f>IFERROR(VLOOKUP($A47,Results_30d_Deltas!$A$2:$H$5000,6,FALSE),"")</f>
        <v/>
      </c>
      <c r="J84" s="26" t="n"/>
      <c r="K84" s="26" t="n"/>
      <c r="L84" s="26" t="inlineStr">
        <is>
          <t>NO</t>
        </is>
      </c>
      <c r="M84" s="74" t="n">
        <v>3.434336167840025</v>
      </c>
      <c r="N84" s="74" t="n">
        <v>9</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4" t="n"/>
      <c r="FV84" s="34"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ez_manage.py:4776 top()</t>
        </is>
      </c>
      <c r="IN84" s="26" t="inlineStr">
        <is>
          <t>v12_quick_engine.py:1943 x4</t>
        </is>
      </c>
      <c r="IO84" s="26" t="n"/>
    </row>
    <row r="85" ht="10.5" customHeight="1" s="67">
      <c r="A85" s="26" t="inlineStr">
        <is>
          <t>GUARANTEED_REENTRY_STRICT_CONFIRMATION</t>
        </is>
      </c>
      <c r="B85" s="26" t="inlineStr">
        <is>
          <t>False</t>
        </is>
      </c>
      <c r="C85" s="26" t="n"/>
      <c r="D85" s="26" t="n"/>
      <c r="E85" s="26" t="n"/>
      <c r="F85" s="26" t="n"/>
      <c r="G85" s="26">
        <f>IFERROR(VLOOKUP($A57&amp;"_"&amp;$B57,Results_Deltas!$A$2:$P$15000,5,FALSE),"")</f>
        <v/>
      </c>
      <c r="H85" s="26">
        <f>IFERROR(VLOOKUP($A57,Results_30d_Deltas!$A$2:$H$5000,7,FALSE)-E56,"")</f>
        <v/>
      </c>
      <c r="I85" s="26">
        <f>IFERROR(VLOOKUP($A57,Results_30d_Deltas!$A$2:$H$5000,6,FALSE),"")</f>
        <v/>
      </c>
      <c r="J85" s="26" t="n"/>
      <c r="K85" s="26" t="n"/>
      <c r="L85" s="26" t="inlineStr">
        <is>
          <t>NO</t>
        </is>
      </c>
      <c r="M85" s="74" t="n">
        <v>3.435006500117114</v>
      </c>
      <c r="N85" s="74" t="n">
        <v>9</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4" t="n"/>
      <c r="FV85" s="34"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ez_manage.py:4778 top()</t>
        </is>
      </c>
      <c r="IN85" s="26" t="inlineStr">
        <is>
          <t>v12_quick_engine.py:1946 x6</t>
        </is>
      </c>
      <c r="IO85" s="26" t="n"/>
    </row>
    <row r="86" ht="10.5" customHeight="1" s="67">
      <c r="A86" s="26" t="inlineStr">
        <is>
          <t>REENTRY_TIER2_MAX_MINUTES</t>
        </is>
      </c>
      <c r="B86" s="26" t="inlineStr">
        <is>
          <t>1.0</t>
        </is>
      </c>
      <c r="C86" s="26" t="n"/>
      <c r="D86" s="26" t="n"/>
      <c r="E86" s="26" t="n"/>
      <c r="F86" s="26" t="n"/>
      <c r="G86" s="26">
        <f>IFERROR(VLOOKUP($A244&amp;"_"&amp;$B244,Results_Deltas!$A$2:$P$15000,5,FALSE),"")</f>
        <v/>
      </c>
      <c r="H86" s="26">
        <f>IFERROR(VLOOKUP($A244,Results_30d_Deltas!$A$2:$H$5000,7,FALSE)-E243,"")</f>
        <v/>
      </c>
      <c r="I86" s="26">
        <f>IFERROR(VLOOKUP($A244,Results_30d_Deltas!$A$2:$H$5000,6,FALSE),"")</f>
        <v/>
      </c>
      <c r="J86" s="26" t="n"/>
      <c r="K86" s="26" t="n"/>
      <c r="L86" s="26" t="inlineStr">
        <is>
          <t>NO</t>
        </is>
      </c>
      <c r="M86" s="74" t="n">
        <v>3.442313329097401</v>
      </c>
      <c r="N86" s="74" t="n">
        <v>9</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4" t="n"/>
      <c r="FV86" s="34"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ez_manage.py:3879 top()</t>
        </is>
      </c>
      <c r="IN86" s="26" t="inlineStr">
        <is>
          <t>v12_quick_engine.py:2914 x10</t>
        </is>
      </c>
      <c r="IO86" s="26" t="n"/>
    </row>
    <row r="87" ht="10.5" customHeight="1" s="67">
      <c r="A87" s="26" t="inlineStr">
        <is>
          <t>MANDATORY_REENTRY_K_LOW_BLOCK</t>
        </is>
      </c>
      <c r="B87" s="26" t="inlineStr">
        <is>
          <t>2.0</t>
        </is>
      </c>
      <c r="C87" s="26" t="n"/>
      <c r="D87" s="26" t="n"/>
      <c r="E87" s="26" t="n"/>
      <c r="F87" s="26" t="n"/>
      <c r="G87" s="26">
        <f>IFERROR(VLOOKUP($A107&amp;"_"&amp;$B107,Results_Deltas!$A$2:$P$15000,5,FALSE),"")</f>
        <v/>
      </c>
      <c r="H87" s="26">
        <f>IFERROR(VLOOKUP($A107,Results_30d_Deltas!$A$2:$H$5000,7,FALSE)-E106,"")</f>
        <v/>
      </c>
      <c r="I87" s="26">
        <f>IFERROR(VLOOKUP($A107,Results_30d_Deltas!$A$2:$H$5000,6,FALSE),"")</f>
        <v/>
      </c>
      <c r="J87" s="26" t="n"/>
      <c r="K87" s="26" t="n"/>
      <c r="L87" s="26" t="inlineStr">
        <is>
          <t>NO</t>
        </is>
      </c>
      <c r="M87" s="74" t="n">
        <v>3.449252958390868</v>
      </c>
      <c r="N87" s="74" t="n">
        <v>10</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4" t="n"/>
      <c r="FV87" s="34"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ez_manage.py:4962 top()</t>
        </is>
      </c>
      <c r="IN87" s="26" t="inlineStr">
        <is>
          <t>v12_quick_engine.py:2248 x2</t>
        </is>
      </c>
      <c r="IO87" s="26" t="n"/>
    </row>
    <row r="88" ht="10.5" customHeight="1" s="67">
      <c r="A88" s="26" t="inlineStr">
        <is>
          <t>OBLIGATORY_REENTRY_K15_HIGH_BLOCK</t>
        </is>
      </c>
      <c r="B88" s="26" t="inlineStr">
        <is>
          <t>0.5</t>
        </is>
      </c>
      <c r="C88" s="26" t="n"/>
      <c r="D88" s="26" t="n"/>
      <c r="E88" s="26" t="n"/>
      <c r="F88" s="26" t="n"/>
      <c r="G88" s="26">
        <f>IFERROR(VLOOKUP($A121&amp;"_"&amp;$B121,Results_Deltas!$A$2:$P$15000,5,FALSE),"")</f>
        <v/>
      </c>
      <c r="H88" s="26">
        <f>IFERROR(VLOOKUP($A121,Results_30d_Deltas!$A$2:$H$5000,7,FALSE)-E120,"")</f>
        <v/>
      </c>
      <c r="I88" s="26">
        <f>IFERROR(VLOOKUP($A121,Results_30d_Deltas!$A$2:$H$5000,6,FALSE),"")</f>
        <v/>
      </c>
      <c r="J88" s="26" t="n"/>
      <c r="K88" s="26" t="n"/>
      <c r="L88" s="26" t="inlineStr">
        <is>
          <t>NO</t>
        </is>
      </c>
      <c r="M88" s="74" t="n">
        <v>3.451014682427297</v>
      </c>
      <c r="N88" s="74" t="n">
        <v>11</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4" t="n"/>
      <c r="FV88" s="34"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ez_manage.py:5110 top()</t>
        </is>
      </c>
      <c r="IN88" s="26" t="inlineStr">
        <is>
          <t>v12_quick_engine.py:2501 x4</t>
        </is>
      </c>
      <c r="IO88" s="26" t="n"/>
    </row>
    <row r="89" ht="10.5" customHeight="1" s="67">
      <c r="A89" s="26" t="inlineStr">
        <is>
          <t>OBLIGATORY_REENTRY_TIER2_HTF_REQUIRED</t>
        </is>
      </c>
      <c r="B89" s="26" t="inlineStr">
        <is>
          <t>2.0</t>
        </is>
      </c>
      <c r="C89" s="26" t="n"/>
      <c r="D89" s="26" t="n"/>
      <c r="E89" s="26" t="n"/>
      <c r="F89" s="26" t="n"/>
      <c r="G89" s="26">
        <f>IFERROR(VLOOKUP($A164&amp;"_"&amp;$B164,Results_Deltas!$A$2:$P$15000,5,FALSE),"")</f>
        <v/>
      </c>
      <c r="H89" s="26">
        <f>IFERROR(VLOOKUP($A164,Results_30d_Deltas!$A$2:$H$5000,7,FALSE)-E163,"")</f>
        <v/>
      </c>
      <c r="I89" s="26">
        <f>IFERROR(VLOOKUP($A164,Results_30d_Deltas!$A$2:$H$5000,6,FALSE),"")</f>
        <v/>
      </c>
      <c r="J89" s="26" t="n"/>
      <c r="K89" s="26" t="n"/>
      <c r="L89" s="26" t="inlineStr">
        <is>
          <t>NO</t>
        </is>
      </c>
      <c r="M89" s="74" t="n">
        <v>3.452616683143335</v>
      </c>
      <c r="N89" s="74" t="n">
        <v>9</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4" t="n"/>
      <c r="EP89" s="34" t="n"/>
      <c r="EQ89" s="34" t="n"/>
      <c r="ER89" s="34" t="n"/>
      <c r="ES89" s="34"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4" t="n"/>
      <c r="FV89" s="34"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ez_manage.py:5124 top()</t>
        </is>
      </c>
      <c r="IN89" s="26" t="inlineStr">
        <is>
          <t>v12_quick_engine.py:2515 x4</t>
        </is>
      </c>
      <c r="IO89" s="26" t="n"/>
    </row>
    <row r="90" ht="10.5" customHeight="1" s="67">
      <c r="A90" s="26" t="inlineStr">
        <is>
          <t>GUARANTEED_REENTRY_K_HIGH_BLOCK</t>
        </is>
      </c>
      <c r="B90" s="26" t="inlineStr">
        <is>
          <t>120.0</t>
        </is>
      </c>
      <c r="C90" s="26" t="n"/>
      <c r="D90" s="26" t="n"/>
      <c r="E90" s="26" t="n"/>
      <c r="F90" s="26" t="n"/>
      <c r="G90" s="26">
        <f>IFERROR(VLOOKUP($A51&amp;"_"&amp;$B51,Results_Deltas!$A$2:$P$15000,5,FALSE),"")</f>
        <v/>
      </c>
      <c r="H90" s="26">
        <f>IFERROR(VLOOKUP($A51,Results_30d_Deltas!$A$2:$H$5000,7,FALSE)-E50,"")</f>
        <v/>
      </c>
      <c r="I90" s="26">
        <f>IFERROR(VLOOKUP($A51,Results_30d_Deltas!$A$2:$H$5000,6,FALSE),"")</f>
        <v/>
      </c>
      <c r="J90" s="26" t="n"/>
      <c r="K90" s="26" t="n"/>
      <c r="L90" s="26" t="inlineStr">
        <is>
          <t>NO</t>
        </is>
      </c>
      <c r="M90" s="74" t="n">
        <v>3.453791068842541</v>
      </c>
      <c r="N90" s="74" t="n">
        <v>9</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4" t="n"/>
      <c r="FV90" s="34"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ez_manage.py:4776 top()</t>
        </is>
      </c>
      <c r="IN90" s="26" t="inlineStr">
        <is>
          <t>v12_quick_engine.py:1943 x4</t>
        </is>
      </c>
      <c r="IO90" s="26" t="n"/>
    </row>
    <row r="91" ht="10.5" customHeight="1" s="67">
      <c r="A91" s="26" t="inlineStr">
        <is>
          <t>REENTRY_B16_SMA200_PROX_PCT</t>
        </is>
      </c>
      <c r="B91" s="26" t="inlineStr">
        <is>
          <t>1.0</t>
        </is>
      </c>
      <c r="C91" s="26" t="n"/>
      <c r="D91" s="26" t="n"/>
      <c r="E91" s="26" t="n"/>
      <c r="F91" s="26" t="n"/>
      <c r="G91" s="26">
        <f>IFERROR(VLOOKUP($A194&amp;"_"&amp;$B194,Results_Deltas!$A$2:$P$15000,5,FALSE),"")</f>
        <v/>
      </c>
      <c r="H91" s="26">
        <f>IFERROR(VLOOKUP($A194,Results_30d_Deltas!$A$2:$H$5000,7,FALSE)-E193,"")</f>
        <v/>
      </c>
      <c r="I91" s="26">
        <f>IFERROR(VLOOKUP($A194,Results_30d_Deltas!$A$2:$H$5000,6,FALSE),"")</f>
        <v/>
      </c>
      <c r="J91" s="26" t="n"/>
      <c r="K91" s="26" t="n"/>
      <c r="L91" s="26" t="inlineStr">
        <is>
          <t>NO</t>
        </is>
      </c>
      <c r="M91" s="74" t="n">
        <v>3.457194079129354</v>
      </c>
      <c r="N91" s="74" t="n">
        <v>11</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4" t="n"/>
      <c r="FV91" s="34"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ez_manage.py:5299 top()</t>
        </is>
      </c>
      <c r="IN91" s="26" t="inlineStr">
        <is>
          <t>v12_quick_engine.py:2860 x4</t>
        </is>
      </c>
      <c r="IO91" s="26" t="n"/>
    </row>
    <row r="92" ht="10.5" customHeight="1" s="67">
      <c r="A92" s="26" t="inlineStr">
        <is>
          <t>OBLIGATORY_REENTRY_SMA_FIELD</t>
        </is>
      </c>
      <c r="B92" s="26" t="inlineStr">
        <is>
          <t>0.5</t>
        </is>
      </c>
      <c r="C92" s="26" t="n"/>
      <c r="D92" s="26" t="n"/>
      <c r="E92" s="26" t="n"/>
      <c r="F92" s="26" t="n"/>
      <c r="G92" s="26">
        <f>IFERROR(VLOOKUP($A149&amp;"_"&amp;$B149,Results_Deltas!$A$2:$P$15000,5,FALSE),"")</f>
        <v/>
      </c>
      <c r="H92" s="26">
        <f>IFERROR(VLOOKUP($A149,Results_30d_Deltas!$A$2:$H$5000,7,FALSE)-E148,"")</f>
        <v/>
      </c>
      <c r="I92" s="26">
        <f>IFERROR(VLOOKUP($A149,Results_30d_Deltas!$A$2:$H$5000,6,FALSE),"")</f>
        <v/>
      </c>
      <c r="J92" s="26" t="n"/>
      <c r="K92" s="26" t="n"/>
      <c r="L92" s="26" t="inlineStr">
        <is>
          <t>NO</t>
        </is>
      </c>
      <c r="M92" s="74" t="n">
        <v>3.462329108755358</v>
      </c>
      <c r="N92" s="74" t="n">
        <v>9</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4" t="n"/>
      <c r="FV92" s="34"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ez_manage.py:5121 top()</t>
        </is>
      </c>
      <c r="IN92" s="26" t="inlineStr">
        <is>
          <t>v12_quick_engine.py:2512 x2</t>
        </is>
      </c>
      <c r="IO92" s="26" t="n"/>
    </row>
    <row r="93" ht="10.5" customHeight="1" s="67">
      <c r="A93" s="26" t="inlineStr">
        <is>
          <t>REENTRY_POST_CONSOL_MULT</t>
        </is>
      </c>
      <c r="B93" s="26" t="inlineStr">
        <is>
          <t>2.0</t>
        </is>
      </c>
      <c r="C93" s="26" t="n"/>
      <c r="D93" s="26" t="n"/>
      <c r="E93" s="26" t="n"/>
      <c r="F93" s="26" t="n"/>
      <c r="G93" s="26">
        <f>IFERROR(VLOOKUP($A217&amp;"_"&amp;$B217,Results_Deltas!$A$2:$P$15000,5,FALSE),"")</f>
        <v/>
      </c>
      <c r="H93" s="26">
        <f>IFERROR(VLOOKUP($A217,Results_30d_Deltas!$A$2:$H$5000,7,FALSE)-E216,"")</f>
        <v/>
      </c>
      <c r="I93" s="26">
        <f>IFERROR(VLOOKUP($A217,Results_30d_Deltas!$A$2:$H$5000,6,FALSE),"")</f>
        <v/>
      </c>
      <c r="J93" s="26" t="n"/>
      <c r="K93" s="26" t="n"/>
      <c r="L93" s="26" t="inlineStr">
        <is>
          <t>NO</t>
        </is>
      </c>
      <c r="M93" s="74" t="n">
        <v>3.466277778942172</v>
      </c>
      <c r="N93" s="74" t="n">
        <v>10</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4" t="n"/>
      <c r="FV93" s="34"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ez_manage.py:5319 top()</t>
        </is>
      </c>
      <c r="IN93" s="26" t="inlineStr">
        <is>
          <t>v12_quick_engine.py:2898 x3</t>
        </is>
      </c>
      <c r="IO93" s="26" t="n"/>
    </row>
    <row r="94" ht="10.5" customHeight="1" s="67">
      <c r="A94" s="26" t="inlineStr">
        <is>
          <t>OBLIGATORY_REENTRY_SCORE_TIER3</t>
        </is>
      </c>
      <c r="B94" s="26" t="inlineStr">
        <is>
          <t>0.5</t>
        </is>
      </c>
      <c r="C94" s="26" t="n"/>
      <c r="D94" s="26" t="n"/>
      <c r="E94" s="26" t="n"/>
      <c r="F94" s="26" t="n"/>
      <c r="G94" s="26">
        <f>IFERROR(VLOOKUP($A137&amp;"_"&amp;$B137,Results_Deltas!$A$2:$P$15000,5,FALSE),"")</f>
        <v/>
      </c>
      <c r="H94" s="26">
        <f>IFERROR(VLOOKUP($A137,Results_30d_Deltas!$A$2:$H$5000,7,FALSE)-E136,"")</f>
        <v/>
      </c>
      <c r="I94" s="26">
        <f>IFERROR(VLOOKUP($A137,Results_30d_Deltas!$A$2:$H$5000,6,FALSE),"")</f>
        <v/>
      </c>
      <c r="J94" s="26" t="n"/>
      <c r="K94" s="26" t="n"/>
      <c r="L94" s="26" t="inlineStr">
        <is>
          <t>NO</t>
        </is>
      </c>
      <c r="M94" s="74" t="n">
        <v>3.484548855321744</v>
      </c>
      <c r="N94" s="74" t="n">
        <v>10</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4" t="n"/>
      <c r="FV94" s="34"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ez_manage.py:5115 top()</t>
        </is>
      </c>
      <c r="IN94" s="26" t="inlineStr">
        <is>
          <t>v12_quick_engine.py:2506 x4</t>
        </is>
      </c>
      <c r="IO94" s="26" t="n"/>
    </row>
    <row r="95" ht="10.5" customHeight="1" s="67">
      <c r="A95" s="26" t="inlineStr">
        <is>
          <t>BOUNCE_REENTRY_K_RESET_LONG</t>
        </is>
      </c>
      <c r="B95" s="26" t="inlineStr">
        <is>
          <t>2.0</t>
        </is>
      </c>
      <c r="C95" s="26" t="n"/>
      <c r="D95" s="26" t="n"/>
      <c r="E95" s="26" t="n"/>
      <c r="F95" s="26" t="n"/>
      <c r="G95" s="26">
        <f>IFERROR(VLOOKUP($A20&amp;"_"&amp;$B20,Results_Deltas!$A$2:$P$15000,5,FALSE),"")</f>
        <v/>
      </c>
      <c r="H95" s="26">
        <f>IFERROR(VLOOKUP($A20,Results_30d_Deltas!$A$2:$H$5000,7,FALSE)-E19,"")</f>
        <v/>
      </c>
      <c r="I95" s="26">
        <f>IFERROR(VLOOKUP($A20,Results_30d_Deltas!$A$2:$H$5000,6,FALSE),"")</f>
        <v/>
      </c>
      <c r="J95" s="26" t="n"/>
      <c r="K95" s="26" t="n"/>
      <c r="L95" s="26" t="inlineStr">
        <is>
          <t>NO</t>
        </is>
      </c>
      <c r="M95" s="74" t="n">
        <v>3.48701428496661</v>
      </c>
      <c r="N95" s="74" t="n">
        <v>10</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4" t="n"/>
      <c r="FV95" s="34"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ez_manage.py:2986 top()</t>
        </is>
      </c>
      <c r="IN95" s="26" t="inlineStr">
        <is>
          <t>v12_quick_engine.py:321 x13</t>
        </is>
      </c>
      <c r="IO95" s="26" t="n"/>
    </row>
    <row r="96" ht="10.5" customHeight="1" s="67">
      <c r="A96" s="26" t="inlineStr">
        <is>
          <t>GUARANTEED_REENTRY_K_FAVORABLE_LOW</t>
        </is>
      </c>
      <c r="B96" s="26" t="inlineStr">
        <is>
          <t>22.5</t>
        </is>
      </c>
      <c r="C96" s="26" t="n"/>
      <c r="D96" s="26" t="n"/>
      <c r="E96" s="26" t="n"/>
      <c r="F96" s="26" t="n"/>
      <c r="G96" s="26">
        <f>IFERROR(VLOOKUP($A9&amp;"_"&amp;$B9,Results_Deltas!$A$2:$P$15000,5,FALSE),"")</f>
        <v/>
      </c>
      <c r="H96" s="26">
        <f>IFERROR(VLOOKUP($A9,Results_30d_Deltas!$A$2:$H$5000,7,FALSE)-E8,"")</f>
        <v/>
      </c>
      <c r="I96" s="26">
        <f>IFERROR(VLOOKUP($A9,Results_30d_Deltas!$A$2:$H$5000,6,FALSE),"")</f>
        <v/>
      </c>
      <c r="J96" s="26" t="n"/>
      <c r="K96" s="26" t="n"/>
      <c r="L96" s="26" t="inlineStr">
        <is>
          <t>NO</t>
        </is>
      </c>
      <c r="M96" s="74" t="n">
        <v>3.487443427514403</v>
      </c>
      <c r="N96" s="74" t="n">
        <v>10</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4" t="n"/>
      <c r="FV96" s="34"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ez_manage.py:4775 top()</t>
        </is>
      </c>
      <c r="IN96" s="26" t="inlineStr">
        <is>
          <t>v12_quick_engine.py:1942 x4</t>
        </is>
      </c>
      <c r="IO96" s="26" t="n"/>
    </row>
    <row r="97" ht="10.5" customHeight="1" s="67">
      <c r="A97" s="26" t="inlineStr">
        <is>
          <t>BOUNCE_REENTRY_K_RESET_SHORT</t>
        </is>
      </c>
      <c r="B97" s="26" t="inlineStr">
        <is>
          <t>0.5</t>
        </is>
      </c>
      <c r="C97" s="26" t="n"/>
      <c r="D97" s="26" t="n"/>
      <c r="E97" s="26" t="n"/>
      <c r="F97" s="26" t="n"/>
      <c r="G97" s="26">
        <f>IFERROR(VLOOKUP($A22&amp;"_"&amp;$B22,Results_Deltas!$A$2:$P$15000,5,FALSE),"")</f>
        <v/>
      </c>
      <c r="H97" s="26">
        <f>IFERROR(VLOOKUP($A22,Results_30d_Deltas!$A$2:$H$5000,7,FALSE)-E21,"")</f>
        <v/>
      </c>
      <c r="I97" s="26">
        <f>IFERROR(VLOOKUP($A22,Results_30d_Deltas!$A$2:$H$5000,6,FALSE),"")</f>
        <v/>
      </c>
      <c r="J97" s="26" t="n"/>
      <c r="K97" s="26" t="n"/>
      <c r="L97" s="26" t="inlineStr">
        <is>
          <t>NO</t>
        </is>
      </c>
      <c r="M97" s="74" t="n">
        <v>3.489300106187689</v>
      </c>
      <c r="N97" s="74" t="n">
        <v>9</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4" t="n"/>
      <c r="FV97" s="34"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ez_manage.py:2987 top()</t>
        </is>
      </c>
      <c r="IN97" s="26" t="inlineStr">
        <is>
          <t>v12_quick_engine.py:327 x13</t>
        </is>
      </c>
      <c r="IO97" s="26" t="n"/>
    </row>
    <row r="98" ht="10.5" customHeight="1" s="67">
      <c r="A98" s="26" t="inlineStr">
        <is>
          <t>GUARANTEED_REENTRY_K_FAVORABLE_HIGH</t>
        </is>
      </c>
      <c r="B98" s="26" t="inlineStr">
        <is>
          <t>87.5</t>
        </is>
      </c>
      <c r="C98" s="26" t="n"/>
      <c r="D98" s="26" t="n"/>
      <c r="E98" s="26" t="n"/>
      <c r="F98" s="26" t="n"/>
      <c r="G98" s="26">
        <f>IFERROR(VLOOKUP($A6&amp;"_"&amp;$B6,Results_Deltas!$A$2:$P$15000,5,FALSE),"")</f>
        <v/>
      </c>
      <c r="H98" s="26">
        <f>IFERROR(VLOOKUP($A6,Results_30d_Deltas!$A$2:$H$5000,7,FALSE)-E5,"")</f>
        <v/>
      </c>
      <c r="I98" s="26">
        <f>IFERROR(VLOOKUP($A6,Results_30d_Deltas!$A$2:$H$5000,6,FALSE),"")</f>
        <v/>
      </c>
      <c r="J98" s="26" t="n"/>
      <c r="K98" s="26" t="n"/>
      <c r="L98" s="26" t="inlineStr">
        <is>
          <t>NO</t>
        </is>
      </c>
      <c r="M98" s="74" t="n">
        <v>3.499370060336144</v>
      </c>
      <c r="N98" s="74" t="n">
        <v>9</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4" t="n"/>
      <c r="FV98" s="34"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ez_manage.py:4774 top()</t>
        </is>
      </c>
      <c r="IN98" s="26" t="inlineStr">
        <is>
          <t>v12_quick_engine.py:1941 x4</t>
        </is>
      </c>
      <c r="IO98" s="26" t="n"/>
    </row>
    <row r="99" ht="10.5" customHeight="1" s="67">
      <c r="A99" s="26" t="inlineStr">
        <is>
          <t>REENTRY_PRICE_IMPROVE_PCT</t>
        </is>
      </c>
      <c r="B99" s="26" t="inlineStr">
        <is>
          <t>0.5</t>
        </is>
      </c>
      <c r="C99" s="26" t="n"/>
      <c r="D99" s="26" t="n"/>
      <c r="E99" s="26" t="n"/>
      <c r="F99" s="26" t="n"/>
      <c r="G99" s="26">
        <f>IFERROR(VLOOKUP($A223&amp;"_"&amp;$B223,Results_Deltas!$A$2:$P$15000,5,FALSE),"")</f>
        <v/>
      </c>
      <c r="H99" s="26">
        <f>IFERROR(VLOOKUP($A223,Results_30d_Deltas!$A$2:$H$5000,7,FALSE)-E222,"")</f>
        <v/>
      </c>
      <c r="I99" s="26">
        <f>IFERROR(VLOOKUP($A223,Results_30d_Deltas!$A$2:$H$5000,6,FALSE),"")</f>
        <v/>
      </c>
      <c r="J99" s="26" t="n"/>
      <c r="K99" s="26" t="n"/>
      <c r="L99" s="26" t="inlineStr">
        <is>
          <t>NO</t>
        </is>
      </c>
      <c r="M99" s="74" t="n">
        <v>3.524607080212971</v>
      </c>
      <c r="N99" s="74" t="n">
        <v>10</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4" t="n"/>
      <c r="FV99" s="34"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ez_manage.py:5321 top()</t>
        </is>
      </c>
      <c r="IN99" s="26" t="inlineStr">
        <is>
          <t>v12_quick_engine.py:2900 x3</t>
        </is>
      </c>
      <c r="IO99" s="26" t="n"/>
    </row>
    <row r="100" ht="10.5" customHeight="1" s="67">
      <c r="A100" s="26" t="inlineStr">
        <is>
          <t>DELTA_REENTRY_Z_THRESHOLD</t>
        </is>
      </c>
      <c r="B100" s="26" t="inlineStr">
        <is>
          <t>0.75</t>
        </is>
      </c>
      <c r="C100" s="26" t="n"/>
      <c r="D100" s="26" t="n"/>
      <c r="E100" s="26" t="n"/>
      <c r="F100" s="26" t="n"/>
      <c r="G100" s="26">
        <f>IFERROR(VLOOKUP($A37&amp;"_"&amp;$B37,Results_Deltas!$A$2:$P$15000,5,FALSE),"")</f>
        <v/>
      </c>
      <c r="H100" s="26">
        <f>IFERROR(VLOOKUP($A37,Results_30d_Deltas!$A$2:$H$5000,7,FALSE)-E36,"")</f>
        <v/>
      </c>
      <c r="I100" s="26">
        <f>IFERROR(VLOOKUP($A37,Results_30d_Deltas!$A$2:$H$5000,6,FALSE),"")</f>
        <v/>
      </c>
      <c r="J100" s="26" t="n"/>
      <c r="K100" s="26" t="n"/>
      <c r="L100" s="26" t="inlineStr">
        <is>
          <t>NO</t>
        </is>
      </c>
      <c r="M100" s="74" t="n">
        <v>3.526458311615665</v>
      </c>
      <c r="N100" s="74" t="n">
        <v>10</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4" t="n"/>
      <c r="CC100" s="34" t="n"/>
      <c r="CD100" s="34" t="n"/>
      <c r="CE100" s="34" t="n"/>
      <c r="CF100" s="34"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4" t="n"/>
      <c r="FV100" s="34"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ez_manage.py:196 check_reentry_delta_tolerant()</t>
        </is>
      </c>
      <c r="IN100" s="26" t="inlineStr">
        <is>
          <t>v12_quick_engine.py:1647 x7</t>
        </is>
      </c>
      <c r="IO100" s="26" t="n"/>
    </row>
    <row r="101" ht="10.5" customHeight="1" s="67">
      <c r="A101" s="26" t="inlineStr">
        <is>
          <t>REENTRY_B16_SIZE_MULT_WEAK</t>
        </is>
      </c>
      <c r="B101" s="26" t="inlineStr">
        <is>
          <t>0.5</t>
        </is>
      </c>
      <c r="C101" s="26" t="n"/>
      <c r="D101" s="26" t="n"/>
      <c r="E101" s="26" t="n"/>
      <c r="F101" s="26" t="n"/>
      <c r="G101" s="26">
        <f>IFERROR(VLOOKUP($A189&amp;"_"&amp;$B189,Results_Deltas!$A$2:$P$15000,5,FALSE),"")</f>
        <v/>
      </c>
      <c r="H101" s="26">
        <f>IFERROR(VLOOKUP($A189,Results_30d_Deltas!$A$2:$H$5000,7,FALSE)-E188,"")</f>
        <v/>
      </c>
      <c r="I101" s="26">
        <f>IFERROR(VLOOKUP($A189,Results_30d_Deltas!$A$2:$H$5000,6,FALSE),"")</f>
        <v/>
      </c>
      <c r="J101" s="26" t="n"/>
      <c r="K101" s="26" t="n"/>
      <c r="L101" s="26" t="inlineStr">
        <is>
          <t>NO</t>
        </is>
      </c>
      <c r="M101" s="74" t="n">
        <v>3.533909076392074</v>
      </c>
      <c r="N101" s="74" t="n">
        <v>10</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4" t="n"/>
      <c r="FV101" s="34"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4" t="n"/>
      <c r="HL101" s="34" t="n"/>
      <c r="HM101" s="34" t="n"/>
      <c r="HN101" s="34" t="n"/>
      <c r="HO101" s="34"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ez_manage.py:5298 top()</t>
        </is>
      </c>
      <c r="IN101" s="26" t="inlineStr">
        <is>
          <t>v12_quick_engine.py:2859 x4</t>
        </is>
      </c>
      <c r="IO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74" t="n">
        <v>3.541683350068059</v>
      </c>
      <c r="N102" s="74" t="n">
        <v>9</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4" t="n"/>
      <c r="FV102" s="34"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ez_manage.py:4961 top()</t>
        </is>
      </c>
      <c r="IN102" s="26" t="inlineStr">
        <is>
          <t>v12_quick_engine.py:2247 x2</t>
        </is>
      </c>
      <c r="IO102" s="26" t="n"/>
    </row>
    <row r="103" ht="10.5" customHeight="1" s="67">
      <c r="A103" s="26" t="inlineStr">
        <is>
          <t>BOUNCE_REENTRY_K_RESET_SHORT</t>
        </is>
      </c>
      <c r="B103" s="26" t="inlineStr">
        <is>
          <t>1.0</t>
        </is>
      </c>
      <c r="C103" s="26" t="n"/>
      <c r="D103" s="26" t="n"/>
      <c r="E103" s="26" t="n"/>
      <c r="F103" s="26" t="n"/>
      <c r="G103" s="26">
        <f>IFERROR(VLOOKUP($A23&amp;"_"&amp;$B23,Results_Deltas!$A$2:$P$15000,5,FALSE),"")</f>
        <v/>
      </c>
      <c r="H103" s="26">
        <f>IFERROR(VLOOKUP($A23,Results_30d_Deltas!$A$2:$H$5000,7,FALSE)-E22,"")</f>
        <v/>
      </c>
      <c r="I103" s="26">
        <f>IFERROR(VLOOKUP($A23,Results_30d_Deltas!$A$2:$H$5000,6,FALSE),"")</f>
        <v/>
      </c>
      <c r="J103" s="26" t="n"/>
      <c r="K103" s="26" t="n"/>
      <c r="L103" s="26" t="inlineStr">
        <is>
          <t>NO</t>
        </is>
      </c>
      <c r="M103" s="74" t="n">
        <v>3.546151839818858</v>
      </c>
      <c r="N103" s="74" t="n">
        <v>10</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4" t="n"/>
      <c r="FV103" s="34"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ez_manage.py:2987 top()</t>
        </is>
      </c>
      <c r="IN103" s="26" t="inlineStr">
        <is>
          <t>v12_quick_engine.py:327 x13</t>
        </is>
      </c>
      <c r="IO103" s="26" t="n"/>
    </row>
    <row r="104" ht="10.5" customHeight="1" s="67">
      <c r="A104" s="26" t="inlineStr">
        <is>
          <t>GUARANTEED_REENTRY_K_FAVORABLE_LOW</t>
        </is>
      </c>
      <c r="B104" s="26" t="inlineStr">
        <is>
          <t>45.0</t>
        </is>
      </c>
      <c r="C104" s="26" t="n"/>
      <c r="D104" s="26" t="n"/>
      <c r="E104" s="26" t="n"/>
      <c r="F104" s="26" t="n"/>
      <c r="G104" s="26">
        <f>IFERROR(VLOOKUP($A12&amp;"_"&amp;$B12,Results_Deltas!$A$2:$P$15000,5,FALSE),"")</f>
        <v/>
      </c>
      <c r="H104" s="26">
        <f>IFERROR(VLOOKUP($A12,Results_30d_Deltas!$A$2:$H$5000,7,FALSE)-E11,"")</f>
        <v/>
      </c>
      <c r="I104" s="26">
        <f>IFERROR(VLOOKUP($A12,Results_30d_Deltas!$A$2:$H$5000,6,FALSE),"")</f>
        <v/>
      </c>
      <c r="J104" s="26" t="n"/>
      <c r="K104" s="26" t="n"/>
      <c r="L104" s="26" t="inlineStr">
        <is>
          <t>NO</t>
        </is>
      </c>
      <c r="M104" s="74" t="n">
        <v>3.546535667863415</v>
      </c>
      <c r="N104" s="74" t="n">
        <v>10</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4" t="n"/>
      <c r="FV104" s="34"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ez_manage.py:4775 top()</t>
        </is>
      </c>
      <c r="IN104" s="26" t="inlineStr">
        <is>
          <t>v12_quick_engine.py:1942 x4</t>
        </is>
      </c>
      <c r="IO104" s="26" t="n"/>
    </row>
    <row r="105" ht="10.5" customHeight="1" s="67">
      <c r="A105" s="26" t="inlineStr">
        <is>
          <t>REENTRY_B16_SIZE_MULT_WEAK</t>
        </is>
      </c>
      <c r="B105" s="26" t="inlineStr">
        <is>
          <t>2.0</t>
        </is>
      </c>
      <c r="C105" s="26" t="n"/>
      <c r="D105" s="26" t="n"/>
      <c r="E105" s="26" t="n"/>
      <c r="F105" s="26" t="n"/>
      <c r="G105" s="26">
        <f>IFERROR(VLOOKUP($A191&amp;"_"&amp;$B191,Results_Deltas!$A$2:$P$15000,5,FALSE),"")</f>
        <v/>
      </c>
      <c r="H105" s="26">
        <f>IFERROR(VLOOKUP($A191,Results_30d_Deltas!$A$2:$H$5000,7,FALSE)-E190,"")</f>
        <v/>
      </c>
      <c r="I105" s="26">
        <f>IFERROR(VLOOKUP($A191,Results_30d_Deltas!$A$2:$H$5000,6,FALSE),"")</f>
        <v/>
      </c>
      <c r="J105" s="26" t="n"/>
      <c r="K105" s="26" t="n"/>
      <c r="L105" s="26" t="inlineStr">
        <is>
          <t>YES</t>
        </is>
      </c>
      <c r="M105" s="74" t="n">
        <v>3.558104211297382</v>
      </c>
      <c r="N105" s="74" t="n">
        <v>10</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4" t="n"/>
      <c r="FV105" s="34"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4" t="n"/>
      <c r="HL105" s="34" t="n"/>
      <c r="HM105" s="34" t="n"/>
      <c r="HN105" s="34" t="n"/>
      <c r="HO105" s="34"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ez_manage.py:5298 top()</t>
        </is>
      </c>
      <c r="IN105" s="26" t="inlineStr">
        <is>
          <t>v12_quick_engine.py:2859 x4</t>
        </is>
      </c>
      <c r="IO105" s="26" t="n"/>
    </row>
    <row r="106" ht="10.5" customHeight="1" s="67">
      <c r="A106" s="26" t="inlineStr">
        <is>
          <t>BTC_GUARANTEED_REENTRY_MAX_AGE_BARS</t>
        </is>
      </c>
      <c r="B106" s="26" t="inlineStr">
        <is>
          <t>0</t>
        </is>
      </c>
      <c r="C106" s="26" t="n"/>
      <c r="D106" s="26" t="n"/>
      <c r="E106" s="26" t="n"/>
      <c r="F106" s="26" t="n"/>
      <c r="G106" s="26">
        <f>IFERROR(VLOOKUP($A27&amp;"_"&amp;$B27,Results_Deltas!$A$2:$P$15000,5,FALSE),"")</f>
        <v/>
      </c>
      <c r="H106" s="26">
        <f>IFERROR(VLOOKUP($A27,Results_30d_Deltas!$A$2:$H$5000,7,FALSE)-E26,"")</f>
        <v/>
      </c>
      <c r="I106" s="26">
        <f>IFERROR(VLOOKUP($A27,Results_30d_Deltas!$A$2:$H$5000,6,FALSE),"")</f>
        <v/>
      </c>
      <c r="J106" s="26" t="n"/>
      <c r="K106" s="26" t="n"/>
      <c r="L106" s="26" t="inlineStr">
        <is>
          <t>NO</t>
        </is>
      </c>
      <c r="M106" s="74" t="n">
        <v>3.568231650884759</v>
      </c>
      <c r="N106" s="74" t="n">
        <v>3</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4" t="n"/>
      <c r="FV106" s="34"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ez_manage.py:4471 top()</t>
        </is>
      </c>
      <c r="IN106" s="26" t="inlineStr">
        <is>
          <t>v12_quick_engine.py:422 x8</t>
        </is>
      </c>
      <c r="IO106" s="26" t="n"/>
    </row>
    <row r="107" ht="10.5" customHeight="1" s="67">
      <c r="A107" s="27" t="inlineStr">
        <is>
          <t>BTC_GUARANTEED_REENTRY_MIN_GAP_BARS</t>
        </is>
      </c>
      <c r="B107" s="27" t="inlineStr">
        <is>
          <t>5</t>
        </is>
      </c>
      <c r="C107" s="26" t="n"/>
      <c r="D107" s="26" t="n"/>
      <c r="E107" s="26" t="n"/>
      <c r="F107" s="26" t="n"/>
      <c r="G107" s="26">
        <f>IFERROR(VLOOKUP($A33&amp;"_"&amp;$B33,Results_Deltas!$A$2:$P$15000,5,FALSE),"")</f>
        <v/>
      </c>
      <c r="H107" s="26">
        <f>IFERROR(VLOOKUP($A33,Results_30d_Deltas!$A$2:$H$5000,7,FALSE)-E32,"")</f>
        <v/>
      </c>
      <c r="I107" s="26">
        <f>IFERROR(VLOOKUP($A33,Results_30d_Deltas!$A$2:$H$5000,6,FALSE),"")</f>
        <v/>
      </c>
      <c r="J107" s="26" t="n"/>
      <c r="K107" s="26" t="n"/>
      <c r="L107" s="26" t="inlineStr">
        <is>
          <t>YES</t>
        </is>
      </c>
      <c r="M107" s="74" t="n">
        <v>3.568231650884759</v>
      </c>
      <c r="N107" s="74" t="n">
        <v>3</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4" t="n"/>
      <c r="FV107" s="34"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ez_manage.py:4472 top()</t>
        </is>
      </c>
      <c r="IN107" s="26" t="inlineStr">
        <is>
          <t>v12_quick_engine.py:429 x8</t>
        </is>
      </c>
      <c r="IO107" s="26" t="n"/>
    </row>
    <row r="108" ht="10.5" customHeight="1" s="67">
      <c r="A108" s="26" t="inlineStr">
        <is>
          <t>MU_CORRECTION_REENTRY_ENABLED</t>
        </is>
      </c>
      <c r="B108" s="26" t="inlineStr">
        <is>
          <t>True</t>
        </is>
      </c>
      <c r="C108" s="26" t="n"/>
      <c r="D108" s="26" t="n"/>
      <c r="E108" s="26" t="n"/>
      <c r="F108" s="26" t="n"/>
      <c r="G108" s="26">
        <f>IFERROR(VLOOKUP($A113&amp;"_"&amp;$B113,Results_Deltas!$A$2:$P$15000,5,FALSE),"")</f>
        <v/>
      </c>
      <c r="H108" s="26">
        <f>IFERROR(VLOOKUP($A113,Results_30d_Deltas!$A$2:$H$5000,7,FALSE)-E112,"")</f>
        <v/>
      </c>
      <c r="I108" s="26">
        <f>IFERROR(VLOOKUP($A113,Results_30d_Deltas!$A$2:$H$5000,6,FALSE),"")</f>
        <v/>
      </c>
      <c r="J108" s="26" t="n"/>
      <c r="K108" s="26" t="n"/>
      <c r="L108" s="26" t="inlineStr">
        <is>
          <t>YES</t>
        </is>
      </c>
      <c r="M108" s="74" t="n">
        <v>3.579987203873464</v>
      </c>
      <c r="N108" s="74" t="n">
        <v>10</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4" t="n"/>
      <c r="FV108" s="34"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ez_manage.py:5077 top()</t>
        </is>
      </c>
      <c r="IN108" s="26" t="inlineStr">
        <is>
          <t>v12_quick_engine.py:2463 x3</t>
        </is>
      </c>
      <c r="IO108" s="26" t="n"/>
    </row>
    <row r="109" ht="10.5" customHeight="1" s="67">
      <c r="A109" s="26" t="inlineStr">
        <is>
          <t>REENTRY_CROSS_FRESHNESS_ENABLED</t>
        </is>
      </c>
      <c r="B109" s="26" t="inlineStr">
        <is>
          <t>True</t>
        </is>
      </c>
      <c r="C109" s="26" t="n"/>
      <c r="D109" s="26" t="n"/>
      <c r="E109" s="26" t="n"/>
      <c r="F109" s="26" t="n"/>
      <c r="G109" s="26">
        <f>IFERROR(VLOOKUP($A199&amp;"_"&amp;$B199,Results_Deltas!$A$2:$P$15000,5,FALSE),"")</f>
        <v/>
      </c>
      <c r="H109" s="26">
        <f>IFERROR(VLOOKUP($A199,Results_30d_Deltas!$A$2:$H$5000,7,FALSE)-E198,"")</f>
        <v/>
      </c>
      <c r="I109" s="26">
        <f>IFERROR(VLOOKUP($A199,Results_30d_Deltas!$A$2:$H$5000,6,FALSE),"")</f>
        <v/>
      </c>
      <c r="J109" s="26" t="n"/>
      <c r="K109" s="26" t="n"/>
      <c r="L109" s="26" t="inlineStr">
        <is>
          <t>NO</t>
        </is>
      </c>
      <c r="M109" s="74" t="n">
        <v>3.599004374102745</v>
      </c>
      <c r="N109" s="74" t="n">
        <v>10</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4" t="n"/>
      <c r="AY109" s="34" t="n"/>
      <c r="AZ109" s="34" t="n"/>
      <c r="BA109" s="34" t="n"/>
      <c r="BB109" s="34"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4" t="n"/>
      <c r="FV109" s="34"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ez_manage.py:5306 top()</t>
        </is>
      </c>
      <c r="IN109" s="26" t="inlineStr">
        <is>
          <t>v12_quick_engine.py:2869 x2</t>
        </is>
      </c>
      <c r="IO109" s="26" t="n"/>
    </row>
    <row r="110" ht="10.5" customHeight="1" s="67">
      <c r="A110" s="26" t="inlineStr">
        <is>
          <t>OBLIGATORY_REENTRY_SMA_TF</t>
        </is>
      </c>
      <c r="B110" s="26" t="inlineStr">
        <is>
          <t>OFF</t>
        </is>
      </c>
      <c r="C110" s="26" t="n"/>
      <c r="D110" s="26" t="n"/>
      <c r="E110" s="26" t="n"/>
      <c r="F110" s="26" t="n"/>
      <c r="G110" s="26">
        <f>IFERROR(VLOOKUP($A152&amp;"_"&amp;$B152,Results_Deltas!$A$2:$P$15000,5,FALSE),"")</f>
        <v/>
      </c>
      <c r="H110" s="26">
        <f>IFERROR(VLOOKUP($A152,Results_30d_Deltas!$A$2:$H$5000,7,FALSE)-E151,"")</f>
        <v/>
      </c>
      <c r="I110" s="26">
        <f>IFERROR(VLOOKUP($A152,Results_30d_Deltas!$A$2:$H$5000,6,FALSE),"")</f>
        <v/>
      </c>
      <c r="J110" s="26" t="n"/>
      <c r="K110" s="26" t="n"/>
      <c r="L110" s="26" t="inlineStr">
        <is>
          <t>NO</t>
        </is>
      </c>
      <c r="M110" s="74" t="n">
        <v>3.599049294748891</v>
      </c>
      <c r="N110" s="74" t="n">
        <v>9</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4" t="n"/>
      <c r="FV110" s="34"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ez_manage.py:5122 top()</t>
        </is>
      </c>
      <c r="IN110" s="26" t="inlineStr">
        <is>
          <t>v12_quick_engine.py:2513 x2</t>
        </is>
      </c>
      <c r="IO110" s="26" t="n"/>
    </row>
    <row r="111" ht="10.5" customHeight="1" s="67">
      <c r="A111" s="26" t="inlineStr">
        <is>
          <t>OBLIGATORY_REENTRY_SCORE_TIER1</t>
        </is>
      </c>
      <c r="B111" s="26" t="inlineStr">
        <is>
          <t>0.5</t>
        </is>
      </c>
      <c r="C111" s="26" t="n"/>
      <c r="D111" s="26" t="n"/>
      <c r="E111" s="26" t="n"/>
      <c r="F111" s="26" t="n"/>
      <c r="G111" s="26">
        <f>IFERROR(VLOOKUP($A129&amp;"_"&amp;$B129,Results_Deltas!$A$2:$P$15000,5,FALSE),"")</f>
        <v/>
      </c>
      <c r="H111" s="26">
        <f>IFERROR(VLOOKUP($A129,Results_30d_Deltas!$A$2:$H$5000,7,FALSE)-E128,"")</f>
        <v/>
      </c>
      <c r="I111" s="26">
        <f>IFERROR(VLOOKUP($A129,Results_30d_Deltas!$A$2:$H$5000,6,FALSE),"")</f>
        <v/>
      </c>
      <c r="J111" s="26" t="n"/>
      <c r="K111" s="26" t="n"/>
      <c r="L111" s="26" t="inlineStr">
        <is>
          <t>NO</t>
        </is>
      </c>
      <c r="M111" s="74" t="n">
        <v>3.609048095865493</v>
      </c>
      <c r="N111" s="74" t="n">
        <v>10</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4" t="n"/>
      <c r="FV111" s="34"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ez_manage.py:5113 top()</t>
        </is>
      </c>
      <c r="IN111" s="26" t="inlineStr">
        <is>
          <t>v12_quick_engine.py:2504 x4</t>
        </is>
      </c>
      <c r="IO111" s="26" t="n"/>
    </row>
    <row r="112" ht="10.5" customHeight="1" s="67">
      <c r="A112" s="26" t="inlineStr">
        <is>
          <t>MANDATORY_REENTRY_ALLOW_WT0_STRONG_CROSS</t>
        </is>
      </c>
      <c r="B112" s="26" t="inlineStr">
        <is>
          <t>0.5</t>
        </is>
      </c>
      <c r="C112" s="26" t="n"/>
      <c r="D112" s="26" t="n"/>
      <c r="E112" s="26" t="n"/>
      <c r="F112" s="26" t="n"/>
      <c r="G112" s="26">
        <f>IFERROR(VLOOKUP($A97&amp;"_"&amp;$B97,Results_Deltas!$A$2:$P$15000,5,FALSE),"")</f>
        <v/>
      </c>
      <c r="H112" s="26">
        <f>IFERROR(VLOOKUP($A97,Results_30d_Deltas!$A$2:$H$5000,7,FALSE)-E96,"")</f>
        <v/>
      </c>
      <c r="I112" s="26">
        <f>IFERROR(VLOOKUP($A97,Results_30d_Deltas!$A$2:$H$5000,6,FALSE),"")</f>
        <v/>
      </c>
      <c r="J112" s="26" t="n"/>
      <c r="K112" s="26" t="n"/>
      <c r="L112" s="26" t="inlineStr">
        <is>
          <t>NO</t>
        </is>
      </c>
      <c r="M112" s="74" t="n">
        <v>3.614178598180927</v>
      </c>
      <c r="N112" s="74" t="n">
        <v>10</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4" t="n"/>
      <c r="AY112" s="34" t="n"/>
      <c r="AZ112" s="34" t="n"/>
      <c r="BA112" s="34" t="n"/>
      <c r="BB112" s="34"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4" t="n"/>
      <c r="FV112" s="34"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ez_manage.py:4960 top()</t>
        </is>
      </c>
      <c r="IN112" s="26" t="inlineStr">
        <is>
          <t>v12_quick_engine.py:2245 x4</t>
        </is>
      </c>
      <c r="IO112" s="26" t="n"/>
    </row>
    <row r="113" ht="10.5" customHeight="1" s="67">
      <c r="A113" s="26" t="inlineStr">
        <is>
          <t>OBLIGATORY_REENTRY_K15_HIGH_SIZE_FRAC</t>
        </is>
      </c>
      <c r="B113" s="26" t="inlineStr">
        <is>
          <t>1.0</t>
        </is>
      </c>
      <c r="C113" s="26" t="n"/>
      <c r="D113" s="26" t="n"/>
      <c r="E113" s="26" t="n"/>
      <c r="F113" s="26" t="n"/>
      <c r="G113" s="26">
        <f>IFERROR(VLOOKUP($A126&amp;"_"&amp;$B126,Results_Deltas!$A$2:$P$15000,5,FALSE),"")</f>
        <v/>
      </c>
      <c r="H113" s="26">
        <f>IFERROR(VLOOKUP($A126,Results_30d_Deltas!$A$2:$H$5000,7,FALSE)-E125,"")</f>
        <v/>
      </c>
      <c r="I113" s="26">
        <f>IFERROR(VLOOKUP($A126,Results_30d_Deltas!$A$2:$H$5000,6,FALSE),"")</f>
        <v/>
      </c>
      <c r="J113" s="26" t="n"/>
      <c r="K113" s="26" t="n"/>
      <c r="L113" s="26" t="inlineStr">
        <is>
          <t>NO</t>
        </is>
      </c>
      <c r="M113" s="74" t="n">
        <v>3.621639152286332</v>
      </c>
      <c r="N113" s="74" t="n">
        <v>10</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4" t="n"/>
      <c r="FV113" s="34"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4" t="n"/>
      <c r="HL113" s="34" t="n"/>
      <c r="HM113" s="34" t="n"/>
      <c r="HN113" s="34" t="n"/>
      <c r="HO113" s="34"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ez_manage.py:5111 top()</t>
        </is>
      </c>
      <c r="IN113" s="26" t="inlineStr">
        <is>
          <t>v12_quick_engine.py:2502 x4</t>
        </is>
      </c>
      <c r="IO113" s="26" t="n"/>
    </row>
    <row r="114" ht="10.5" customHeight="1" s="67">
      <c r="A114" s="26" t="inlineStr">
        <is>
          <t>REENTRY2_DC_BREAK_ALLOW_15M</t>
        </is>
      </c>
      <c r="B114" s="26" t="inlineStr">
        <is>
          <t>0.5</t>
        </is>
      </c>
      <c r="C114" s="26" t="n"/>
      <c r="D114" s="26" t="n"/>
      <c r="E114" s="26" t="n"/>
      <c r="F114" s="26" t="n"/>
      <c r="G114" s="26">
        <f>IFERROR(VLOOKUP($A166&amp;"_"&amp;$B166,Results_Deltas!$A$2:$P$15000,5,FALSE),"")</f>
        <v/>
      </c>
      <c r="H114" s="26">
        <f>IFERROR(VLOOKUP($A166,Results_30d_Deltas!$A$2:$H$5000,7,FALSE)-E165,"")</f>
        <v/>
      </c>
      <c r="I114" s="26">
        <f>IFERROR(VLOOKUP($A166,Results_30d_Deltas!$A$2:$H$5000,6,FALSE),"")</f>
        <v/>
      </c>
      <c r="J114" s="26" t="n"/>
      <c r="K114" s="26" t="n"/>
      <c r="L114" s="26" t="inlineStr">
        <is>
          <t>YES</t>
        </is>
      </c>
      <c r="M114" s="74" t="n">
        <v>3.629495433398763</v>
      </c>
      <c r="N114" s="74" t="n">
        <v>9</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ez_manage.py:5278 top()</t>
        </is>
      </c>
      <c r="IN114" s="26" t="inlineStr">
        <is>
          <t>v12_quick_engine.py:2835 x5</t>
        </is>
      </c>
      <c r="IO114" s="26" t="n"/>
    </row>
    <row r="115" ht="10.5" customHeight="1" s="67">
      <c r="A115" s="26" t="inlineStr">
        <is>
          <t>GUARANTEED_REENTRY_K_FAVORABLE_HIGH</t>
        </is>
      </c>
      <c r="B115" s="26" t="inlineStr">
        <is>
          <t>52.5</t>
        </is>
      </c>
      <c r="C115" s="26" t="n"/>
      <c r="D115" s="26" t="n"/>
      <c r="E115" s="26" t="n"/>
      <c r="F115" s="26" t="n"/>
      <c r="G115" s="26">
        <f>IFERROR(VLOOKUP($A4&amp;"_"&amp;$B4,Results_Deltas!$A$2:$P$15000,5,FALSE),"")</f>
        <v/>
      </c>
      <c r="H115" s="26">
        <f>IFERROR(VLOOKUP($A4,Results_30d_Deltas!$A$2:$H$5000,7,FALSE)-E3,"")</f>
        <v/>
      </c>
      <c r="I115" s="26">
        <f>IFERROR(VLOOKUP($A4,Results_30d_Deltas!$A$2:$H$5000,6,FALSE),"")</f>
        <v/>
      </c>
      <c r="J115" s="26" t="n"/>
      <c r="K115" s="26" t="n"/>
      <c r="L115" s="26" t="inlineStr">
        <is>
          <t>NO</t>
        </is>
      </c>
      <c r="M115" s="74" t="n">
        <v>3.643383473455099</v>
      </c>
      <c r="N115" s="74" t="n">
        <v>10</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4" t="n"/>
      <c r="FV115" s="34"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ez_manage.py:4774 top()</t>
        </is>
      </c>
      <c r="IN115" s="26" t="inlineStr">
        <is>
          <t>v12_quick_engine.py:1941 x4</t>
        </is>
      </c>
      <c r="IO115" s="26" t="n"/>
    </row>
    <row r="116" ht="10.5" customHeight="1" s="67">
      <c r="A116" s="26" t="inlineStr">
        <is>
          <t>LEGACY_REENTRY_PSR_FULL_DC</t>
        </is>
      </c>
      <c r="B116" s="26" t="inlineStr">
        <is>
          <t>0.5</t>
        </is>
      </c>
      <c r="C116" s="26" t="n"/>
      <c r="D116" s="26" t="n"/>
      <c r="E116" s="26" t="n"/>
      <c r="F116" s="26" t="n"/>
      <c r="G116" s="26">
        <f>IFERROR(VLOOKUP($A85&amp;"_"&amp;$B85,Results_Deltas!$A$2:$P$15000,5,FALSE),"")</f>
        <v/>
      </c>
      <c r="H116" s="26">
        <f>IFERROR(VLOOKUP($A85,Results_30d_Deltas!$A$2:$H$5000,7,FALSE)-E84,"")</f>
        <v/>
      </c>
      <c r="I116" s="26">
        <f>IFERROR(VLOOKUP($A85,Results_30d_Deltas!$A$2:$H$5000,6,FALSE),"")</f>
        <v/>
      </c>
      <c r="J116" s="26" t="n"/>
      <c r="K116" s="26" t="n"/>
      <c r="L116" s="26" t="inlineStr">
        <is>
          <t>NO</t>
        </is>
      </c>
      <c r="M116" s="74" t="n">
        <v>3.687581191821649</v>
      </c>
      <c r="N116" s="74" t="n">
        <v>9</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4" t="n"/>
      <c r="FV116" s="34"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ez_manage.py:3423 top()</t>
        </is>
      </c>
      <c r="IN116" s="26" t="inlineStr">
        <is>
          <t>v12_quick_engine.py:2124 x5</t>
        </is>
      </c>
      <c r="IO116" s="26" t="n"/>
    </row>
    <row r="117" ht="10.5" customHeight="1" s="67">
      <c r="A117" s="26" t="inlineStr">
        <is>
          <t>MANDATORY_REENTRY_REQUIRE_K_NOT_EXTREME</t>
        </is>
      </c>
      <c r="B117" s="26" t="inlineStr">
        <is>
          <t>2.0</t>
        </is>
      </c>
      <c r="C117" s="26" t="n"/>
      <c r="D117" s="26" t="n"/>
      <c r="E117" s="26" t="n"/>
      <c r="F117" s="26" t="n"/>
      <c r="G117" s="26">
        <f>IFERROR(VLOOKUP($A111&amp;"_"&amp;$B111,Results_Deltas!$A$2:$P$15000,5,FALSE),"")</f>
        <v/>
      </c>
      <c r="H117" s="26">
        <f>IFERROR(VLOOKUP($A111,Results_30d_Deltas!$A$2:$H$5000,7,FALSE)-E110,"")</f>
        <v/>
      </c>
      <c r="I117" s="26">
        <f>IFERROR(VLOOKUP($A111,Results_30d_Deltas!$A$2:$H$5000,6,FALSE),"")</f>
        <v/>
      </c>
      <c r="J117" s="26" t="n"/>
      <c r="K117" s="26" t="n"/>
      <c r="L117" s="26" t="inlineStr">
        <is>
          <t>NO</t>
        </is>
      </c>
      <c r="M117" s="74" t="n">
        <v>3.697528507252138</v>
      </c>
      <c r="N117" s="74" t="n">
        <v>9</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4" t="n"/>
      <c r="FV117" s="34"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ez_manage.py:4964 top()</t>
        </is>
      </c>
      <c r="IN117" s="26" t="inlineStr">
        <is>
          <t>v12_quick_engine.py:2250 x2</t>
        </is>
      </c>
      <c r="IO117" s="26" t="n"/>
    </row>
    <row r="118" ht="10.5" customHeight="1" s="67">
      <c r="A118" s="26" t="inlineStr">
        <is>
          <t>MANDATORY_REENTRY_ALLOW_WT0_STRONG_CROSS</t>
        </is>
      </c>
      <c r="B118" s="26" t="inlineStr">
        <is>
          <t>1.0</t>
        </is>
      </c>
      <c r="C118" s="26" t="n"/>
      <c r="D118" s="26" t="n"/>
      <c r="E118" s="26" t="n"/>
      <c r="F118" s="26" t="n"/>
      <c r="G118" s="26">
        <f>IFERROR(VLOOKUP($A98&amp;"_"&amp;$B98,Results_Deltas!$A$2:$P$15000,5,FALSE),"")</f>
        <v/>
      </c>
      <c r="H118" s="26">
        <f>IFERROR(VLOOKUP($A98,Results_30d_Deltas!$A$2:$H$5000,7,FALSE)-E97,"")</f>
        <v/>
      </c>
      <c r="I118" s="26">
        <f>IFERROR(VLOOKUP($A98,Results_30d_Deltas!$A$2:$H$5000,6,FALSE),"")</f>
        <v/>
      </c>
      <c r="J118" s="26" t="n"/>
      <c r="K118" s="26" t="n"/>
      <c r="L118" s="26" t="inlineStr">
        <is>
          <t>NO</t>
        </is>
      </c>
      <c r="M118" s="74" t="n">
        <v>3.702355395744083</v>
      </c>
      <c r="N118" s="74" t="n">
        <v>10</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4" t="n"/>
      <c r="AY118" s="34" t="n"/>
      <c r="AZ118" s="34" t="n"/>
      <c r="BA118" s="34" t="n"/>
      <c r="BB118" s="34"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4" t="n"/>
      <c r="FV118" s="34"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ez_manage.py:4960 top()</t>
        </is>
      </c>
      <c r="IN118" s="26" t="inlineStr">
        <is>
          <t>v12_quick_engine.py:2245 x4</t>
        </is>
      </c>
      <c r="IO118" s="26" t="n"/>
    </row>
    <row r="119" ht="10.5" customHeight="1" s="67">
      <c r="A119" s="26" t="inlineStr">
        <is>
          <t>MANDATORY_REENTRY_K_LOW_BLOCK</t>
        </is>
      </c>
      <c r="B119" s="26" t="inlineStr">
        <is>
          <t>1.0</t>
        </is>
      </c>
      <c r="C119" s="26" t="n"/>
      <c r="D119" s="26" t="n"/>
      <c r="E119" s="26" t="n"/>
      <c r="F119" s="26" t="n"/>
      <c r="G119" s="26">
        <f>IFERROR(VLOOKUP($A106&amp;"_"&amp;$B106,Results_Deltas!$A$2:$P$15000,5,FALSE),"")</f>
        <v/>
      </c>
      <c r="H119" s="26">
        <f>IFERROR(VLOOKUP($A106,Results_30d_Deltas!$A$2:$H$5000,7,FALSE)-E105,"")</f>
        <v/>
      </c>
      <c r="I119" s="26">
        <f>IFERROR(VLOOKUP($A106,Results_30d_Deltas!$A$2:$H$5000,6,FALSE),"")</f>
        <v/>
      </c>
      <c r="J119" s="26" t="n"/>
      <c r="K119" s="26" t="n"/>
      <c r="L119" s="26" t="inlineStr">
        <is>
          <t>NO</t>
        </is>
      </c>
      <c r="M119" s="74" t="n">
        <v>3.70662971439831</v>
      </c>
      <c r="N119" s="74" t="n">
        <v>9</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4" t="n"/>
      <c r="FV119" s="34"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ez_manage.py:4962 top()</t>
        </is>
      </c>
      <c r="IN119" s="26" t="inlineStr">
        <is>
          <t>v12_quick_engine.py:2248 x2</t>
        </is>
      </c>
      <c r="IO119" s="26" t="n"/>
    </row>
    <row r="120" ht="10.5" customHeight="1" s="67">
      <c r="A120" s="26" t="inlineStr">
        <is>
          <t>GUARANTEED_REENTRY_DELTA_GATE_ENABLED</t>
        </is>
      </c>
      <c r="B120" s="26" t="inlineStr">
        <is>
          <t>True</t>
        </is>
      </c>
      <c r="C120" s="26" t="n"/>
      <c r="D120" s="26" t="n"/>
      <c r="E120" s="26" t="n"/>
      <c r="F120" s="26" t="n"/>
      <c r="G120" s="26">
        <f>IFERROR(VLOOKUP($A46&amp;"_"&amp;$B46,Results_Deltas!$A$2:$P$15000,5,FALSE),"")</f>
        <v/>
      </c>
      <c r="H120" s="26">
        <f>IFERROR(VLOOKUP($A46,Results_30d_Deltas!$A$2:$H$5000,7,FALSE)-E45,"")</f>
        <v/>
      </c>
      <c r="I120" s="26">
        <f>IFERROR(VLOOKUP($A46,Results_30d_Deltas!$A$2:$H$5000,6,FALSE),"")</f>
        <v/>
      </c>
      <c r="J120" s="26" t="n"/>
      <c r="K120" s="26" t="n"/>
      <c r="L120" s="26" t="inlineStr">
        <is>
          <t>NO</t>
        </is>
      </c>
      <c r="M120" s="74" t="n">
        <v>3.708499080071843</v>
      </c>
      <c r="N120" s="74" t="n">
        <v>10</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4" t="n"/>
      <c r="CC120" s="34" t="n"/>
      <c r="CD120" s="34" t="n"/>
      <c r="CE120" s="34" t="n"/>
      <c r="CF120" s="34"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4" t="n"/>
      <c r="FV120" s="34"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ez_manage.py:4773 top()</t>
        </is>
      </c>
      <c r="IN120" s="26" t="inlineStr">
        <is>
          <t>v12_quick_engine.py:1939 x4</t>
        </is>
      </c>
      <c r="IO120" s="26" t="n"/>
    </row>
    <row r="121" ht="10.5" customHeight="1" s="67">
      <c r="A121" s="26" t="inlineStr">
        <is>
          <t>REENTRY_SIZE_EXTENDED_K1H</t>
        </is>
      </c>
      <c r="B121" s="26" t="inlineStr">
        <is>
          <t>0.5</t>
        </is>
      </c>
      <c r="C121" s="26" t="n"/>
      <c r="D121" s="26" t="n"/>
      <c r="E121" s="26" t="n"/>
      <c r="F121" s="26" t="n"/>
      <c r="G121" s="26">
        <f>IFERROR(VLOOKUP($A231&amp;"_"&amp;$B231,Results_Deltas!$A$2:$P$15000,5,FALSE),"")</f>
        <v/>
      </c>
      <c r="H121" s="26">
        <f>IFERROR(VLOOKUP($A231,Results_30d_Deltas!$A$2:$H$5000,7,FALSE)-E230,"")</f>
        <v/>
      </c>
      <c r="I121" s="26">
        <f>IFERROR(VLOOKUP($A231,Results_30d_Deltas!$A$2:$H$5000,6,FALSE),"")</f>
        <v/>
      </c>
      <c r="J121" s="26" t="n"/>
      <c r="K121" s="26" t="n"/>
      <c r="L121" s="26" t="inlineStr">
        <is>
          <t>NO</t>
        </is>
      </c>
      <c r="M121" s="74" t="n">
        <v>3.72562043884096</v>
      </c>
      <c r="N121" s="74" t="n">
        <v>10</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4" t="n"/>
      <c r="FV121" s="34"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4" t="n"/>
      <c r="HL121" s="34" t="n"/>
      <c r="HM121" s="34" t="n"/>
      <c r="HN121" s="34" t="n"/>
      <c r="HO121" s="34"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ez_manage.py:3872 top()</t>
        </is>
      </c>
      <c r="IN121" s="26" t="inlineStr">
        <is>
          <t>v12_quick_engine.py:2905 x5</t>
        </is>
      </c>
      <c r="IO121" s="26" t="n"/>
    </row>
    <row r="122" ht="10.5" customHeight="1" s="67">
      <c r="A122" s="26" t="inlineStr">
        <is>
          <t>REENTRY_B16_SMA200_PROX_PCT</t>
        </is>
      </c>
      <c r="B122" s="26" t="inlineStr">
        <is>
          <t>2.0</t>
        </is>
      </c>
      <c r="C122" s="26" t="n"/>
      <c r="D122" s="26" t="n"/>
      <c r="E122" s="26" t="n"/>
      <c r="F122" s="26" t="n"/>
      <c r="G122" s="26">
        <f>IFERROR(VLOOKUP($A195&amp;"_"&amp;$B195,Results_Deltas!$A$2:$P$15000,5,FALSE),"")</f>
        <v/>
      </c>
      <c r="H122" s="26">
        <f>IFERROR(VLOOKUP($A195,Results_30d_Deltas!$A$2:$H$5000,7,FALSE)-E194,"")</f>
        <v/>
      </c>
      <c r="I122" s="26">
        <f>IFERROR(VLOOKUP($A195,Results_30d_Deltas!$A$2:$H$5000,6,FALSE),"")</f>
        <v/>
      </c>
      <c r="J122" s="26" t="n"/>
      <c r="K122" s="26" t="n"/>
      <c r="L122" s="26" t="inlineStr">
        <is>
          <t>YES</t>
        </is>
      </c>
      <c r="M122" s="74" t="n">
        <v>3.73165839753547</v>
      </c>
      <c r="N122" s="74" t="n">
        <v>9</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4" t="n"/>
      <c r="FV122" s="34"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ez_manage.py:5299 top()</t>
        </is>
      </c>
      <c r="IN122" s="26" t="inlineStr">
        <is>
          <t>v12_quick_engine.py:2860 x4</t>
        </is>
      </c>
      <c r="IO122" s="26" t="n"/>
    </row>
    <row r="123" ht="10.5" customHeight="1" s="67">
      <c r="A123" s="26" t="inlineStr">
        <is>
          <t>LEGACY_REENTRY_PSR_K_DC_CROSSOVER</t>
        </is>
      </c>
      <c r="B123" s="26" t="inlineStr">
        <is>
          <t>2.0</t>
        </is>
      </c>
      <c r="C123" s="26" t="n"/>
      <c r="D123" s="26" t="n"/>
      <c r="E123" s="26" t="n"/>
      <c r="F123" s="26" t="n"/>
      <c r="G123" s="26">
        <f>IFERROR(VLOOKUP($A91&amp;"_"&amp;$B91,Results_Deltas!$A$2:$P$15000,5,FALSE),"")</f>
        <v/>
      </c>
      <c r="H123" s="26">
        <f>IFERROR(VLOOKUP($A91,Results_30d_Deltas!$A$2:$H$5000,7,FALSE)-E90,"")</f>
        <v/>
      </c>
      <c r="I123" s="26">
        <f>IFERROR(VLOOKUP($A91,Results_30d_Deltas!$A$2:$H$5000,6,FALSE),"")</f>
        <v/>
      </c>
      <c r="J123" s="26" t="n"/>
      <c r="K123" s="26" t="n"/>
      <c r="L123" s="26" t="inlineStr">
        <is>
          <t>NO</t>
        </is>
      </c>
      <c r="M123" s="74" t="n">
        <v>3.743544554423131</v>
      </c>
      <c r="N123" s="74" t="n">
        <v>10</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4" t="n"/>
      <c r="FV123" s="34"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ez_manage.py:3424 top()</t>
        </is>
      </c>
      <c r="IN123" s="26" t="inlineStr">
        <is>
          <t>v12_quick_engine.py:2125 x5</t>
        </is>
      </c>
      <c r="IO123" s="26" t="n"/>
    </row>
    <row r="124" ht="10.5" customHeight="1" s="67">
      <c r="A124" s="26" t="inlineStr">
        <is>
          <t>REENTRY_SIZE_EXTENDED_MULT</t>
        </is>
      </c>
      <c r="B124" s="26" t="inlineStr">
        <is>
          <t>2.0</t>
        </is>
      </c>
      <c r="C124" s="26" t="n"/>
      <c r="D124" s="26" t="n"/>
      <c r="E124" s="26" t="n"/>
      <c r="F124" s="26" t="n"/>
      <c r="G124" s="26">
        <f>IFERROR(VLOOKUP($A237&amp;"_"&amp;$B237,Results_Deltas!$A$2:$P$15000,5,FALSE),"")</f>
        <v/>
      </c>
      <c r="H124" s="26">
        <f>IFERROR(VLOOKUP($A237,Results_30d_Deltas!$A$2:$H$5000,7,FALSE)-E236,"")</f>
        <v/>
      </c>
      <c r="I124" s="26">
        <f>IFERROR(VLOOKUP($A237,Results_30d_Deltas!$A$2:$H$5000,6,FALSE),"")</f>
        <v/>
      </c>
      <c r="J124" s="26" t="n"/>
      <c r="K124" s="26" t="n"/>
      <c r="L124" s="26" t="inlineStr">
        <is>
          <t>NO</t>
        </is>
      </c>
      <c r="M124" s="74" t="n">
        <v>3.764197442093854</v>
      </c>
      <c r="N124" s="74" t="n">
        <v>10</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4" t="n"/>
      <c r="FV124" s="34"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4" t="n"/>
      <c r="HL124" s="34" t="n"/>
      <c r="HM124" s="34" t="n"/>
      <c r="HN124" s="34" t="n"/>
      <c r="HO124" s="34"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ez_manage.py:3873 top()</t>
        </is>
      </c>
      <c r="IN124" s="26" t="inlineStr">
        <is>
          <t>v12_quick_engine.py:2906 x3</t>
        </is>
      </c>
      <c r="IO124" s="26" t="n"/>
    </row>
    <row r="125" ht="10.5" customHeight="1" s="67">
      <c r="A125" s="26" t="inlineStr">
        <is>
          <t>GUARANTEED_REENTRY_TIGHT_STOP_PCT</t>
        </is>
      </c>
      <c r="B125" s="26" t="inlineStr">
        <is>
          <t>0.625</t>
        </is>
      </c>
      <c r="C125" s="26" t="n"/>
      <c r="D125" s="26" t="n"/>
      <c r="E125" s="26" t="n"/>
      <c r="F125" s="26" t="n"/>
      <c r="G125" s="26">
        <f>IFERROR(VLOOKUP($A74&amp;"_"&amp;$B74,Results_Deltas!$A$2:$P$15000,5,FALSE),"")</f>
        <v/>
      </c>
      <c r="H125" s="26">
        <f>IFERROR(VLOOKUP($A74,Results_30d_Deltas!$A$2:$H$5000,7,FALSE)-E73,"")</f>
        <v/>
      </c>
      <c r="I125" s="26">
        <f>IFERROR(VLOOKUP($A74,Results_30d_Deltas!$A$2:$H$5000,6,FALSE),"")</f>
        <v/>
      </c>
      <c r="J125" s="26" t="n"/>
      <c r="K125" s="26" t="n"/>
      <c r="L125" s="26" t="inlineStr">
        <is>
          <t>NO</t>
        </is>
      </c>
      <c r="M125" s="74" t="n">
        <v>3.766675146105252</v>
      </c>
      <c r="N125" s="74" t="n">
        <v>10</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4" t="n"/>
      <c r="DB125" s="34" t="n"/>
      <c r="DC125" s="34" t="n"/>
      <c r="DD125" s="34" t="n"/>
      <c r="DE125" s="34"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4" t="n"/>
      <c r="EF125" s="34" t="n"/>
      <c r="EG125" s="34" t="n"/>
      <c r="EH125" s="34" t="n"/>
      <c r="EI125" s="34"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4" t="n"/>
      <c r="FV125" s="34"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ez_manage.py:4782 top()</t>
        </is>
      </c>
      <c r="IN125" s="26" t="inlineStr">
        <is>
          <t>v12_quick_engine.py:1950 x7</t>
        </is>
      </c>
      <c r="IO125" s="26" t="n"/>
    </row>
    <row r="126" ht="10.5" customHeight="1" s="67">
      <c r="A126" s="26" t="inlineStr">
        <is>
          <t>LEGACY_REENTRY_PSR_QUICK_RECOVERY</t>
        </is>
      </c>
      <c r="B126" s="26" t="inlineStr">
        <is>
          <t>2.0</t>
        </is>
      </c>
      <c r="C126" s="26" t="n"/>
      <c r="D126" s="26" t="n"/>
      <c r="E126" s="26" t="n"/>
      <c r="F126" s="26" t="n"/>
      <c r="G126" s="26">
        <f>IFERROR(VLOOKUP($A95&amp;"_"&amp;$B95,Results_Deltas!$A$2:$P$15000,5,FALSE),"")</f>
        <v/>
      </c>
      <c r="H126" s="26">
        <f>IFERROR(VLOOKUP($A95,Results_30d_Deltas!$A$2:$H$5000,7,FALSE)-E94,"")</f>
        <v/>
      </c>
      <c r="I126" s="26">
        <f>IFERROR(VLOOKUP($A95,Results_30d_Deltas!$A$2:$H$5000,6,FALSE),"")</f>
        <v/>
      </c>
      <c r="J126" s="26" t="n"/>
      <c r="K126" s="26" t="n"/>
      <c r="L126" s="26" t="inlineStr">
        <is>
          <t>NO</t>
        </is>
      </c>
      <c r="M126" s="74" t="n">
        <v>3.770309221625153</v>
      </c>
      <c r="N126" s="74" t="n">
        <v>10</v>
      </c>
      <c r="O126" s="33" t="n"/>
      <c r="P126" s="33" t="n"/>
      <c r="Q126" s="33" t="n"/>
      <c r="R126" s="33" t="n"/>
      <c r="S126" s="33" t="n"/>
      <c r="T126" s="33" t="n"/>
      <c r="U126" s="33" t="n"/>
      <c r="V126" s="33" t="n"/>
      <c r="W126" s="33" t="n"/>
      <c r="X126" s="33" t="n"/>
      <c r="Y126" s="33" t="n"/>
      <c r="Z126" s="33" t="n"/>
      <c r="AA126" s="33" t="n"/>
      <c r="AB126" s="33" t="n"/>
      <c r="AC126" s="33" t="n"/>
      <c r="AD126" s="34" t="n"/>
      <c r="AE126" s="34" t="n"/>
      <c r="AF126" s="34" t="n"/>
      <c r="AG126" s="34" t="n"/>
      <c r="AH126" s="34" t="n"/>
      <c r="AI126" s="34" t="n"/>
      <c r="AJ126" s="34" t="n"/>
      <c r="AK126" s="34" t="n"/>
      <c r="AL126" s="34" t="n"/>
      <c r="AM126" s="34"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4" t="n"/>
      <c r="FV126" s="34"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ez_manage.py:3425 top()</t>
        </is>
      </c>
      <c r="IN126" s="26" t="inlineStr">
        <is>
          <t>v12_quick_engine.py:2126 x4</t>
        </is>
      </c>
      <c r="IO126" s="26" t="n"/>
    </row>
    <row r="127" ht="10.5" customHeight="1" s="67">
      <c r="A127" s="26" t="inlineStr">
        <is>
          <t>REENTRY_SIZE_DIP_MULT</t>
        </is>
      </c>
      <c r="B127" s="26" t="inlineStr">
        <is>
          <t>1.0</t>
        </is>
      </c>
      <c r="C127" s="26" t="n"/>
      <c r="D127" s="26" t="n"/>
      <c r="E127" s="26" t="n"/>
      <c r="F127" s="26" t="n"/>
      <c r="G127" s="26">
        <f>IFERROR(VLOOKUP($A228&amp;"_"&amp;$B228,Results_Deltas!$A$2:$P$15000,5,FALSE),"")</f>
        <v/>
      </c>
      <c r="H127" s="26">
        <f>IFERROR(VLOOKUP($A228,Results_30d_Deltas!$A$2:$H$5000,7,FALSE)-E227,"")</f>
        <v/>
      </c>
      <c r="I127" s="26">
        <f>IFERROR(VLOOKUP($A228,Results_30d_Deltas!$A$2:$H$5000,6,FALSE),"")</f>
        <v/>
      </c>
      <c r="J127" s="26" t="n"/>
      <c r="K127" s="26" t="n"/>
      <c r="L127" s="26" t="inlineStr">
        <is>
          <t>NO</t>
        </is>
      </c>
      <c r="M127" s="74" t="n">
        <v>3.780266484355708</v>
      </c>
      <c r="N127" s="74" t="n">
        <v>10</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4" t="n"/>
      <c r="FV127" s="34"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4" t="n"/>
      <c r="HL127" s="34" t="n"/>
      <c r="HM127" s="34" t="n"/>
      <c r="HN127" s="34" t="n"/>
      <c r="HO127" s="34"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ez_manage.py:3871 top()</t>
        </is>
      </c>
      <c r="IN127" s="26" t="inlineStr">
        <is>
          <t>v12_quick_engine.py:2904 x3</t>
        </is>
      </c>
      <c r="IO127" s="26" t="n"/>
    </row>
    <row r="128" ht="10.5" customHeight="1" s="67">
      <c r="A128" s="26" t="inlineStr">
        <is>
          <t>REENTRY_B16_SIZE_MULT_STRONG</t>
        </is>
      </c>
      <c r="B128" s="26" t="inlineStr">
        <is>
          <t>1.0</t>
        </is>
      </c>
      <c r="C128" s="26" t="n"/>
      <c r="D128" s="26" t="n"/>
      <c r="E128" s="26" t="n"/>
      <c r="F128" s="26" t="n"/>
      <c r="G128" s="26">
        <f>IFERROR(VLOOKUP($A186&amp;"_"&amp;$B186,Results_Deltas!$A$2:$P$15000,5,FALSE),"")</f>
        <v/>
      </c>
      <c r="H128" s="26">
        <f>IFERROR(VLOOKUP($A186,Results_30d_Deltas!$A$2:$H$5000,7,FALSE)-E185,"")</f>
        <v/>
      </c>
      <c r="I128" s="26">
        <f>IFERROR(VLOOKUP($A186,Results_30d_Deltas!$A$2:$H$5000,6,FALSE),"")</f>
        <v/>
      </c>
      <c r="J128" s="26" t="n"/>
      <c r="K128" s="26" t="n"/>
      <c r="L128" s="26" t="inlineStr">
        <is>
          <t>NO</t>
        </is>
      </c>
      <c r="M128" s="74" t="n">
        <v>3.794112666926275</v>
      </c>
      <c r="N128" s="74" t="n">
        <v>10</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4" t="n"/>
      <c r="FV128" s="34"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4" t="n"/>
      <c r="HL128" s="34" t="n"/>
      <c r="HM128" s="34" t="n"/>
      <c r="HN128" s="34" t="n"/>
      <c r="HO128" s="34"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ez_manage.py:5297 top()</t>
        </is>
      </c>
      <c r="IN128" s="26" t="inlineStr">
        <is>
          <t>v12_quick_engine.py:2858 x4</t>
        </is>
      </c>
      <c r="IO128" s="26" t="n"/>
    </row>
    <row r="129" ht="10.5" customHeight="1" s="67">
      <c r="A129" s="26" t="inlineStr">
        <is>
          <t>OBLIGATORY_REENTRY_SMA_FIELD</t>
        </is>
      </c>
      <c r="B129" s="26" t="inlineStr">
        <is>
          <t>1.0</t>
        </is>
      </c>
      <c r="C129" s="26" t="n"/>
      <c r="D129" s="26" t="n"/>
      <c r="E129" s="26" t="n"/>
      <c r="F129" s="26" t="n"/>
      <c r="G129" s="26">
        <f>IFERROR(VLOOKUP($A150&amp;"_"&amp;$B150,Results_Deltas!$A$2:$P$15000,5,FALSE),"")</f>
        <v/>
      </c>
      <c r="H129" s="26">
        <f>IFERROR(VLOOKUP($A150,Results_30d_Deltas!$A$2:$H$5000,7,FALSE)-E149,"")</f>
        <v/>
      </c>
      <c r="I129" s="26">
        <f>IFERROR(VLOOKUP($A150,Results_30d_Deltas!$A$2:$H$5000,6,FALSE),"")</f>
        <v/>
      </c>
      <c r="J129" s="26" t="n"/>
      <c r="K129" s="26" t="n"/>
      <c r="L129" s="26" t="inlineStr">
        <is>
          <t>NO</t>
        </is>
      </c>
      <c r="M129" s="74" t="n">
        <v>3.796332273910796</v>
      </c>
      <c r="N129" s="74" t="n">
        <v>10</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4" t="n"/>
      <c r="FV129" s="34"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ez_manage.py:5121 top()</t>
        </is>
      </c>
      <c r="IN129" s="26" t="inlineStr">
        <is>
          <t>v12_quick_engine.py:2512 x2</t>
        </is>
      </c>
      <c r="IO129" s="26" t="n"/>
    </row>
    <row r="130" ht="10.5" customHeight="1" s="67">
      <c r="A130" s="26" t="inlineStr">
        <is>
          <t>REENTRY_TIER2_MAX_MINUTES</t>
        </is>
      </c>
      <c r="B130" s="26" t="inlineStr">
        <is>
          <t>0.5</t>
        </is>
      </c>
      <c r="C130" s="26" t="n"/>
      <c r="D130" s="26" t="n"/>
      <c r="E130" s="26" t="n"/>
      <c r="F130" s="26" t="n"/>
      <c r="G130" s="26">
        <f>IFERROR(VLOOKUP($A243&amp;"_"&amp;$B243,Results_Deltas!$A$2:$P$15000,5,FALSE),"")</f>
        <v/>
      </c>
      <c r="H130" s="26">
        <f>IFERROR(VLOOKUP($A243,Results_30d_Deltas!$A$2:$H$5000,7,FALSE)-E242,"")</f>
        <v/>
      </c>
      <c r="I130" s="26">
        <f>IFERROR(VLOOKUP($A243,Results_30d_Deltas!$A$2:$H$5000,6,FALSE),"")</f>
        <v/>
      </c>
      <c r="J130" s="26" t="n"/>
      <c r="K130" s="26" t="n"/>
      <c r="L130" s="26" t="inlineStr">
        <is>
          <t>YES</t>
        </is>
      </c>
      <c r="M130" s="74" t="n">
        <v>3.797822776037129</v>
      </c>
      <c r="N130" s="74" t="n">
        <v>9</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4" t="n"/>
      <c r="FV130" s="34"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ez_manage.py:3879 top()</t>
        </is>
      </c>
      <c r="IN130" s="26" t="inlineStr">
        <is>
          <t>v12_quick_engine.py:2914 x10</t>
        </is>
      </c>
      <c r="IO130" s="26" t="n"/>
    </row>
    <row r="131" ht="10.5" customHeight="1" s="67">
      <c r="A131" s="26" t="inlineStr">
        <is>
          <t>REENTRY_TIER1_SIZE_MULT</t>
        </is>
      </c>
      <c r="B131" s="26" t="inlineStr">
        <is>
          <t>1.0</t>
        </is>
      </c>
      <c r="C131" s="26" t="n"/>
      <c r="D131" s="26" t="n"/>
      <c r="E131" s="26" t="n"/>
      <c r="F131" s="26" t="n"/>
      <c r="G131" s="26">
        <f>IFERROR(VLOOKUP($A240&amp;"_"&amp;$B240,Results_Deltas!$A$2:$P$15000,5,FALSE),"")</f>
        <v/>
      </c>
      <c r="H131" s="26">
        <f>IFERROR(VLOOKUP($A240,Results_30d_Deltas!$A$2:$H$5000,7,FALSE)-E239,"")</f>
        <v/>
      </c>
      <c r="I131" s="26">
        <f>IFERROR(VLOOKUP($A240,Results_30d_Deltas!$A$2:$H$5000,6,FALSE),"")</f>
        <v/>
      </c>
      <c r="J131" s="26" t="n"/>
      <c r="K131" s="26" t="n"/>
      <c r="L131" s="26" t="inlineStr">
        <is>
          <t>NO</t>
        </is>
      </c>
      <c r="M131" s="74" t="n">
        <v>3.801173015076692</v>
      </c>
      <c r="N131" s="74" t="n">
        <v>10</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4" t="n"/>
      <c r="FV131" s="34"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4" t="n"/>
      <c r="HL131" s="34" t="n"/>
      <c r="HM131" s="34" t="n"/>
      <c r="HN131" s="34" t="n"/>
      <c r="HO131" s="34"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ez_manage.py:3878 top()</t>
        </is>
      </c>
      <c r="IN131" s="26" t="inlineStr">
        <is>
          <t>v12_quick_engine.py:2912 x11</t>
        </is>
      </c>
      <c r="IO131" s="26" t="n"/>
    </row>
    <row r="132" ht="10.5" customHeight="1" s="67">
      <c r="A132" s="26" t="inlineStr">
        <is>
          <t>DELTA_REENTRY_Z_THRESHOLD</t>
        </is>
      </c>
      <c r="B132" s="26" t="inlineStr">
        <is>
          <t>1.25</t>
        </is>
      </c>
      <c r="C132" s="26" t="n"/>
      <c r="D132" s="26" t="n"/>
      <c r="E132" s="26" t="n"/>
      <c r="F132" s="26" t="n"/>
      <c r="G132" s="26">
        <f>IFERROR(VLOOKUP($A39&amp;"_"&amp;$B39,Results_Deltas!$A$2:$P$15000,5,FALSE),"")</f>
        <v/>
      </c>
      <c r="H132" s="26">
        <f>IFERROR(VLOOKUP($A39,Results_30d_Deltas!$A$2:$H$5000,7,FALSE)-E38,"")</f>
        <v/>
      </c>
      <c r="I132" s="26">
        <f>IFERROR(VLOOKUP($A39,Results_30d_Deltas!$A$2:$H$5000,6,FALSE),"")</f>
        <v/>
      </c>
      <c r="J132" s="26" t="n"/>
      <c r="K132" s="26" t="n"/>
      <c r="L132" s="26" t="inlineStr">
        <is>
          <t>NO</t>
        </is>
      </c>
      <c r="M132" s="74" t="n">
        <v>3.801504877498107</v>
      </c>
      <c r="N132" s="74" t="n">
        <v>10</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4" t="n"/>
      <c r="CC132" s="34" t="n"/>
      <c r="CD132" s="34" t="n"/>
      <c r="CE132" s="34" t="n"/>
      <c r="CF132" s="34"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4" t="n"/>
      <c r="FV132" s="34"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ez_manage.py:196 check_reentry_delta_tolerant()</t>
        </is>
      </c>
      <c r="IN132" s="26" t="inlineStr">
        <is>
          <t>v12_quick_engine.py:1647 x7</t>
        </is>
      </c>
      <c r="IO132" s="26" t="n"/>
    </row>
    <row r="133" ht="10.5" customHeight="1" s="67">
      <c r="A133" s="26" t="inlineStr">
        <is>
          <t>REENTRY_WT15M_SIZE_MULT</t>
        </is>
      </c>
      <c r="B133" s="26" t="inlineStr">
        <is>
          <t>2.0</t>
        </is>
      </c>
      <c r="C133" s="26" t="n"/>
      <c r="D133" s="26" t="n"/>
      <c r="E133" s="26" t="n"/>
      <c r="F133" s="26" t="n"/>
      <c r="G133" s="26">
        <f>IFERROR(VLOOKUP($A249&amp;"_"&amp;$B249,Results_Deltas!$A$2:$P$15000,5,FALSE),"")</f>
        <v/>
      </c>
      <c r="H133" s="26">
        <f>IFERROR(VLOOKUP($A249,Results_30d_Deltas!$A$2:$H$5000,7,FALSE)-E248,"")</f>
        <v/>
      </c>
      <c r="I133" s="26">
        <f>IFERROR(VLOOKUP($A249,Results_30d_Deltas!$A$2:$H$5000,6,FALSE),"")</f>
        <v/>
      </c>
      <c r="J133" s="26" t="n"/>
      <c r="K133" s="26" t="n"/>
      <c r="L133" s="26" t="inlineStr">
        <is>
          <t>NO</t>
        </is>
      </c>
      <c r="M133" s="74" t="n">
        <v>3.808371027911871</v>
      </c>
      <c r="N133" s="74" t="n">
        <v>10</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4" t="n"/>
      <c r="FV133" s="34"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4" t="n"/>
      <c r="HL133" s="34" t="n"/>
      <c r="HM133" s="34" t="n"/>
      <c r="HN133" s="34" t="n"/>
      <c r="HO133" s="34"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ez_manage.py:3884 top()</t>
        </is>
      </c>
      <c r="IN133" s="26" t="inlineStr">
        <is>
          <t>v12_quick_engine.py:2926 x5</t>
        </is>
      </c>
      <c r="IO133" s="26" t="n"/>
    </row>
    <row r="134" ht="10.5" customHeight="1" s="67">
      <c r="A134" s="26" t="inlineStr">
        <is>
          <t>GUARANTEED_REENTRY_TIGHT_STOP_MIN_AGE_S</t>
        </is>
      </c>
      <c r="B134" s="26" t="inlineStr">
        <is>
          <t>30.0</t>
        </is>
      </c>
      <c r="C134" s="26" t="n"/>
      <c r="D134" s="26" t="n"/>
      <c r="E134" s="26" t="n"/>
      <c r="F134" s="26" t="n"/>
      <c r="G134" s="26">
        <f>IFERROR(VLOOKUP($A66&amp;"_"&amp;$B66,Results_Deltas!$A$2:$P$15000,5,FALSE),"")</f>
        <v/>
      </c>
      <c r="H134" s="26">
        <f>IFERROR(VLOOKUP($A66,Results_30d_Deltas!$A$2:$H$5000,7,FALSE)-E65,"")</f>
        <v/>
      </c>
      <c r="I134" s="26">
        <f>IFERROR(VLOOKUP($A66,Results_30d_Deltas!$A$2:$H$5000,6,FALSE),"")</f>
        <v/>
      </c>
      <c r="J134" s="26" t="n"/>
      <c r="K134" s="26" t="n"/>
      <c r="L134" s="26" t="inlineStr">
        <is>
          <t>NO</t>
        </is>
      </c>
      <c r="M134" s="74" t="n">
        <v>3.813030226969341</v>
      </c>
      <c r="N134" s="74" t="n">
        <v>10</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4" t="n"/>
      <c r="DB134" s="34" t="n"/>
      <c r="DC134" s="34" t="n"/>
      <c r="DD134" s="34" t="n"/>
      <c r="DE134" s="34"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4" t="n"/>
      <c r="EF134" s="34" t="n"/>
      <c r="EG134" s="34" t="n"/>
      <c r="EH134" s="34" t="n"/>
      <c r="EI134" s="34"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4" t="n"/>
      <c r="FV134" s="34"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ez_manage.py:4781 top()</t>
        </is>
      </c>
      <c r="IN134" s="26" t="inlineStr">
        <is>
          <t>v12_quick_engine.py:1949 x4</t>
        </is>
      </c>
      <c r="IO134" s="26" t="n"/>
    </row>
    <row r="135" ht="10.5" customHeight="1" s="67">
      <c r="A135" s="26" t="inlineStr">
        <is>
          <t>REENTRY_SIZE_EXTENDED_MULT</t>
        </is>
      </c>
      <c r="B135" s="26" t="inlineStr">
        <is>
          <t>0.5</t>
        </is>
      </c>
      <c r="C135" s="26" t="n"/>
      <c r="D135" s="26" t="n"/>
      <c r="E135" s="26" t="n"/>
      <c r="F135" s="26" t="n"/>
      <c r="G135" s="26">
        <f>IFERROR(VLOOKUP($A235&amp;"_"&amp;$B235,Results_Deltas!$A$2:$P$15000,5,FALSE),"")</f>
        <v/>
      </c>
      <c r="H135" s="26">
        <f>IFERROR(VLOOKUP($A235,Results_30d_Deltas!$A$2:$H$5000,7,FALSE)-E234,"")</f>
        <v/>
      </c>
      <c r="I135" s="26">
        <f>IFERROR(VLOOKUP($A235,Results_30d_Deltas!$A$2:$H$5000,6,FALSE),"")</f>
        <v/>
      </c>
      <c r="J135" s="26" t="n"/>
      <c r="K135" s="26" t="n"/>
      <c r="L135" s="26" t="inlineStr">
        <is>
          <t>NO</t>
        </is>
      </c>
      <c r="M135" s="74" t="n">
        <v>3.813319931368135</v>
      </c>
      <c r="N135" s="74" t="n">
        <v>10</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4" t="n"/>
      <c r="FV135" s="34"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4" t="n"/>
      <c r="HL135" s="34" t="n"/>
      <c r="HM135" s="34" t="n"/>
      <c r="HN135" s="34" t="n"/>
      <c r="HO135" s="34"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ez_manage.py:3873 top()</t>
        </is>
      </c>
      <c r="IN135" s="26" t="inlineStr">
        <is>
          <t>v12_quick_engine.py:2906 x3</t>
        </is>
      </c>
      <c r="IO135" s="26" t="n"/>
    </row>
    <row r="136" ht="10.5" customHeight="1" s="67">
      <c r="A136" s="27" t="inlineStr">
        <is>
          <t>REENTRY_SIZE_EXTENDED_MULT</t>
        </is>
      </c>
      <c r="B136" s="27" t="inlineStr">
        <is>
          <t>1.0</t>
        </is>
      </c>
      <c r="C136" s="26" t="n"/>
      <c r="D136" s="26" t="n"/>
      <c r="E136" s="26" t="n"/>
      <c r="F136" s="26" t="n"/>
      <c r="G136" s="26">
        <f>IFERROR(VLOOKUP($A236&amp;"_"&amp;$B236,Results_Deltas!$A$2:$P$15000,5,FALSE),"")</f>
        <v/>
      </c>
      <c r="H136" s="26">
        <f>IFERROR(VLOOKUP($A236,Results_30d_Deltas!$A$2:$H$5000,7,FALSE)-E235,"")</f>
        <v/>
      </c>
      <c r="I136" s="26">
        <f>IFERROR(VLOOKUP($A236,Results_30d_Deltas!$A$2:$H$5000,6,FALSE),"")</f>
        <v/>
      </c>
      <c r="J136" s="26" t="n"/>
      <c r="K136" s="26" t="n"/>
      <c r="L136" s="26" t="inlineStr">
        <is>
          <t>NO</t>
        </is>
      </c>
      <c r="M136" s="74" t="n">
        <v>3.818858650450546</v>
      </c>
      <c r="N136" s="74" t="n">
        <v>10</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4" t="n"/>
      <c r="FV136" s="34"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4" t="n"/>
      <c r="HL136" s="34" t="n"/>
      <c r="HM136" s="34" t="n"/>
      <c r="HN136" s="34" t="n"/>
      <c r="HO136" s="34"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ez_manage.py:3873 top()</t>
        </is>
      </c>
      <c r="IN136" s="26" t="inlineStr">
        <is>
          <t>v12_quick_engine.py:2906 x3</t>
        </is>
      </c>
      <c r="IO136" s="26" t="n"/>
    </row>
    <row r="137" ht="10.5" customHeight="1" s="67">
      <c r="A137" s="26" t="inlineStr">
        <is>
          <t>REENTRY_TIER1_SIZE_MULT</t>
        </is>
      </c>
      <c r="B137" s="26" t="inlineStr">
        <is>
          <t>0.5</t>
        </is>
      </c>
      <c r="C137" s="26" t="n"/>
      <c r="D137" s="26" t="n"/>
      <c r="E137" s="26" t="n"/>
      <c r="F137" s="26" t="n"/>
      <c r="G137" s="26">
        <f>IFERROR(VLOOKUP($A239&amp;"_"&amp;$B239,Results_Deltas!$A$2:$P$15000,5,FALSE),"")</f>
        <v/>
      </c>
      <c r="H137" s="26">
        <f>IFERROR(VLOOKUP($A239,Results_30d_Deltas!$A$2:$H$5000,7,FALSE)-E238,"")</f>
        <v/>
      </c>
      <c r="I137" s="26">
        <f>IFERROR(VLOOKUP($A239,Results_30d_Deltas!$A$2:$H$5000,6,FALSE),"")</f>
        <v/>
      </c>
      <c r="J137" s="26" t="n"/>
      <c r="K137" s="26" t="n"/>
      <c r="L137" s="26" t="inlineStr">
        <is>
          <t>NO</t>
        </is>
      </c>
      <c r="M137" s="74" t="n">
        <v>3.82124782907866</v>
      </c>
      <c r="N137" s="74" t="n">
        <v>10</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4" t="n"/>
      <c r="FV137" s="34"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4" t="n"/>
      <c r="HL137" s="34" t="n"/>
      <c r="HM137" s="34" t="n"/>
      <c r="HN137" s="34" t="n"/>
      <c r="HO137" s="34"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ez_manage.py:3878 top()</t>
        </is>
      </c>
      <c r="IN137" s="26" t="inlineStr">
        <is>
          <t>v12_quick_engine.py:2912 x11</t>
        </is>
      </c>
      <c r="IO137" s="26" t="n"/>
    </row>
    <row r="138" ht="10.5" customHeight="1" s="67">
      <c r="A138" s="26" t="inlineStr">
        <is>
          <t>REENTRY_PRICE_IMPROVE_PCT</t>
        </is>
      </c>
      <c r="B138" s="26" t="inlineStr">
        <is>
          <t>2.0</t>
        </is>
      </c>
      <c r="C138" s="26" t="n"/>
      <c r="D138" s="26" t="n"/>
      <c r="E138" s="26" t="n"/>
      <c r="F138" s="26" t="n"/>
      <c r="G138" s="26">
        <f>IFERROR(VLOOKUP($A225&amp;"_"&amp;$B225,Results_Deltas!$A$2:$P$15000,5,FALSE),"")</f>
        <v/>
      </c>
      <c r="H138" s="26">
        <f>IFERROR(VLOOKUP($A225,Results_30d_Deltas!$A$2:$H$5000,7,FALSE)-E224,"")</f>
        <v/>
      </c>
      <c r="I138" s="26">
        <f>IFERROR(VLOOKUP($A225,Results_30d_Deltas!$A$2:$H$5000,6,FALSE),"")</f>
        <v/>
      </c>
      <c r="J138" s="26" t="n"/>
      <c r="K138" s="26" t="n"/>
      <c r="L138" s="26" t="inlineStr">
        <is>
          <t>NO</t>
        </is>
      </c>
      <c r="M138" s="74" t="n">
        <v>3.822415719348752</v>
      </c>
      <c r="N138" s="74" t="n">
        <v>10</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4" t="n"/>
      <c r="FV138" s="34"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ez_manage.py:5321 top()</t>
        </is>
      </c>
      <c r="IN138" s="26" t="inlineStr">
        <is>
          <t>v12_quick_engine.py:2900 x3</t>
        </is>
      </c>
      <c r="IO138" s="26" t="n"/>
    </row>
    <row r="139" ht="10.5" customHeight="1" s="67">
      <c r="A139" s="26" t="inlineStr">
        <is>
          <t>REENTRY_B16_SIZE_MULT_STRONG</t>
        </is>
      </c>
      <c r="B139" s="26" t="inlineStr">
        <is>
          <t>0.5</t>
        </is>
      </c>
      <c r="C139" s="26" t="n"/>
      <c r="D139" s="26" t="n"/>
      <c r="E139" s="26" t="n"/>
      <c r="F139" s="26" t="n"/>
      <c r="G139" s="26">
        <f>IFERROR(VLOOKUP($A185&amp;"_"&amp;$B185,Results_Deltas!$A$2:$P$15000,5,FALSE),"")</f>
        <v/>
      </c>
      <c r="H139" s="26">
        <f>IFERROR(VLOOKUP($A185,Results_30d_Deltas!$A$2:$H$5000,7,FALSE)-E184,"")</f>
        <v/>
      </c>
      <c r="I139" s="26">
        <f>IFERROR(VLOOKUP($A185,Results_30d_Deltas!$A$2:$H$5000,6,FALSE),"")</f>
        <v/>
      </c>
      <c r="J139" s="26" t="n"/>
      <c r="K139" s="26" t="n"/>
      <c r="L139" s="26" t="inlineStr">
        <is>
          <t>NO</t>
        </is>
      </c>
      <c r="M139" s="74" t="n">
        <v>3.833467206364415</v>
      </c>
      <c r="N139" s="74" t="n">
        <v>10</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4" t="n"/>
      <c r="FV139" s="34"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4" t="n"/>
      <c r="HL139" s="34" t="n"/>
      <c r="HM139" s="34" t="n"/>
      <c r="HN139" s="34" t="n"/>
      <c r="HO139" s="34"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ez_manage.py:5297 top()</t>
        </is>
      </c>
      <c r="IN139" s="26" t="inlineStr">
        <is>
          <t>v12_quick_engine.py:2858 x4</t>
        </is>
      </c>
      <c r="IO139" s="26" t="n"/>
    </row>
    <row r="140" ht="10.5" customHeight="1" s="67">
      <c r="A140" s="26" t="inlineStr">
        <is>
          <t>OBLIGATORY_REENTRY_DEFAULT_SIZE_MULT</t>
        </is>
      </c>
      <c r="B140" s="26" t="inlineStr">
        <is>
          <t>2.0</t>
        </is>
      </c>
      <c r="C140" s="26" t="n"/>
      <c r="D140" s="26" t="n"/>
      <c r="E140" s="26" t="n"/>
      <c r="F140" s="26" t="n"/>
      <c r="G140" s="26">
        <f>IFERROR(VLOOKUP($A117&amp;"_"&amp;$B117,Results_Deltas!$A$2:$P$15000,5,FALSE),"")</f>
        <v/>
      </c>
      <c r="H140" s="26">
        <f>IFERROR(VLOOKUP($A117,Results_30d_Deltas!$A$2:$H$5000,7,FALSE)-E116,"")</f>
        <v/>
      </c>
      <c r="I140" s="26">
        <f>IFERROR(VLOOKUP($A117,Results_30d_Deltas!$A$2:$H$5000,6,FALSE),"")</f>
        <v/>
      </c>
      <c r="J140" s="26" t="n"/>
      <c r="K140" s="26" t="n"/>
      <c r="L140" s="26" t="inlineStr">
        <is>
          <t>YES</t>
        </is>
      </c>
      <c r="M140" s="74" t="n">
        <v>3.835217597222643</v>
      </c>
      <c r="N140" s="74" t="n">
        <v>10</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4" t="n"/>
      <c r="FV140" s="34"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4" t="n"/>
      <c r="HL140" s="34" t="n"/>
      <c r="HM140" s="34" t="n"/>
      <c r="HN140" s="34" t="n"/>
      <c r="HO140" s="34"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ez_manage.py:5108 top()</t>
        </is>
      </c>
      <c r="IN140" s="26" t="inlineStr">
        <is>
          <t>v12_quick_engine.py:2499 x2</t>
        </is>
      </c>
      <c r="IO140" s="26" t="n"/>
    </row>
    <row r="141" ht="10.5" customHeight="1" s="67">
      <c r="A141" s="26" t="inlineStr">
        <is>
          <t>OBLIGATORY_REENTRY_K15_HIGH_SIZE_FRAC</t>
        </is>
      </c>
      <c r="B141" s="26" t="inlineStr">
        <is>
          <t>2.0</t>
        </is>
      </c>
      <c r="C141" s="26" t="n"/>
      <c r="D141" s="26" t="n"/>
      <c r="E141" s="26" t="n"/>
      <c r="F141" s="26" t="n"/>
      <c r="G141" s="26">
        <f>IFERROR(VLOOKUP($A127&amp;"_"&amp;$B127,Results_Deltas!$A$2:$P$15000,5,FALSE),"")</f>
        <v/>
      </c>
      <c r="H141" s="26">
        <f>IFERROR(VLOOKUP($A127,Results_30d_Deltas!$A$2:$H$5000,7,FALSE)-E126,"")</f>
        <v/>
      </c>
      <c r="I141" s="26">
        <f>IFERROR(VLOOKUP($A127,Results_30d_Deltas!$A$2:$H$5000,6,FALSE),"")</f>
        <v/>
      </c>
      <c r="J141" s="26" t="n"/>
      <c r="K141" s="26" t="n"/>
      <c r="L141" s="26" t="inlineStr">
        <is>
          <t>NO</t>
        </is>
      </c>
      <c r="M141" s="74" t="n">
        <v>3.858316508146586</v>
      </c>
      <c r="N141" s="74" t="n">
        <v>10</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4" t="n"/>
      <c r="FV141" s="34"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4" t="n"/>
      <c r="HL141" s="34" t="n"/>
      <c r="HM141" s="34" t="n"/>
      <c r="HN141" s="34" t="n"/>
      <c r="HO141" s="34"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ez_manage.py:5111 top()</t>
        </is>
      </c>
      <c r="IN141" s="26" t="inlineStr">
        <is>
          <t>v12_quick_engine.py:2502 x4</t>
        </is>
      </c>
      <c r="IO141" s="26" t="n"/>
    </row>
    <row r="142" ht="10.5" customHeight="1" s="67">
      <c r="A142" s="26" t="inlineStr">
        <is>
          <t>GUARANTEED_REENTRY_TIGHT_STOP_MIN_AGE_S</t>
        </is>
      </c>
      <c r="B142" s="26" t="inlineStr">
        <is>
          <t>75.0</t>
        </is>
      </c>
      <c r="C142" s="26" t="n"/>
      <c r="D142" s="26" t="n"/>
      <c r="E142" s="26" t="n"/>
      <c r="F142" s="26" t="n"/>
      <c r="G142" s="26">
        <f>IFERROR(VLOOKUP($A69&amp;"_"&amp;$B69,Results_Deltas!$A$2:$P$15000,5,FALSE),"")</f>
        <v/>
      </c>
      <c r="H142" s="26">
        <f>IFERROR(VLOOKUP($A69,Results_30d_Deltas!$A$2:$H$5000,7,FALSE)-E68,"")</f>
        <v/>
      </c>
      <c r="I142" s="26">
        <f>IFERROR(VLOOKUP($A69,Results_30d_Deltas!$A$2:$H$5000,6,FALSE),"")</f>
        <v/>
      </c>
      <c r="J142" s="26" t="n"/>
      <c r="K142" s="26" t="n"/>
      <c r="L142" s="26" t="inlineStr">
        <is>
          <t>NO</t>
        </is>
      </c>
      <c r="M142" s="74" t="n">
        <v>3.86861890569536</v>
      </c>
      <c r="N142" s="74" t="n">
        <v>10</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4" t="n"/>
      <c r="DB142" s="34" t="n"/>
      <c r="DC142" s="34" t="n"/>
      <c r="DD142" s="34" t="n"/>
      <c r="DE142" s="34"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4" t="n"/>
      <c r="EF142" s="34" t="n"/>
      <c r="EG142" s="34" t="n"/>
      <c r="EH142" s="34" t="n"/>
      <c r="EI142" s="34"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4" t="n"/>
      <c r="FV142" s="34"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ez_manage.py:4781 top()</t>
        </is>
      </c>
      <c r="IN142" s="26" t="inlineStr">
        <is>
          <t>v12_quick_engine.py:1949 x4</t>
        </is>
      </c>
      <c r="IO142" s="26" t="n"/>
    </row>
    <row r="143" ht="10.5" customHeight="1" s="67">
      <c r="A143" s="26" t="inlineStr">
        <is>
          <t>DELTA_REENTRY_Z_THRESHOLD</t>
        </is>
      </c>
      <c r="B143" s="26" t="inlineStr">
        <is>
          <t>1.5</t>
        </is>
      </c>
      <c r="C143" s="26" t="n"/>
      <c r="D143" s="26" t="n"/>
      <c r="E143" s="26" t="n"/>
      <c r="F143" s="26" t="n"/>
      <c r="G143" s="26">
        <f>IFERROR(VLOOKUP($A40&amp;"_"&amp;$B40,Results_Deltas!$A$2:$P$15000,5,FALSE),"")</f>
        <v/>
      </c>
      <c r="H143" s="26">
        <f>IFERROR(VLOOKUP($A40,Results_30d_Deltas!$A$2:$H$5000,7,FALSE)-E39,"")</f>
        <v/>
      </c>
      <c r="I143" s="26">
        <f>IFERROR(VLOOKUP($A40,Results_30d_Deltas!$A$2:$H$5000,6,FALSE),"")</f>
        <v/>
      </c>
      <c r="J143" s="26" t="n"/>
      <c r="K143" s="26" t="n"/>
      <c r="L143" s="26" t="inlineStr">
        <is>
          <t>NO</t>
        </is>
      </c>
      <c r="M143" s="74" t="n">
        <v>3.873566493324046</v>
      </c>
      <c r="N143" s="74" t="n">
        <v>10</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4" t="n"/>
      <c r="CC143" s="34" t="n"/>
      <c r="CD143" s="34" t="n"/>
      <c r="CE143" s="34" t="n"/>
      <c r="CF143" s="34"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4" t="n"/>
      <c r="FV143" s="34"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ez_manage.py:196 check_reentry_delta_tolerant()</t>
        </is>
      </c>
      <c r="IN143" s="26" t="inlineStr">
        <is>
          <t>v12_quick_engine.py:1647 x7</t>
        </is>
      </c>
      <c r="IO143" s="26" t="n"/>
    </row>
    <row r="144" ht="10.5" customHeight="1" s="67">
      <c r="A144" s="26" t="inlineStr">
        <is>
          <t>GUARANTEED_REENTRY_TIGHT_STOP_PCT</t>
        </is>
      </c>
      <c r="B144" s="26" t="inlineStr">
        <is>
          <t>0.375</t>
        </is>
      </c>
      <c r="C144" s="26" t="n"/>
      <c r="D144" s="26" t="n"/>
      <c r="E144" s="26" t="n"/>
      <c r="F144" s="26" t="n"/>
      <c r="G144" s="26">
        <f>IFERROR(VLOOKUP($A72&amp;"_"&amp;$B72,Results_Deltas!$A$2:$P$15000,5,FALSE),"")</f>
        <v/>
      </c>
      <c r="H144" s="26">
        <f>IFERROR(VLOOKUP($A72,Results_30d_Deltas!$A$2:$H$5000,7,FALSE)-E71,"")</f>
        <v/>
      </c>
      <c r="I144" s="26">
        <f>IFERROR(VLOOKUP($A72,Results_30d_Deltas!$A$2:$H$5000,6,FALSE),"")</f>
        <v/>
      </c>
      <c r="J144" s="26" t="n"/>
      <c r="K144" s="26" t="n"/>
      <c r="L144" s="26" t="inlineStr">
        <is>
          <t>NO</t>
        </is>
      </c>
      <c r="M144" s="74" t="n">
        <v>3.873872674847376</v>
      </c>
      <c r="N144" s="74" t="n">
        <v>10</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4" t="n"/>
      <c r="DB144" s="34" t="n"/>
      <c r="DC144" s="34" t="n"/>
      <c r="DD144" s="34" t="n"/>
      <c r="DE144" s="34"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4" t="n"/>
      <c r="EF144" s="34" t="n"/>
      <c r="EG144" s="34" t="n"/>
      <c r="EH144" s="34" t="n"/>
      <c r="EI144" s="34"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4" t="n"/>
      <c r="FV144" s="34"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ez_manage.py:4782 top()</t>
        </is>
      </c>
      <c r="IN144" s="26" t="inlineStr">
        <is>
          <t>v12_quick_engine.py:1950 x7</t>
        </is>
      </c>
      <c r="IO144" s="26" t="n"/>
    </row>
    <row r="145" ht="10.5" customHeight="1" s="67">
      <c r="A145" s="26" t="inlineStr">
        <is>
          <t>REENTRY_B16_SMA200_PROX_PCT</t>
        </is>
      </c>
      <c r="B145" s="26" t="inlineStr">
        <is>
          <t>0.5</t>
        </is>
      </c>
      <c r="C145" s="26" t="n"/>
      <c r="D145" s="26" t="n"/>
      <c r="E145" s="26" t="n"/>
      <c r="F145" s="26" t="n"/>
      <c r="G145" s="26">
        <f>IFERROR(VLOOKUP($A193&amp;"_"&amp;$B193,Results_Deltas!$A$2:$P$15000,5,FALSE),"")</f>
        <v/>
      </c>
      <c r="H145" s="26">
        <f>IFERROR(VLOOKUP($A193,Results_30d_Deltas!$A$2:$H$5000,7,FALSE)-E192,"")</f>
        <v/>
      </c>
      <c r="I145" s="26">
        <f>IFERROR(VLOOKUP($A193,Results_30d_Deltas!$A$2:$H$5000,6,FALSE),"")</f>
        <v/>
      </c>
      <c r="J145" s="26" t="n"/>
      <c r="K145" s="26" t="n"/>
      <c r="L145" s="26" t="inlineStr">
        <is>
          <t>NO</t>
        </is>
      </c>
      <c r="M145" s="74" t="n">
        <v>3.883167624693012</v>
      </c>
      <c r="N145" s="74" t="n">
        <v>9</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4" t="n"/>
      <c r="FV145" s="34"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ez_manage.py:5299 top()</t>
        </is>
      </c>
      <c r="IN145" s="26" t="inlineStr">
        <is>
          <t>v12_quick_engine.py:2860 x4</t>
        </is>
      </c>
      <c r="IO145" s="26" t="n"/>
    </row>
    <row r="146" ht="10.5" customHeight="1" s="67">
      <c r="A146" s="26" t="inlineStr">
        <is>
          <t>REENTRY_B16_SIZE_MULT_WEAK</t>
        </is>
      </c>
      <c r="B146" s="26" t="inlineStr">
        <is>
          <t>1.0</t>
        </is>
      </c>
      <c r="C146" s="26" t="n"/>
      <c r="D146" s="26" t="n"/>
      <c r="E146" s="26" t="n"/>
      <c r="F146" s="26" t="n"/>
      <c r="G146" s="26">
        <f>IFERROR(VLOOKUP($A190&amp;"_"&amp;$B190,Results_Deltas!$A$2:$P$15000,5,FALSE),"")</f>
        <v/>
      </c>
      <c r="H146" s="26">
        <f>IFERROR(VLOOKUP($A190,Results_30d_Deltas!$A$2:$H$5000,7,FALSE)-E189,"")</f>
        <v/>
      </c>
      <c r="I146" s="26">
        <f>IFERROR(VLOOKUP($A190,Results_30d_Deltas!$A$2:$H$5000,6,FALSE),"")</f>
        <v/>
      </c>
      <c r="J146" s="26" t="n"/>
      <c r="K146" s="26" t="n"/>
      <c r="L146" s="26" t="inlineStr">
        <is>
          <t>NO</t>
        </is>
      </c>
      <c r="M146" s="74" t="n">
        <v>3.884953101228269</v>
      </c>
      <c r="N146" s="74" t="n">
        <v>10</v>
      </c>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4" t="n"/>
      <c r="FV146" s="34"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4" t="n"/>
      <c r="HL146" s="34" t="n"/>
      <c r="HM146" s="34" t="n"/>
      <c r="HN146" s="34" t="n"/>
      <c r="HO146" s="34"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33" t="n"/>
      <c r="IL146" s="26" t="n"/>
      <c r="IM146" s="26" t="inlineStr">
        <is>
          <t>ez_manage.py:5298 top()</t>
        </is>
      </c>
      <c r="IN146" s="26" t="inlineStr">
        <is>
          <t>v12_quick_engine.py:2859 x4</t>
        </is>
      </c>
      <c r="IO146" s="26" t="n"/>
    </row>
    <row r="147" ht="10.5" customHeight="1" s="67">
      <c r="A147" s="27" t="inlineStr">
        <is>
          <t>REENTRY_SIZE_DIP_MULT</t>
        </is>
      </c>
      <c r="B147" s="27" t="inlineStr">
        <is>
          <t>2.0</t>
        </is>
      </c>
      <c r="C147" s="26" t="n"/>
      <c r="D147" s="26" t="n"/>
      <c r="E147" s="26" t="n"/>
      <c r="F147" s="26" t="n"/>
      <c r="G147" s="26">
        <f>IFERROR(VLOOKUP($A229&amp;"_"&amp;$B229,Results_Deltas!$A$2:$P$15000,5,FALSE),"")</f>
        <v/>
      </c>
      <c r="H147" s="26">
        <f>IFERROR(VLOOKUP($A229,Results_30d_Deltas!$A$2:$H$5000,7,FALSE)-E228,"")</f>
        <v/>
      </c>
      <c r="I147" s="26">
        <f>IFERROR(VLOOKUP($A229,Results_30d_Deltas!$A$2:$H$5000,6,FALSE),"")</f>
        <v/>
      </c>
      <c r="J147" s="26" t="n"/>
      <c r="K147" s="26" t="n"/>
      <c r="L147" s="26" t="inlineStr">
        <is>
          <t>NO</t>
        </is>
      </c>
      <c r="M147" s="74" t="n">
        <v>3.885013874154255</v>
      </c>
      <c r="N147" s="74" t="n">
        <v>10</v>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4" t="n"/>
      <c r="FV147" s="34"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4" t="n"/>
      <c r="HL147" s="34" t="n"/>
      <c r="HM147" s="34" t="n"/>
      <c r="HN147" s="34" t="n"/>
      <c r="HO147" s="34"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33" t="n"/>
      <c r="IL147" s="26" t="n"/>
      <c r="IM147" s="26" t="inlineStr">
        <is>
          <t>ez_manage.py:3871 top()</t>
        </is>
      </c>
      <c r="IN147" s="26" t="inlineStr">
        <is>
          <t>v12_quick_engine.py:2904 x3</t>
        </is>
      </c>
      <c r="IO147" s="26" t="n"/>
    </row>
    <row r="148" ht="10.5" customHeight="1" s="67">
      <c r="A148" s="26" t="inlineStr">
        <is>
          <t>OBLIGATORY_REENTRY_SHORT_K15_LOW_SIZE_FRAC</t>
        </is>
      </c>
      <c r="B148" s="26" t="inlineStr">
        <is>
          <t>2.0</t>
        </is>
      </c>
      <c r="C148" s="26" t="n"/>
      <c r="D148" s="26" t="n"/>
      <c r="E148" s="26" t="n"/>
      <c r="F148" s="26" t="n"/>
      <c r="G148" s="26">
        <f>IFERROR(VLOOKUP($A147&amp;"_"&amp;$B147,Results_Deltas!$A$2:$P$15000,5,FALSE),"")</f>
        <v/>
      </c>
      <c r="H148" s="26">
        <f>IFERROR(VLOOKUP($A147,Results_30d_Deltas!$A$2:$H$5000,7,FALSE)-E146,"")</f>
        <v/>
      </c>
      <c r="I148" s="26">
        <f>IFERROR(VLOOKUP($A147,Results_30d_Deltas!$A$2:$H$5000,6,FALSE),"")</f>
        <v/>
      </c>
      <c r="J148" s="26" t="n"/>
      <c r="K148" s="26" t="n"/>
      <c r="L148" s="26" t="inlineStr">
        <is>
          <t>NO</t>
        </is>
      </c>
      <c r="M148" s="74" t="n">
        <v>3.913105987149866</v>
      </c>
      <c r="N148" s="74" t="n">
        <v>10</v>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4" t="n"/>
      <c r="FV148" s="34"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4" t="n"/>
      <c r="HL148" s="34" t="n"/>
      <c r="HM148" s="34" t="n"/>
      <c r="HN148" s="34" t="n"/>
      <c r="HO148" s="34"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3" t="n"/>
      <c r="IK148" s="33" t="n"/>
      <c r="IL148" s="26" t="n"/>
      <c r="IM148" s="26" t="inlineStr">
        <is>
          <t>ez_manage.py:5118 top()</t>
        </is>
      </c>
      <c r="IN148" s="26" t="inlineStr">
        <is>
          <t>v12_quick_engine.py:2509 x4</t>
        </is>
      </c>
      <c r="IO148" s="26" t="n"/>
    </row>
    <row r="149" ht="10.5" customHeight="1" s="67">
      <c r="A149" s="26" t="inlineStr">
        <is>
          <t>GUARANTEED_REENTRY_TIGHT_STOP_PCT</t>
        </is>
      </c>
      <c r="B149" s="26" t="inlineStr">
        <is>
          <t>0.25</t>
        </is>
      </c>
      <c r="C149" s="26" t="n"/>
      <c r="D149" s="26" t="n"/>
      <c r="E149" s="26" t="n"/>
      <c r="F149" s="26" t="n"/>
      <c r="G149" s="26">
        <f>IFERROR(VLOOKUP($A71&amp;"_"&amp;$B71,Results_Deltas!$A$2:$P$15000,5,FALSE),"")</f>
        <v/>
      </c>
      <c r="H149" s="26">
        <f>IFERROR(VLOOKUP($A71,Results_30d_Deltas!$A$2:$H$5000,7,FALSE)-E70,"")</f>
        <v/>
      </c>
      <c r="I149" s="26">
        <f>IFERROR(VLOOKUP($A71,Results_30d_Deltas!$A$2:$H$5000,6,FALSE),"")</f>
        <v/>
      </c>
      <c r="J149" s="26" t="n"/>
      <c r="K149" s="26" t="n"/>
      <c r="L149" s="26" t="inlineStr">
        <is>
          <t>NO</t>
        </is>
      </c>
      <c r="M149" s="74" t="n">
        <v>3.9172662255985</v>
      </c>
      <c r="N149" s="74" t="n">
        <v>10</v>
      </c>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4" t="n"/>
      <c r="DB149" s="34" t="n"/>
      <c r="DC149" s="34" t="n"/>
      <c r="DD149" s="34" t="n"/>
      <c r="DE149" s="34"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4" t="n"/>
      <c r="EF149" s="34" t="n"/>
      <c r="EG149" s="34" t="n"/>
      <c r="EH149" s="34" t="n"/>
      <c r="EI149" s="34"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4" t="n"/>
      <c r="FV149" s="34"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3" t="n"/>
      <c r="IK149" s="33" t="n"/>
      <c r="IL149" s="26" t="n"/>
      <c r="IM149" s="26" t="inlineStr">
        <is>
          <t>ez_manage.py:4782 top()</t>
        </is>
      </c>
      <c r="IN149" s="26" t="inlineStr">
        <is>
          <t>v12_quick_engine.py:1950 x7</t>
        </is>
      </c>
      <c r="IO149" s="26" t="n"/>
    </row>
    <row r="150" ht="10.5" customHeight="1" s="67">
      <c r="A150" s="26" t="inlineStr">
        <is>
          <t>OBLIGATORY_REENTRY_DEFAULT_SIZE_MULT</t>
        </is>
      </c>
      <c r="B150" s="26" t="inlineStr">
        <is>
          <t>0.5</t>
        </is>
      </c>
      <c r="C150" s="26" t="n"/>
      <c r="D150" s="26" t="n"/>
      <c r="E150" s="26" t="n"/>
      <c r="F150" s="26" t="n"/>
      <c r="G150" s="26">
        <f>IFERROR(VLOOKUP($A115&amp;"_"&amp;$B115,Results_Deltas!$A$2:$P$15000,5,FALSE),"")</f>
        <v/>
      </c>
      <c r="H150" s="26">
        <f>IFERROR(VLOOKUP($A115,Results_30d_Deltas!$A$2:$H$5000,7,FALSE)-E114,"")</f>
        <v/>
      </c>
      <c r="I150" s="26">
        <f>IFERROR(VLOOKUP($A115,Results_30d_Deltas!$A$2:$H$5000,6,FALSE),"")</f>
        <v/>
      </c>
      <c r="J150" s="26" t="n"/>
      <c r="K150" s="26" t="n"/>
      <c r="L150" s="26" t="inlineStr">
        <is>
          <t>NO</t>
        </is>
      </c>
      <c r="M150" s="74" t="n">
        <v>3.918265248294184</v>
      </c>
      <c r="N150" s="74" t="n">
        <v>10</v>
      </c>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4" t="n"/>
      <c r="FV150" s="34"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4" t="n"/>
      <c r="HL150" s="34" t="n"/>
      <c r="HM150" s="34" t="n"/>
      <c r="HN150" s="34" t="n"/>
      <c r="HO150" s="34"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3" t="n"/>
      <c r="IK150" s="33" t="n"/>
      <c r="IL150" s="26" t="n"/>
      <c r="IM150" s="26" t="inlineStr">
        <is>
          <t>ez_manage.py:5108 top()</t>
        </is>
      </c>
      <c r="IN150" s="26" t="inlineStr">
        <is>
          <t>v12_quick_engine.py:2499 x2</t>
        </is>
      </c>
      <c r="IO150" s="26" t="n"/>
    </row>
    <row r="151" ht="10.5" customHeight="1" s="67">
      <c r="A151" s="26" t="inlineStr">
        <is>
          <t>REENTRY_SIZE_EXTENDED_K1H</t>
        </is>
      </c>
      <c r="B151" s="26" t="inlineStr">
        <is>
          <t>1.0</t>
        </is>
      </c>
      <c r="C151" s="26" t="n"/>
      <c r="D151" s="26" t="n"/>
      <c r="E151" s="26" t="n"/>
      <c r="F151" s="26" t="n"/>
      <c r="G151" s="26">
        <f>IFERROR(VLOOKUP($A232&amp;"_"&amp;$B232,Results_Deltas!$A$2:$P$15000,5,FALSE),"")</f>
        <v/>
      </c>
      <c r="H151" s="26">
        <f>IFERROR(VLOOKUP($A232,Results_30d_Deltas!$A$2:$H$5000,7,FALSE)-E231,"")</f>
        <v/>
      </c>
      <c r="I151" s="26">
        <f>IFERROR(VLOOKUP($A232,Results_30d_Deltas!$A$2:$H$5000,6,FALSE),"")</f>
        <v/>
      </c>
      <c r="J151" s="26" t="n"/>
      <c r="K151" s="26" t="n"/>
      <c r="L151" s="26" t="inlineStr">
        <is>
          <t>YES</t>
        </is>
      </c>
      <c r="M151" s="74" t="n">
        <v>3.918794283936267</v>
      </c>
      <c r="N151" s="74" t="n">
        <v>11</v>
      </c>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4" t="n"/>
      <c r="FV151" s="34"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4" t="n"/>
      <c r="HL151" s="34" t="n"/>
      <c r="HM151" s="34" t="n"/>
      <c r="HN151" s="34" t="n"/>
      <c r="HO151" s="34"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3" t="n"/>
      <c r="IK151" s="33" t="n"/>
      <c r="IL151" s="26" t="n"/>
      <c r="IM151" s="26" t="inlineStr">
        <is>
          <t>ez_manage.py:3872 top()</t>
        </is>
      </c>
      <c r="IN151" s="26" t="inlineStr">
        <is>
          <t>v12_quick_engine.py:2905 x5</t>
        </is>
      </c>
      <c r="IO151" s="26" t="n"/>
    </row>
    <row r="152" ht="10.5" customHeight="1" s="67">
      <c r="A152" s="26" t="inlineStr">
        <is>
          <t>REENTRY_SIZE_DIP_MULT</t>
        </is>
      </c>
      <c r="B152" s="26" t="inlineStr">
        <is>
          <t>0.5</t>
        </is>
      </c>
      <c r="C152" s="26" t="n"/>
      <c r="D152" s="26" t="n"/>
      <c r="E152" s="26" t="n"/>
      <c r="F152" s="26" t="n"/>
      <c r="G152" s="26">
        <f>IFERROR(VLOOKUP($A227&amp;"_"&amp;$B227,Results_Deltas!$A$2:$P$15000,5,FALSE),"")</f>
        <v/>
      </c>
      <c r="H152" s="26">
        <f>IFERROR(VLOOKUP($A227,Results_30d_Deltas!$A$2:$H$5000,7,FALSE)-E226,"")</f>
        <v/>
      </c>
      <c r="I152" s="26">
        <f>IFERROR(VLOOKUP($A227,Results_30d_Deltas!$A$2:$H$5000,6,FALSE),"")</f>
        <v/>
      </c>
      <c r="J152" s="26" t="n"/>
      <c r="K152" s="26" t="n"/>
      <c r="L152" s="26" t="inlineStr">
        <is>
          <t>YES</t>
        </is>
      </c>
      <c r="M152" s="74" t="n">
        <v>3.92751519929327</v>
      </c>
      <c r="N152" s="74" t="n">
        <v>10</v>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4" t="n"/>
      <c r="FV152" s="34"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4" t="n"/>
      <c r="HL152" s="34" t="n"/>
      <c r="HM152" s="34" t="n"/>
      <c r="HN152" s="34" t="n"/>
      <c r="HO152" s="34"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3" t="n"/>
      <c r="IK152" s="33" t="n"/>
      <c r="IL152" s="26" t="n"/>
      <c r="IM152" s="26" t="inlineStr">
        <is>
          <t>ez_manage.py:3871 top()</t>
        </is>
      </c>
      <c r="IN152" s="26" t="inlineStr">
        <is>
          <t>v12_quick_engine.py:2904 x3</t>
        </is>
      </c>
      <c r="IO152" s="26" t="n"/>
    </row>
    <row r="153" ht="10.5" customHeight="1" s="67">
      <c r="A153" s="26" t="inlineStr">
        <is>
          <t>DELTA_REENTRY_Z_THRESHOLD</t>
        </is>
      </c>
      <c r="B153" s="26" t="inlineStr">
        <is>
          <t>0.5</t>
        </is>
      </c>
      <c r="C153" s="26" t="n"/>
      <c r="D153" s="26" t="n"/>
      <c r="E153" s="26" t="n"/>
      <c r="F153" s="26" t="n"/>
      <c r="G153" s="26">
        <f>IFERROR(VLOOKUP($A36&amp;"_"&amp;$B36,Results_Deltas!$A$2:$P$15000,5,FALSE),"")</f>
        <v/>
      </c>
      <c r="H153" s="26">
        <f>IFERROR(VLOOKUP($A36,Results_30d_Deltas!$A$2:$H$5000,7,FALSE)-E35,"")</f>
        <v/>
      </c>
      <c r="I153" s="26">
        <f>IFERROR(VLOOKUP($A36,Results_30d_Deltas!$A$2:$H$5000,6,FALSE),"")</f>
        <v/>
      </c>
      <c r="J153" s="26" t="n"/>
      <c r="K153" s="26" t="n"/>
      <c r="L153" s="26" t="inlineStr">
        <is>
          <t>NO</t>
        </is>
      </c>
      <c r="M153" s="74" t="n">
        <v>3.928224459713258</v>
      </c>
      <c r="N153" s="74" t="n">
        <v>11</v>
      </c>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4" t="n"/>
      <c r="CC153" s="34" t="n"/>
      <c r="CD153" s="34" t="n"/>
      <c r="CE153" s="34" t="n"/>
      <c r="CF153" s="34"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4" t="n"/>
      <c r="FV153" s="34"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3" t="n"/>
      <c r="IK153" s="33" t="n"/>
      <c r="IL153" s="26" t="n"/>
      <c r="IM153" s="26" t="inlineStr">
        <is>
          <t>ez_manage.py:196 check_reentry_delta_tolerant()</t>
        </is>
      </c>
      <c r="IN153" s="26" t="inlineStr">
        <is>
          <t>v12_quick_engine.py:1647 x7</t>
        </is>
      </c>
      <c r="IO153" s="26" t="n"/>
    </row>
    <row r="154" ht="10.5" customHeight="1" s="67">
      <c r="A154" s="26" t="inlineStr">
        <is>
          <t>GUARANTEED_REENTRY_TIGHT_STOP_PCT</t>
        </is>
      </c>
      <c r="B154" s="26" t="inlineStr">
        <is>
          <t>0.75</t>
        </is>
      </c>
      <c r="C154" s="26" t="n"/>
      <c r="D154" s="26" t="n"/>
      <c r="E154" s="26" t="n"/>
      <c r="F154" s="26" t="n"/>
      <c r="G154" s="26">
        <f>IFERROR(VLOOKUP($A75&amp;"_"&amp;$B75,Results_Deltas!$A$2:$P$15000,5,FALSE),"")</f>
        <v/>
      </c>
      <c r="H154" s="26">
        <f>IFERROR(VLOOKUP($A75,Results_30d_Deltas!$A$2:$H$5000,7,FALSE)-E74,"")</f>
        <v/>
      </c>
      <c r="I154" s="26">
        <f>IFERROR(VLOOKUP($A75,Results_30d_Deltas!$A$2:$H$5000,6,FALSE),"")</f>
        <v/>
      </c>
      <c r="J154" s="26" t="n"/>
      <c r="K154" s="26" t="n"/>
      <c r="L154" s="26" t="inlineStr">
        <is>
          <t>NO</t>
        </is>
      </c>
      <c r="M154" s="74" t="n">
        <v>3.933737520401541</v>
      </c>
      <c r="N154" s="74" t="n">
        <v>10</v>
      </c>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4" t="n"/>
      <c r="DB154" s="34" t="n"/>
      <c r="DC154" s="34" t="n"/>
      <c r="DD154" s="34" t="n"/>
      <c r="DE154" s="34"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4" t="n"/>
      <c r="EF154" s="34" t="n"/>
      <c r="EG154" s="34" t="n"/>
      <c r="EH154" s="34" t="n"/>
      <c r="EI154" s="34"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4" t="n"/>
      <c r="FV154" s="34"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3" t="n"/>
      <c r="IK154" s="33" t="n"/>
      <c r="IL154" s="26" t="n"/>
      <c r="IM154" s="26" t="inlineStr">
        <is>
          <t>ez_manage.py:4782 top()</t>
        </is>
      </c>
      <c r="IN154" s="26" t="inlineStr">
        <is>
          <t>v12_quick_engine.py:1950 x7</t>
        </is>
      </c>
      <c r="IO154" s="26" t="n"/>
    </row>
    <row r="155" ht="10.5" customHeight="1" s="67">
      <c r="A155" s="26" t="inlineStr">
        <is>
          <t>REENTRY_EXIT_RECLAIM_BUFFER_PCT</t>
        </is>
      </c>
      <c r="B155" s="26" t="inlineStr">
        <is>
          <t>1.0</t>
        </is>
      </c>
      <c r="C155" s="26" t="n"/>
      <c r="D155" s="26" t="n"/>
      <c r="E155" s="26" t="n"/>
      <c r="F155" s="26" t="n"/>
      <c r="G155" s="26">
        <f>IFERROR(VLOOKUP($A204&amp;"_"&amp;$B204,Results_Deltas!$A$2:$P$15000,5,FALSE),"")</f>
        <v/>
      </c>
      <c r="H155" s="26">
        <f>IFERROR(VLOOKUP($A204,Results_30d_Deltas!$A$2:$H$5000,7,FALSE)-E203,"")</f>
        <v/>
      </c>
      <c r="I155" s="26">
        <f>IFERROR(VLOOKUP($A204,Results_30d_Deltas!$A$2:$H$5000,6,FALSE),"")</f>
        <v/>
      </c>
      <c r="J155" s="26" t="n"/>
      <c r="K155" s="26" t="n"/>
      <c r="L155" s="26" t="inlineStr">
        <is>
          <t>NO</t>
        </is>
      </c>
      <c r="M155" s="74" t="n">
        <v>3.935584228045983</v>
      </c>
      <c r="N155" s="74" t="n">
        <v>10</v>
      </c>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4" t="n"/>
      <c r="CW155" s="34" t="n"/>
      <c r="CX155" s="34" t="n"/>
      <c r="CY155" s="34" t="n"/>
      <c r="CZ155" s="34" t="n"/>
      <c r="DA155" s="34" t="n"/>
      <c r="DB155" s="34" t="n"/>
      <c r="DC155" s="34" t="n"/>
      <c r="DD155" s="34" t="n"/>
      <c r="DE155" s="34" t="n"/>
      <c r="DF155" s="34" t="n"/>
      <c r="DG155" s="34" t="n"/>
      <c r="DH155" s="34" t="n"/>
      <c r="DI155" s="34" t="n"/>
      <c r="DJ155" s="34" t="n"/>
      <c r="DK155" s="34" t="n"/>
      <c r="DL155" s="34" t="n"/>
      <c r="DM155" s="34" t="n"/>
      <c r="DN155" s="34" t="n"/>
      <c r="DO155" s="34"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4" t="n"/>
      <c r="FV155" s="34"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3" t="n"/>
      <c r="IK155" s="33" t="n"/>
      <c r="IL155" s="26" t="n"/>
      <c r="IM155" s="26" t="inlineStr">
        <is>
          <t>ez_manage.py:5309 top()</t>
        </is>
      </c>
      <c r="IN155" s="26" t="inlineStr">
        <is>
          <t>v12_quick_engine.py:2876 x3</t>
        </is>
      </c>
      <c r="IO155" s="26" t="n"/>
    </row>
    <row r="156" ht="10.5" customHeight="1" s="67">
      <c r="A156" s="26" t="inlineStr">
        <is>
          <t>OBLIGATORY_REENTRY_SHORT_K15_LOW_SIZE_FRAC</t>
        </is>
      </c>
      <c r="B156" s="26" t="inlineStr">
        <is>
          <t>1.0</t>
        </is>
      </c>
      <c r="C156" s="26" t="n"/>
      <c r="D156" s="26" t="n"/>
      <c r="E156" s="26" t="n"/>
      <c r="F156" s="26" t="n"/>
      <c r="G156" s="26">
        <f>IFERROR(VLOOKUP($A146&amp;"_"&amp;$B146,Results_Deltas!$A$2:$P$15000,5,FALSE),"")</f>
        <v/>
      </c>
      <c r="H156" s="26">
        <f>IFERROR(VLOOKUP($A146,Results_30d_Deltas!$A$2:$H$5000,7,FALSE)-E145,"")</f>
        <v/>
      </c>
      <c r="I156" s="26">
        <f>IFERROR(VLOOKUP($A146,Results_30d_Deltas!$A$2:$H$5000,6,FALSE),"")</f>
        <v/>
      </c>
      <c r="J156" s="26" t="n"/>
      <c r="K156" s="26" t="n"/>
      <c r="L156" s="26" t="inlineStr">
        <is>
          <t>NO</t>
        </is>
      </c>
      <c r="M156" s="74" t="n">
        <v>3.946640615503454</v>
      </c>
      <c r="N156" s="74" t="n">
        <v>10</v>
      </c>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4" t="n"/>
      <c r="FV156" s="34"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4" t="n"/>
      <c r="HL156" s="34" t="n"/>
      <c r="HM156" s="34" t="n"/>
      <c r="HN156" s="34" t="n"/>
      <c r="HO156" s="34"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3" t="n"/>
      <c r="IK156" s="33" t="n"/>
      <c r="IL156" s="26" t="n"/>
      <c r="IM156" s="26" t="inlineStr">
        <is>
          <t>ez_manage.py:5118 top()</t>
        </is>
      </c>
      <c r="IN156" s="26" t="inlineStr">
        <is>
          <t>v12_quick_engine.py:2509 x4</t>
        </is>
      </c>
      <c r="IO156" s="26" t="n"/>
    </row>
    <row r="157" ht="10.5" customHeight="1" s="67">
      <c r="A157" s="26" t="inlineStr">
        <is>
          <t>REENTRY_WT15M_SIZE_MULT</t>
        </is>
      </c>
      <c r="B157" s="26" t="inlineStr">
        <is>
          <t>0.5</t>
        </is>
      </c>
      <c r="C157" s="26" t="n"/>
      <c r="D157" s="26" t="n"/>
      <c r="E157" s="26" t="n"/>
      <c r="F157" s="26" t="n"/>
      <c r="G157" s="26">
        <f>IFERROR(VLOOKUP($A247&amp;"_"&amp;$B247,Results_Deltas!$A$2:$P$15000,5,FALSE),"")</f>
        <v/>
      </c>
      <c r="H157" s="26">
        <f>IFERROR(VLOOKUP($A247,Results_30d_Deltas!$A$2:$H$5000,7,FALSE)-E246,"")</f>
        <v/>
      </c>
      <c r="I157" s="26">
        <f>IFERROR(VLOOKUP($A247,Results_30d_Deltas!$A$2:$H$5000,6,FALSE),"")</f>
        <v/>
      </c>
      <c r="J157" s="26" t="n"/>
      <c r="K157" s="26" t="n"/>
      <c r="L157" s="26" t="inlineStr">
        <is>
          <t>NO</t>
        </is>
      </c>
      <c r="M157" s="74" t="n">
        <v>3.976635612605766</v>
      </c>
      <c r="N157" s="74" t="n">
        <v>10</v>
      </c>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4" t="n"/>
      <c r="FV157" s="34"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4" t="n"/>
      <c r="HL157" s="34" t="n"/>
      <c r="HM157" s="34" t="n"/>
      <c r="HN157" s="34" t="n"/>
      <c r="HO157" s="34"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3" t="n"/>
      <c r="IK157" s="33" t="n"/>
      <c r="IL157" s="26" t="n"/>
      <c r="IM157" s="26" t="inlineStr">
        <is>
          <t>ez_manage.py:3884 top()</t>
        </is>
      </c>
      <c r="IN157" s="26" t="inlineStr">
        <is>
          <t>v12_quick_engine.py:2926 x5</t>
        </is>
      </c>
      <c r="IO157" s="26" t="n"/>
    </row>
    <row r="158" ht="10.5" customHeight="1" s="67">
      <c r="A158" s="26" t="inlineStr">
        <is>
          <t>REENTRY_B16_SIZE_MULT_STRONG</t>
        </is>
      </c>
      <c r="B158" s="26" t="inlineStr">
        <is>
          <t>2.0</t>
        </is>
      </c>
      <c r="C158" s="26" t="n"/>
      <c r="D158" s="26" t="n"/>
      <c r="E158" s="26" t="n"/>
      <c r="F158" s="26" t="n"/>
      <c r="G158" s="26">
        <f>IFERROR(VLOOKUP($A187&amp;"_"&amp;$B187,Results_Deltas!$A$2:$P$15000,5,FALSE),"")</f>
        <v/>
      </c>
      <c r="H158" s="26">
        <f>IFERROR(VLOOKUP($A187,Results_30d_Deltas!$A$2:$H$5000,7,FALSE)-E186,"")</f>
        <v/>
      </c>
      <c r="I158" s="26">
        <f>IFERROR(VLOOKUP($A187,Results_30d_Deltas!$A$2:$H$5000,6,FALSE),"")</f>
        <v/>
      </c>
      <c r="J158" s="26" t="n"/>
      <c r="K158" s="26" t="n"/>
      <c r="L158" s="26" t="inlineStr">
        <is>
          <t>NO</t>
        </is>
      </c>
      <c r="M158" s="74" t="n">
        <v>3.985770133425365</v>
      </c>
      <c r="N158" s="74" t="n">
        <v>10</v>
      </c>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4" t="n"/>
      <c r="FV158" s="34"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4" t="n"/>
      <c r="HL158" s="34" t="n"/>
      <c r="HM158" s="34" t="n"/>
      <c r="HN158" s="34" t="n"/>
      <c r="HO158" s="34"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3" t="n"/>
      <c r="IK158" s="33" t="n"/>
      <c r="IL158" s="26" t="n"/>
      <c r="IM158" s="26" t="inlineStr">
        <is>
          <t>ez_manage.py:5297 top()</t>
        </is>
      </c>
      <c r="IN158" s="26" t="inlineStr">
        <is>
          <t>v12_quick_engine.py:2858 x4</t>
        </is>
      </c>
      <c r="IO158" s="26" t="n"/>
    </row>
    <row r="159" ht="10.5" customHeight="1" s="67">
      <c r="A159" s="26" t="inlineStr">
        <is>
          <t>DELTA_EXIT_MANDATORY_REENTRY_ENABLED</t>
        </is>
      </c>
      <c r="B159" s="26" t="inlineStr">
        <is>
          <t>True</t>
        </is>
      </c>
      <c r="C159" s="26" t="n"/>
      <c r="D159" s="26" t="n"/>
      <c r="E159" s="26" t="n"/>
      <c r="F159" s="26" t="n"/>
      <c r="G159" s="26">
        <f>IFERROR(VLOOKUP($A16&amp;"_"&amp;$B16,Results_Deltas!$A$2:$P$15000,5,FALSE),"")</f>
        <v/>
      </c>
      <c r="H159" s="26">
        <f>IFERROR(VLOOKUP($A16,Results_30d_Deltas!$A$2:$H$5000,7,FALSE)-E15,"")</f>
        <v/>
      </c>
      <c r="I159" s="26">
        <f>IFERROR(VLOOKUP($A16,Results_30d_Deltas!$A$2:$H$5000,6,FALSE),"")</f>
        <v/>
      </c>
      <c r="J159" s="26" t="n"/>
      <c r="K159" s="26" t="n"/>
      <c r="L159" s="26" t="inlineStr">
        <is>
          <t>NO</t>
        </is>
      </c>
      <c r="M159" s="74" t="n">
        <v>4.005374798744102</v>
      </c>
      <c r="N159" s="74" t="n">
        <v>10</v>
      </c>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4" t="n"/>
      <c r="CC159" s="34" t="n"/>
      <c r="CD159" s="34" t="n"/>
      <c r="CE159" s="34" t="n"/>
      <c r="CF159" s="34" t="n"/>
      <c r="CG159" s="33" t="n"/>
      <c r="CH159" s="33" t="n"/>
      <c r="CI159" s="33" t="n"/>
      <c r="CJ159" s="33" t="n"/>
      <c r="CK159" s="33" t="n"/>
      <c r="CL159" s="33" t="n"/>
      <c r="CM159" s="33" t="n"/>
      <c r="CN159" s="33" t="n"/>
      <c r="CO159" s="33" t="n"/>
      <c r="CP159" s="33" t="n"/>
      <c r="CQ159" s="33" t="n"/>
      <c r="CR159" s="33" t="n"/>
      <c r="CS159" s="33" t="n"/>
      <c r="CT159" s="33" t="n"/>
      <c r="CU159" s="33"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4" t="n"/>
      <c r="DO159" s="34"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4" t="n"/>
      <c r="FV159" s="34"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3" t="n"/>
      <c r="IK159" s="33" t="n"/>
      <c r="IL159" s="26" t="n"/>
      <c r="IM159" s="26" t="inlineStr">
        <is>
          <t>ez_manage.py:5975 top()</t>
        </is>
      </c>
      <c r="IN159" s="26" t="inlineStr">
        <is>
          <t>v12_quick_engine.py:4235 x4</t>
        </is>
      </c>
      <c r="IO159" s="26" t="n"/>
    </row>
    <row r="160" ht="10.5" customHeight="1" s="67">
      <c r="A160" s="26" t="inlineStr">
        <is>
          <t>GUARANTEED_REENTRY_TIGHT_STOP_MIN_AGE_S</t>
        </is>
      </c>
      <c r="B160" s="26" t="inlineStr">
        <is>
          <t>45.0</t>
        </is>
      </c>
      <c r="C160" s="26" t="n"/>
      <c r="D160" s="26" t="n"/>
      <c r="E160" s="26" t="n"/>
      <c r="F160" s="26" t="n"/>
      <c r="G160" s="26">
        <f>IFERROR(VLOOKUP($A67&amp;"_"&amp;$B67,Results_Deltas!$A$2:$P$15000,5,FALSE),"")</f>
        <v/>
      </c>
      <c r="H160" s="26">
        <f>IFERROR(VLOOKUP($A67,Results_30d_Deltas!$A$2:$H$5000,7,FALSE)-E66,"")</f>
        <v/>
      </c>
      <c r="I160" s="26">
        <f>IFERROR(VLOOKUP($A67,Results_30d_Deltas!$A$2:$H$5000,6,FALSE),"")</f>
        <v/>
      </c>
      <c r="J160" s="26" t="n"/>
      <c r="K160" s="26" t="n"/>
      <c r="L160" s="26" t="inlineStr">
        <is>
          <t>NO</t>
        </is>
      </c>
      <c r="M160" s="74" t="n">
        <v>4.01898484639191</v>
      </c>
      <c r="N160" s="74" t="n">
        <v>10</v>
      </c>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4" t="n"/>
      <c r="DB160" s="34" t="n"/>
      <c r="DC160" s="34" t="n"/>
      <c r="DD160" s="34" t="n"/>
      <c r="DE160" s="34"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4" t="n"/>
      <c r="EF160" s="34" t="n"/>
      <c r="EG160" s="34" t="n"/>
      <c r="EH160" s="34" t="n"/>
      <c r="EI160" s="34"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4" t="n"/>
      <c r="FV160" s="34"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3" t="n"/>
      <c r="IK160" s="33" t="n"/>
      <c r="IL160" s="26" t="n"/>
      <c r="IM160" s="26" t="inlineStr">
        <is>
          <t>ez_manage.py:4781 top()</t>
        </is>
      </c>
      <c r="IN160" s="26" t="inlineStr">
        <is>
          <t>v12_quick_engine.py:1949 x4</t>
        </is>
      </c>
      <c r="IO160" s="26" t="n"/>
    </row>
    <row r="161" ht="10.5" customHeight="1" s="67">
      <c r="A161" s="26" t="inlineStr">
        <is>
          <t>LEGACY_REENTRY_PSR_QUICK_RECOVERY</t>
        </is>
      </c>
      <c r="B161" s="26" t="inlineStr">
        <is>
          <t>0.5</t>
        </is>
      </c>
      <c r="C161" s="26" t="n"/>
      <c r="D161" s="26" t="n"/>
      <c r="E161" s="26" t="n"/>
      <c r="F161" s="26" t="n"/>
      <c r="G161" s="26">
        <f>IFERROR(VLOOKUP($A93&amp;"_"&amp;$B93,Results_Deltas!$A$2:$P$15000,5,FALSE),"")</f>
        <v/>
      </c>
      <c r="H161" s="26">
        <f>IFERROR(VLOOKUP($A93,Results_30d_Deltas!$A$2:$H$5000,7,FALSE)-E92,"")</f>
        <v/>
      </c>
      <c r="I161" s="26">
        <f>IFERROR(VLOOKUP($A93,Results_30d_Deltas!$A$2:$H$5000,6,FALSE),"")</f>
        <v/>
      </c>
      <c r="J161" s="26" t="n"/>
      <c r="K161" s="26" t="n"/>
      <c r="L161" s="26" t="inlineStr">
        <is>
          <t>NO</t>
        </is>
      </c>
      <c r="M161" s="74" t="n">
        <v>4.020261332680592</v>
      </c>
      <c r="N161" s="74" t="n">
        <v>10</v>
      </c>
      <c r="O161" s="33" t="n"/>
      <c r="P161" s="33" t="n"/>
      <c r="Q161" s="33" t="n"/>
      <c r="R161" s="33" t="n"/>
      <c r="S161" s="33" t="n"/>
      <c r="T161" s="33" t="n"/>
      <c r="U161" s="33" t="n"/>
      <c r="V161" s="33" t="n"/>
      <c r="W161" s="33" t="n"/>
      <c r="X161" s="33" t="n"/>
      <c r="Y161" s="33" t="n"/>
      <c r="Z161" s="33" t="n"/>
      <c r="AA161" s="33" t="n"/>
      <c r="AB161" s="33" t="n"/>
      <c r="AC161" s="33" t="n"/>
      <c r="AD161" s="34" t="n"/>
      <c r="AE161" s="34" t="n"/>
      <c r="AF161" s="34" t="n"/>
      <c r="AG161" s="34" t="n"/>
      <c r="AH161" s="34" t="n"/>
      <c r="AI161" s="34" t="n"/>
      <c r="AJ161" s="34" t="n"/>
      <c r="AK161" s="34" t="n"/>
      <c r="AL161" s="34" t="n"/>
      <c r="AM161" s="34"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4" t="n"/>
      <c r="FV161" s="34"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3" t="n"/>
      <c r="IK161" s="33" t="n"/>
      <c r="IL161" s="26" t="n"/>
      <c r="IM161" s="26" t="inlineStr">
        <is>
          <t>ez_manage.py:3425 top()</t>
        </is>
      </c>
      <c r="IN161" s="26" t="inlineStr">
        <is>
          <t>v12_quick_engine.py:2126 x4</t>
        </is>
      </c>
      <c r="IO161" s="26" t="n"/>
    </row>
    <row r="162" ht="10.5" customHeight="1" s="67">
      <c r="A162" s="26" t="inlineStr">
        <is>
          <t>GUARANTEED_REENTRY_TIGHT_STOP_MAX_AGE_S</t>
        </is>
      </c>
      <c r="B162" s="26" t="inlineStr">
        <is>
          <t>2700.0</t>
        </is>
      </c>
      <c r="C162" s="26" t="n"/>
      <c r="D162" s="26" t="n"/>
      <c r="E162" s="26" t="n"/>
      <c r="F162" s="26" t="n"/>
      <c r="G162" s="26">
        <f>IFERROR(VLOOKUP($A65&amp;"_"&amp;$B65,Results_Deltas!$A$2:$P$15000,5,FALSE),"")</f>
        <v/>
      </c>
      <c r="H162" s="26">
        <f>IFERROR(VLOOKUP($A65,Results_30d_Deltas!$A$2:$H$5000,7,FALSE)-E64,"")</f>
        <v/>
      </c>
      <c r="I162" s="26">
        <f>IFERROR(VLOOKUP($A65,Results_30d_Deltas!$A$2:$H$5000,6,FALSE),"")</f>
        <v/>
      </c>
      <c r="J162" s="26" t="n"/>
      <c r="K162" s="26" t="n"/>
      <c r="L162" s="26" t="inlineStr">
        <is>
          <t>NO</t>
        </is>
      </c>
      <c r="M162" s="74" t="n">
        <v>4.020666865387106</v>
      </c>
      <c r="N162" s="74" t="n">
        <v>10</v>
      </c>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4" t="n"/>
      <c r="DB162" s="34" t="n"/>
      <c r="DC162" s="34" t="n"/>
      <c r="DD162" s="34" t="n"/>
      <c r="DE162" s="34"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4" t="n"/>
      <c r="EF162" s="34" t="n"/>
      <c r="EG162" s="34" t="n"/>
      <c r="EH162" s="34" t="n"/>
      <c r="EI162" s="34"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4" t="n"/>
      <c r="FV162" s="34"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3" t="n"/>
      <c r="IK162" s="33" t="n"/>
      <c r="IL162" s="26" t="n"/>
      <c r="IM162" s="26" t="inlineStr">
        <is>
          <t>ez_manage.py:4780 top()</t>
        </is>
      </c>
      <c r="IN162" s="26" t="inlineStr">
        <is>
          <t>v12_quick_engine.py:1948 x4</t>
        </is>
      </c>
      <c r="IO162" s="26" t="n"/>
    </row>
    <row r="163" ht="10.5" customHeight="1" s="67">
      <c r="A163" s="26" t="inlineStr">
        <is>
          <t>REENTRY_TIER1_SIZE_MULT</t>
        </is>
      </c>
      <c r="B163" s="26" t="inlineStr">
        <is>
          <t>2.0</t>
        </is>
      </c>
      <c r="C163" s="26" t="n"/>
      <c r="D163" s="26" t="n"/>
      <c r="E163" s="26" t="n"/>
      <c r="F163" s="26" t="n"/>
      <c r="G163" s="26">
        <f>IFERROR(VLOOKUP($A241&amp;"_"&amp;$B241,Results_Deltas!$A$2:$P$15000,5,FALSE),"")</f>
        <v/>
      </c>
      <c r="H163" s="26">
        <f>IFERROR(VLOOKUP($A241,Results_30d_Deltas!$A$2:$H$5000,7,FALSE)-E240,"")</f>
        <v/>
      </c>
      <c r="I163" s="26">
        <f>IFERROR(VLOOKUP($A241,Results_30d_Deltas!$A$2:$H$5000,6,FALSE),"")</f>
        <v/>
      </c>
      <c r="J163" s="26" t="n"/>
      <c r="K163" s="26" t="n"/>
      <c r="L163" s="26" t="inlineStr">
        <is>
          <t>NO</t>
        </is>
      </c>
      <c r="M163" s="74" t="n">
        <v>4.024076616898466</v>
      </c>
      <c r="N163" s="74" t="n">
        <v>10</v>
      </c>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4" t="n"/>
      <c r="FV163" s="34"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4" t="n"/>
      <c r="HL163" s="34" t="n"/>
      <c r="HM163" s="34" t="n"/>
      <c r="HN163" s="34" t="n"/>
      <c r="HO163" s="34"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3" t="n"/>
      <c r="IK163" s="33" t="n"/>
      <c r="IL163" s="26" t="n"/>
      <c r="IM163" s="26" t="inlineStr">
        <is>
          <t>ez_manage.py:3878 top()</t>
        </is>
      </c>
      <c r="IN163" s="26" t="inlineStr">
        <is>
          <t>v12_quick_engine.py:2912 x11</t>
        </is>
      </c>
      <c r="IO163" s="26" t="n"/>
    </row>
    <row r="164" ht="10.5" customHeight="1" s="67">
      <c r="A164" s="26" t="inlineStr">
        <is>
          <t>REENTRY_EXIT_RECLAIM_BUFFER_PCT</t>
        </is>
      </c>
      <c r="B164" s="26" t="inlineStr">
        <is>
          <t>0.5</t>
        </is>
      </c>
      <c r="C164" s="26" t="n"/>
      <c r="D164" s="26" t="n"/>
      <c r="E164" s="26" t="n"/>
      <c r="F164" s="26" t="n"/>
      <c r="G164" s="26">
        <f>IFERROR(VLOOKUP($A203&amp;"_"&amp;$B203,Results_Deltas!$A$2:$P$15000,5,FALSE),"")</f>
        <v/>
      </c>
      <c r="H164" s="26">
        <f>IFERROR(VLOOKUP($A203,Results_30d_Deltas!$A$2:$H$5000,7,FALSE)-E202,"")</f>
        <v/>
      </c>
      <c r="I164" s="26">
        <f>IFERROR(VLOOKUP($A203,Results_30d_Deltas!$A$2:$H$5000,6,FALSE),"")</f>
        <v/>
      </c>
      <c r="J164" s="26" t="n"/>
      <c r="K164" s="26" t="n"/>
      <c r="L164" s="26" t="inlineStr">
        <is>
          <t>NO</t>
        </is>
      </c>
      <c r="M164" s="74" t="n">
        <v>4.048267901296094</v>
      </c>
      <c r="N164" s="74" t="n">
        <v>11</v>
      </c>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4" t="n"/>
      <c r="CW164" s="34" t="n"/>
      <c r="CX164" s="34" t="n"/>
      <c r="CY164" s="34" t="n"/>
      <c r="CZ164" s="34" t="n"/>
      <c r="DA164" s="34" t="n"/>
      <c r="DB164" s="34" t="n"/>
      <c r="DC164" s="34" t="n"/>
      <c r="DD164" s="34" t="n"/>
      <c r="DE164" s="34" t="n"/>
      <c r="DF164" s="34" t="n"/>
      <c r="DG164" s="34" t="n"/>
      <c r="DH164" s="34" t="n"/>
      <c r="DI164" s="34" t="n"/>
      <c r="DJ164" s="34" t="n"/>
      <c r="DK164" s="34" t="n"/>
      <c r="DL164" s="34" t="n"/>
      <c r="DM164" s="34" t="n"/>
      <c r="DN164" s="34" t="n"/>
      <c r="DO164" s="34"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4" t="n"/>
      <c r="FV164" s="34"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3" t="n"/>
      <c r="IK164" s="33" t="n"/>
      <c r="IL164" s="26" t="n"/>
      <c r="IM164" s="26" t="inlineStr">
        <is>
          <t>ez_manage.py:5309 top()</t>
        </is>
      </c>
      <c r="IN164" s="26" t="inlineStr">
        <is>
          <t>v12_quick_engine.py:2876 x3</t>
        </is>
      </c>
      <c r="IO164" s="26" t="n"/>
    </row>
    <row r="165" ht="10.5" customHeight="1" s="67">
      <c r="A165" s="26" t="inlineStr">
        <is>
          <t>REENTRY_EXIT_RECLAIM_BUFFER_PCT</t>
        </is>
      </c>
      <c r="B165" s="26" t="inlineStr">
        <is>
          <t>2.0</t>
        </is>
      </c>
      <c r="C165" s="26" t="n"/>
      <c r="D165" s="26" t="n"/>
      <c r="E165" s="26" t="n"/>
      <c r="F165" s="26" t="n"/>
      <c r="G165" s="26">
        <f>IFERROR(VLOOKUP($A205&amp;"_"&amp;$B205,Results_Deltas!$A$2:$P$15000,5,FALSE),"")</f>
        <v/>
      </c>
      <c r="H165" s="26">
        <f>IFERROR(VLOOKUP($A205,Results_30d_Deltas!$A$2:$H$5000,7,FALSE)-E204,"")</f>
        <v/>
      </c>
      <c r="I165" s="26">
        <f>IFERROR(VLOOKUP($A205,Results_30d_Deltas!$A$2:$H$5000,6,FALSE),"")</f>
        <v/>
      </c>
      <c r="J165" s="26" t="n"/>
      <c r="K165" s="26" t="n"/>
      <c r="L165" s="26" t="inlineStr">
        <is>
          <t>YES</t>
        </is>
      </c>
      <c r="M165" s="74" t="n">
        <v>4.06663176155924</v>
      </c>
      <c r="N165" s="74" t="n">
        <v>10</v>
      </c>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4" t="n"/>
      <c r="DO165" s="34"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4" t="n"/>
      <c r="FV165" s="34"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3" t="n"/>
      <c r="IK165" s="33" t="n"/>
      <c r="IL165" s="26" t="n"/>
      <c r="IM165" s="26" t="inlineStr">
        <is>
          <t>ez_manage.py:5309 top()</t>
        </is>
      </c>
      <c r="IN165" s="26" t="inlineStr">
        <is>
          <t>v12_quick_engine.py:2876 x3</t>
        </is>
      </c>
      <c r="IO165" s="26" t="n"/>
    </row>
    <row r="166" ht="10.5" customHeight="1" s="67">
      <c r="A166" s="26" t="inlineStr">
        <is>
          <t>MANDATORY_REENTRY_ALLOW_WT0_STRONG_CROSS</t>
        </is>
      </c>
      <c r="B166" s="26" t="inlineStr">
        <is>
          <t>2.0</t>
        </is>
      </c>
      <c r="C166" s="26" t="n"/>
      <c r="D166" s="26" t="n"/>
      <c r="E166" s="26" t="n"/>
      <c r="F166" s="26" t="n"/>
      <c r="G166" s="26">
        <f>IFERROR(VLOOKUP($A99&amp;"_"&amp;$B99,Results_Deltas!$A$2:$P$15000,5,FALSE),"")</f>
        <v/>
      </c>
      <c r="H166" s="26">
        <f>IFERROR(VLOOKUP($A99,Results_30d_Deltas!$A$2:$H$5000,7,FALSE)-E98,"")</f>
        <v/>
      </c>
      <c r="I166" s="26">
        <f>IFERROR(VLOOKUP($A99,Results_30d_Deltas!$A$2:$H$5000,6,FALSE),"")</f>
        <v/>
      </c>
      <c r="J166" s="26" t="n"/>
      <c r="K166" s="26" t="n"/>
      <c r="L166" s="26" t="inlineStr">
        <is>
          <t>NO</t>
        </is>
      </c>
      <c r="M166" s="74" t="n">
        <v>4.073612115878644</v>
      </c>
      <c r="N166" s="74" t="n">
        <v>10</v>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4" t="n"/>
      <c r="AY166" s="34" t="n"/>
      <c r="AZ166" s="34" t="n"/>
      <c r="BA166" s="34" t="n"/>
      <c r="BB166" s="34"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4" t="n"/>
      <c r="FV166" s="34"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3" t="n"/>
      <c r="IK166" s="33" t="n"/>
      <c r="IL166" s="26" t="n"/>
      <c r="IM166" s="26" t="inlineStr">
        <is>
          <t>ez_manage.py:4960 top()</t>
        </is>
      </c>
      <c r="IN166" s="26" t="inlineStr">
        <is>
          <t>v12_quick_engine.py:2245 x4</t>
        </is>
      </c>
      <c r="IO166" s="26" t="n"/>
    </row>
    <row r="167" ht="10.5" customHeight="1" s="67">
      <c r="A167" s="26" t="inlineStr">
        <is>
          <t>LEGACY_REENTRY_PSR_QUICK_RECOVERY</t>
        </is>
      </c>
      <c r="B167" s="26" t="inlineStr">
        <is>
          <t>1.0</t>
        </is>
      </c>
      <c r="C167" s="26" t="n"/>
      <c r="D167" s="26" t="n"/>
      <c r="E167" s="26" t="n"/>
      <c r="F167" s="26" t="n"/>
      <c r="G167" s="26">
        <f>IFERROR(VLOOKUP($A94&amp;"_"&amp;$B94,Results_Deltas!$A$2:$P$15000,5,FALSE),"")</f>
        <v/>
      </c>
      <c r="H167" s="26">
        <f>IFERROR(VLOOKUP($A94,Results_30d_Deltas!$A$2:$H$5000,7,FALSE)-E93,"")</f>
        <v/>
      </c>
      <c r="I167" s="26">
        <f>IFERROR(VLOOKUP($A94,Results_30d_Deltas!$A$2:$H$5000,6,FALSE),"")</f>
        <v/>
      </c>
      <c r="J167" s="26" t="n"/>
      <c r="K167" s="26" t="n"/>
      <c r="L167" s="26" t="inlineStr">
        <is>
          <t>NO</t>
        </is>
      </c>
      <c r="M167" s="74" t="n">
        <v>4.098645219956782</v>
      </c>
      <c r="N167" s="74" t="n">
        <v>11</v>
      </c>
      <c r="O167" s="33" t="n"/>
      <c r="P167" s="33" t="n"/>
      <c r="Q167" s="33" t="n"/>
      <c r="R167" s="33" t="n"/>
      <c r="S167" s="33" t="n"/>
      <c r="T167" s="33" t="n"/>
      <c r="U167" s="33" t="n"/>
      <c r="V167" s="33" t="n"/>
      <c r="W167" s="33" t="n"/>
      <c r="X167" s="33" t="n"/>
      <c r="Y167" s="33" t="n"/>
      <c r="Z167" s="33" t="n"/>
      <c r="AA167" s="33" t="n"/>
      <c r="AB167" s="33" t="n"/>
      <c r="AC167" s="33" t="n"/>
      <c r="AD167" s="34" t="n"/>
      <c r="AE167" s="34" t="n"/>
      <c r="AF167" s="34" t="n"/>
      <c r="AG167" s="34" t="n"/>
      <c r="AH167" s="34" t="n"/>
      <c r="AI167" s="34" t="n"/>
      <c r="AJ167" s="34" t="n"/>
      <c r="AK167" s="34" t="n"/>
      <c r="AL167" s="34" t="n"/>
      <c r="AM167" s="34"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4" t="n"/>
      <c r="FV167" s="34"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3" t="n"/>
      <c r="IK167" s="33" t="n"/>
      <c r="IL167" s="26" t="n"/>
      <c r="IM167" s="26" t="inlineStr">
        <is>
          <t>ez_manage.py:3425 top()</t>
        </is>
      </c>
      <c r="IN167" s="26" t="inlineStr">
        <is>
          <t>v12_quick_engine.py:2126 x4</t>
        </is>
      </c>
      <c r="IO167" s="26" t="n"/>
    </row>
    <row r="168" ht="10.5" customHeight="1" s="67">
      <c r="A168" s="26" t="inlineStr">
        <is>
          <t>REENTRY_SIZE_EXTENDED_K1H</t>
        </is>
      </c>
      <c r="B168" s="26" t="inlineStr">
        <is>
          <t>2.0</t>
        </is>
      </c>
      <c r="C168" s="26" t="n"/>
      <c r="D168" s="26" t="n"/>
      <c r="E168" s="26" t="n"/>
      <c r="F168" s="26" t="n"/>
      <c r="G168" s="26">
        <f>IFERROR(VLOOKUP($A233&amp;"_"&amp;$B233,Results_Deltas!$A$2:$P$15000,5,FALSE),"")</f>
        <v/>
      </c>
      <c r="H168" s="26">
        <f>IFERROR(VLOOKUP($A233,Results_30d_Deltas!$A$2:$H$5000,7,FALSE)-E232,"")</f>
        <v/>
      </c>
      <c r="I168" s="26">
        <f>IFERROR(VLOOKUP($A233,Results_30d_Deltas!$A$2:$H$5000,6,FALSE),"")</f>
        <v/>
      </c>
      <c r="J168" s="26" t="n"/>
      <c r="K168" s="26" t="n"/>
      <c r="L168" s="26" t="inlineStr">
        <is>
          <t>NO</t>
        </is>
      </c>
      <c r="M168" s="74" t="n">
        <v>4.138626373402525</v>
      </c>
      <c r="N168" s="74" t="n">
        <v>10</v>
      </c>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4" t="n"/>
      <c r="FV168" s="34"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4" t="n"/>
      <c r="HL168" s="34" t="n"/>
      <c r="HM168" s="34" t="n"/>
      <c r="HN168" s="34" t="n"/>
      <c r="HO168" s="34"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3" t="n"/>
      <c r="IK168" s="33" t="n"/>
      <c r="IL168" s="26" t="n"/>
      <c r="IM168" s="26" t="inlineStr">
        <is>
          <t>ez_manage.py:3872 top()</t>
        </is>
      </c>
      <c r="IN168" s="26" t="inlineStr">
        <is>
          <t>v12_quick_engine.py:2905 x5</t>
        </is>
      </c>
      <c r="IO168" s="26" t="n"/>
    </row>
    <row r="169" ht="10.5" customHeight="1" s="67">
      <c r="A169" s="26" t="inlineStr">
        <is>
          <t>GUARANTEED_REENTRY_TIGHT_STOP_MIN_AGE_S</t>
        </is>
      </c>
      <c r="B169" s="26" t="inlineStr">
        <is>
          <t>90.0</t>
        </is>
      </c>
      <c r="C169" s="26" t="n"/>
      <c r="D169" s="26" t="n"/>
      <c r="E169" s="26" t="n"/>
      <c r="F169" s="26" t="n"/>
      <c r="G169" s="26">
        <f>IFERROR(VLOOKUP($A70&amp;"_"&amp;$B70,Results_Deltas!$A$2:$P$15000,5,FALSE),"")</f>
        <v/>
      </c>
      <c r="H169" s="26">
        <f>IFERROR(VLOOKUP($A70,Results_30d_Deltas!$A$2:$H$5000,7,FALSE)-E69,"")</f>
        <v/>
      </c>
      <c r="I169" s="26">
        <f>IFERROR(VLOOKUP($A70,Results_30d_Deltas!$A$2:$H$5000,6,FALSE),"")</f>
        <v/>
      </c>
      <c r="J169" s="26" t="n"/>
      <c r="K169" s="26" t="n"/>
      <c r="L169" s="26" t="inlineStr">
        <is>
          <t>NO</t>
        </is>
      </c>
      <c r="M169" s="74" t="n">
        <v>4.16070130682478</v>
      </c>
      <c r="N169" s="74" t="n">
        <v>10</v>
      </c>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4" t="n"/>
      <c r="DB169" s="34" t="n"/>
      <c r="DC169" s="34" t="n"/>
      <c r="DD169" s="34" t="n"/>
      <c r="DE169" s="34"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4" t="n"/>
      <c r="EF169" s="34" t="n"/>
      <c r="EG169" s="34" t="n"/>
      <c r="EH169" s="34" t="n"/>
      <c r="EI169" s="34"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4" t="n"/>
      <c r="FV169" s="34"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3" t="n"/>
      <c r="IK169" s="33" t="n"/>
      <c r="IL169" s="26" t="n"/>
      <c r="IM169" s="26" t="inlineStr">
        <is>
          <t>ez_manage.py:4781 top()</t>
        </is>
      </c>
      <c r="IN169" s="26" t="inlineStr">
        <is>
          <t>v12_quick_engine.py:1949 x4</t>
        </is>
      </c>
      <c r="IO169" s="26" t="n"/>
    </row>
    <row r="170" ht="10.5" customHeight="1" s="67">
      <c r="A170" s="26" t="inlineStr">
        <is>
          <t>GUARANTEED_REENTRY_TIGHT_STOP_MAX_AGE_S</t>
        </is>
      </c>
      <c r="B170" s="26" t="inlineStr">
        <is>
          <t>1350.0</t>
        </is>
      </c>
      <c r="C170" s="26" t="n"/>
      <c r="D170" s="26" t="n"/>
      <c r="E170" s="26" t="n"/>
      <c r="F170" s="26" t="n"/>
      <c r="G170" s="26">
        <f>IFERROR(VLOOKUP($A62&amp;"_"&amp;$B62,Results_Deltas!$A$2:$P$15000,5,FALSE),"")</f>
        <v/>
      </c>
      <c r="H170" s="26">
        <f>IFERROR(VLOOKUP($A62,Results_30d_Deltas!$A$2:$H$5000,7,FALSE)-E61,"")</f>
        <v/>
      </c>
      <c r="I170" s="26">
        <f>IFERROR(VLOOKUP($A62,Results_30d_Deltas!$A$2:$H$5000,6,FALSE),"")</f>
        <v/>
      </c>
      <c r="J170" s="26" t="n"/>
      <c r="K170" s="26" t="n"/>
      <c r="L170" s="26" t="inlineStr">
        <is>
          <t>NO</t>
        </is>
      </c>
      <c r="M170" s="74" t="n">
        <v>4.199026091726131</v>
      </c>
      <c r="N170" s="74" t="n">
        <v>10</v>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4" t="n"/>
      <c r="DB170" s="34" t="n"/>
      <c r="DC170" s="34" t="n"/>
      <c r="DD170" s="34" t="n"/>
      <c r="DE170" s="34"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4" t="n"/>
      <c r="EF170" s="34" t="n"/>
      <c r="EG170" s="34" t="n"/>
      <c r="EH170" s="34" t="n"/>
      <c r="EI170" s="34"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4" t="n"/>
      <c r="FV170" s="34"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3" t="n"/>
      <c r="IK170" s="33" t="n"/>
      <c r="IL170" s="26" t="n"/>
      <c r="IM170" s="26" t="inlineStr">
        <is>
          <t>ez_manage.py:4780 top()</t>
        </is>
      </c>
      <c r="IN170" s="26" t="inlineStr">
        <is>
          <t>v12_quick_engine.py:1948 x4</t>
        </is>
      </c>
      <c r="IO170" s="26" t="n"/>
    </row>
    <row r="171" ht="10.5" customHeight="1" s="67">
      <c r="A171" s="26" t="inlineStr">
        <is>
          <t>REENTRY_WT15M_SIZE_MULT</t>
        </is>
      </c>
      <c r="B171" s="26" t="inlineStr">
        <is>
          <t>1.0</t>
        </is>
      </c>
      <c r="C171" s="26" t="n"/>
      <c r="D171" s="26" t="n"/>
      <c r="E171" s="26" t="n"/>
      <c r="F171" s="26" t="n"/>
      <c r="G171" s="26">
        <f>IFERROR(VLOOKUP($A248&amp;"_"&amp;$B248,Results_Deltas!$A$2:$P$15000,5,FALSE),"")</f>
        <v/>
      </c>
      <c r="H171" s="26">
        <f>IFERROR(VLOOKUP($A248,Results_30d_Deltas!$A$2:$H$5000,7,FALSE)-E247,"")</f>
        <v/>
      </c>
      <c r="I171" s="26">
        <f>IFERROR(VLOOKUP($A248,Results_30d_Deltas!$A$2:$H$5000,6,FALSE),"")</f>
        <v/>
      </c>
      <c r="J171" s="26" t="n"/>
      <c r="K171" s="26" t="n"/>
      <c r="L171" s="26" t="inlineStr">
        <is>
          <t>YES</t>
        </is>
      </c>
      <c r="M171" s="74" t="n">
        <v>4.236402739738698</v>
      </c>
      <c r="N171" s="74" t="n">
        <v>10</v>
      </c>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4" t="n"/>
      <c r="FV171" s="34"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4" t="n"/>
      <c r="HL171" s="34" t="n"/>
      <c r="HM171" s="34" t="n"/>
      <c r="HN171" s="34" t="n"/>
      <c r="HO171" s="34"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3" t="n"/>
      <c r="IK171" s="33" t="n"/>
      <c r="IL171" s="26" t="n"/>
      <c r="IM171" s="26" t="inlineStr">
        <is>
          <t>ez_manage.py:3884 top()</t>
        </is>
      </c>
      <c r="IN171" s="26" t="inlineStr">
        <is>
          <t>v12_quick_engine.py:2926 x5</t>
        </is>
      </c>
      <c r="IO171" s="26" t="n"/>
    </row>
    <row r="172" ht="10.5" customHeight="1" s="67">
      <c r="A172" s="26" t="inlineStr">
        <is>
          <t>GUARANTEED_REENTRY_TIGHT_STOP_MAX_AGE_S</t>
        </is>
      </c>
      <c r="B172" s="26" t="inlineStr">
        <is>
          <t>2250.0</t>
        </is>
      </c>
      <c r="C172" s="26" t="n"/>
      <c r="D172" s="26" t="n"/>
      <c r="E172" s="26" t="n"/>
      <c r="F172" s="26" t="n"/>
      <c r="G172" s="26">
        <f>IFERROR(VLOOKUP($A64&amp;"_"&amp;$B64,Results_Deltas!$A$2:$P$15000,5,FALSE),"")</f>
        <v/>
      </c>
      <c r="H172" s="26">
        <f>IFERROR(VLOOKUP($A64,Results_30d_Deltas!$A$2:$H$5000,7,FALSE)-E63,"")</f>
        <v/>
      </c>
      <c r="I172" s="26">
        <f>IFERROR(VLOOKUP($A64,Results_30d_Deltas!$A$2:$H$5000,6,FALSE),"")</f>
        <v/>
      </c>
      <c r="J172" s="26" t="n"/>
      <c r="K172" s="26" t="n"/>
      <c r="L172" s="26" t="inlineStr">
        <is>
          <t>NO</t>
        </is>
      </c>
      <c r="M172" s="74" t="n">
        <v>4.310711418737743</v>
      </c>
      <c r="N172" s="74" t="n">
        <v>10</v>
      </c>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4" t="n"/>
      <c r="DB172" s="34" t="n"/>
      <c r="DC172" s="34" t="n"/>
      <c r="DD172" s="34" t="n"/>
      <c r="DE172" s="34"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4" t="n"/>
      <c r="EF172" s="34" t="n"/>
      <c r="EG172" s="34" t="n"/>
      <c r="EH172" s="34" t="n"/>
      <c r="EI172" s="34"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4" t="n"/>
      <c r="FV172" s="34"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3" t="n"/>
      <c r="IK172" s="33" t="n"/>
      <c r="IL172" s="26" t="n"/>
      <c r="IM172" s="26" t="inlineStr">
        <is>
          <t>ez_manage.py:4780 top()</t>
        </is>
      </c>
      <c r="IN172" s="26" t="inlineStr">
        <is>
          <t>v12_quick_engine.py:1948 x4</t>
        </is>
      </c>
      <c r="IO172" s="26" t="n"/>
    </row>
    <row r="173" ht="10.5" customHeight="1" s="67">
      <c r="A173" s="26" t="inlineStr">
        <is>
          <t>GUARANTEED_REENTRY_TIGHT_STOP_MAX_AGE_S</t>
        </is>
      </c>
      <c r="B173" s="26" t="inlineStr">
        <is>
          <t>900.0</t>
        </is>
      </c>
      <c r="C173" s="26" t="n"/>
      <c r="D173" s="26" t="n"/>
      <c r="E173" s="26" t="n"/>
      <c r="F173" s="26" t="n"/>
      <c r="G173" s="26">
        <f>IFERROR(VLOOKUP($A61&amp;"_"&amp;$B61,Results_Deltas!$A$2:$P$15000,5,FALSE),"")</f>
        <v/>
      </c>
      <c r="H173" s="26">
        <f>IFERROR(VLOOKUP($A61,Results_30d_Deltas!$A$2:$H$5000,7,FALSE)-E60,"")</f>
        <v/>
      </c>
      <c r="I173" s="26">
        <f>IFERROR(VLOOKUP($A61,Results_30d_Deltas!$A$2:$H$5000,6,FALSE),"")</f>
        <v/>
      </c>
      <c r="J173" s="26" t="n"/>
      <c r="K173" s="26" t="n"/>
      <c r="L173" s="26" t="inlineStr">
        <is>
          <t>NO</t>
        </is>
      </c>
      <c r="M173" s="74" t="n">
        <v>4.32115957425007</v>
      </c>
      <c r="N173" s="74" t="n">
        <v>10</v>
      </c>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4" t="n"/>
      <c r="DB173" s="34" t="n"/>
      <c r="DC173" s="34" t="n"/>
      <c r="DD173" s="34" t="n"/>
      <c r="DE173" s="34"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4" t="n"/>
      <c r="EF173" s="34" t="n"/>
      <c r="EG173" s="34" t="n"/>
      <c r="EH173" s="34" t="n"/>
      <c r="EI173" s="34"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4" t="n"/>
      <c r="FV173" s="34"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3" t="n"/>
      <c r="IK173" s="33" t="n"/>
      <c r="IL173" s="26" t="n"/>
      <c r="IM173" s="26" t="inlineStr">
        <is>
          <t>ez_manage.py:4780 top()</t>
        </is>
      </c>
      <c r="IN173" s="26" t="inlineStr">
        <is>
          <t>v12_quick_engine.py:1948 x4</t>
        </is>
      </c>
      <c r="IO173" s="26" t="n"/>
    </row>
    <row r="174" ht="10.5" customHeight="1" s="67">
      <c r="A174" s="26" t="inlineStr">
        <is>
          <t>REENTRY2_DC_BREAK_FILTER_TF</t>
        </is>
      </c>
      <c r="B174" s="26" t="inlineStr">
        <is>
          <t>15m</t>
        </is>
      </c>
      <c r="C174" s="26" t="n"/>
      <c r="D174" s="26" t="n"/>
      <c r="E174" s="26" t="n"/>
      <c r="F174" s="26" t="n"/>
      <c r="G174" s="26">
        <f>IFERROR(VLOOKUP($A173&amp;"_"&amp;$B173,Results_Deltas!$A$2:$P$15000,5,FALSE),"")</f>
        <v/>
      </c>
      <c r="H174" s="26">
        <f>IFERROR(VLOOKUP($A173,Results_30d_Deltas!$A$2:$H$5000,7,FALSE)-E172,"")</f>
        <v/>
      </c>
      <c r="I174" s="26">
        <f>IFERROR(VLOOKUP($A173,Results_30d_Deltas!$A$2:$H$5000,6,FALSE),"")</f>
        <v/>
      </c>
      <c r="J174" s="26" t="n"/>
      <c r="K174" s="26" t="n"/>
      <c r="L174" s="26" t="inlineStr">
        <is>
          <t>NO</t>
        </is>
      </c>
      <c r="M174" s="74" t="n">
        <v>4.401304152162441</v>
      </c>
      <c r="N174" s="74" t="n">
        <v>9</v>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4" t="n"/>
      <c r="CH174" s="34" t="n"/>
      <c r="CI174" s="34" t="n"/>
      <c r="CJ174" s="34" t="n"/>
      <c r="CK174" s="34" t="n"/>
      <c r="CL174" s="34" t="n"/>
      <c r="CM174" s="34" t="n"/>
      <c r="CN174" s="34" t="n"/>
      <c r="CO174" s="34" t="n"/>
      <c r="CP174" s="34"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4" t="n"/>
      <c r="EU174" s="34" t="n"/>
      <c r="EV174" s="34" t="n"/>
      <c r="EW174" s="34" t="n"/>
      <c r="EX174" s="34" t="n"/>
      <c r="EY174" s="33" t="n"/>
      <c r="EZ174" s="33" t="n"/>
      <c r="FA174" s="33" t="n"/>
      <c r="FB174" s="33" t="n"/>
      <c r="FC174" s="33" t="n"/>
      <c r="FD174" s="33" t="n"/>
      <c r="FE174" s="33" t="n"/>
      <c r="FF174" s="33" t="n"/>
      <c r="FG174" s="33" t="n"/>
      <c r="FH174" s="33" t="n"/>
      <c r="FI174" s="34" t="n"/>
      <c r="FJ174" s="34"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3" t="n"/>
      <c r="IK174" s="33" t="n"/>
      <c r="IL174" s="26" t="n"/>
      <c r="IM174" s="26" t="inlineStr">
        <is>
          <t>ez_manage.py:5280 top()</t>
        </is>
      </c>
      <c r="IN174" s="26" t="inlineStr">
        <is>
          <t>v12_quick_engine.py:2837 x5</t>
        </is>
      </c>
      <c r="IO174" s="26" t="n"/>
    </row>
    <row r="175" ht="10.5" customHeight="1" s="67">
      <c r="A175" s="26" t="inlineStr">
        <is>
          <t>REENTRY2_DIR_FAV_ENABLED</t>
        </is>
      </c>
      <c r="B175" s="26" t="inlineStr">
        <is>
          <t>False</t>
        </is>
      </c>
      <c r="C175" s="26" t="n"/>
      <c r="D175" s="26" t="n"/>
      <c r="E175" s="26" t="n"/>
      <c r="F175" s="26" t="n"/>
      <c r="G175" s="26">
        <f>IFERROR(VLOOKUP($A182&amp;"_"&amp;$B182,Results_Deltas!$A$2:$P$15000,5,FALSE),"")</f>
        <v/>
      </c>
      <c r="H175" s="26">
        <f>IFERROR(VLOOKUP($A182,Results_30d_Deltas!$A$2:$H$5000,7,FALSE)-E181,"")</f>
        <v/>
      </c>
      <c r="I175" s="26">
        <f>IFERROR(VLOOKUP($A182,Results_30d_Deltas!$A$2:$H$5000,6,FALSE),"")</f>
        <v/>
      </c>
      <c r="J175" s="26" t="n"/>
      <c r="K175" s="26" t="n"/>
      <c r="L175" s="26" t="inlineStr">
        <is>
          <t>NO</t>
        </is>
      </c>
      <c r="M175" s="74" t="n">
        <v>4.401304152162441</v>
      </c>
      <c r="N175" s="74" t="n">
        <v>9</v>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3" t="n"/>
      <c r="IK175" s="33" t="n"/>
      <c r="IL175" s="26" t="n"/>
      <c r="IM175" s="26" t="inlineStr">
        <is>
          <t>ez_manage.py:5283 top()</t>
        </is>
      </c>
      <c r="IN175" s="26" t="inlineStr">
        <is>
          <t>v12_quick_engine.py:2840 x5</t>
        </is>
      </c>
      <c r="IO175" s="26" t="n"/>
    </row>
    <row r="176" ht="10.5" customHeight="1" s="67">
      <c r="A176" s="27" t="inlineStr">
        <is>
          <t>REENTRY2_DIR_FAV_ENABLED</t>
        </is>
      </c>
      <c r="B176" s="69" t="b">
        <v>0</v>
      </c>
      <c r="C176" s="26" t="n"/>
      <c r="D176" s="26" t="n"/>
      <c r="E176" s="26" t="n"/>
      <c r="F176" s="26" t="n"/>
      <c r="G176" s="26">
        <f>IFERROR(VLOOKUP($A183&amp;"_"&amp;$B183,Results_Deltas!$A$2:$P$15000,5,FALSE),"")</f>
        <v/>
      </c>
      <c r="H176" s="26">
        <f>IFERROR(VLOOKUP($A183,Results_30d_Deltas!$A$2:$H$5000,7,FALSE)-E182,"")</f>
        <v/>
      </c>
      <c r="I176" s="26">
        <f>IFERROR(VLOOKUP($A183,Results_30d_Deltas!$A$2:$H$5000,6,FALSE),"")</f>
        <v/>
      </c>
      <c r="J176" s="26" t="n"/>
      <c r="K176" s="26" t="n"/>
      <c r="L176" s="26" t="inlineStr">
        <is>
          <t>NO</t>
        </is>
      </c>
      <c r="M176" s="74" t="n">
        <v>4.401304152162441</v>
      </c>
      <c r="N176" s="74" t="n">
        <v>9</v>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3" t="n"/>
      <c r="IK176" s="33" t="n"/>
      <c r="IL176" s="26" t="n"/>
      <c r="IM176" s="26" t="inlineStr">
        <is>
          <t>ez_manage.py:5283 top()</t>
        </is>
      </c>
      <c r="IN176" s="26" t="inlineStr">
        <is>
          <t>v12_quick_engine.py:2840 x5</t>
        </is>
      </c>
      <c r="IO176" s="26" t="n"/>
    </row>
    <row r="177" ht="10.5" customHeight="1" s="67">
      <c r="A177" s="27" t="inlineStr">
        <is>
          <t>FOLLOW_THROUGH_REENTRY_ENABLED</t>
        </is>
      </c>
      <c r="B177" s="27" t="inlineStr">
        <is>
          <t>False</t>
        </is>
      </c>
      <c r="C177" s="26" t="n"/>
      <c r="D177" s="26" t="n"/>
      <c r="E177" s="26" t="n"/>
      <c r="F177" s="26" t="n"/>
      <c r="G177" s="26">
        <f>IFERROR(VLOOKUP($A43&amp;"_"&amp;$B43,Results_Deltas!$A$2:$P$15000,5,FALSE),"")</f>
        <v/>
      </c>
      <c r="H177" s="26">
        <f>IFERROR(VLOOKUP($A43,Results_30d_Deltas!$A$2:$H$5000,7,FALSE)-E42,"")</f>
        <v/>
      </c>
      <c r="I177" s="26">
        <f>IFERROR(VLOOKUP($A43,Results_30d_Deltas!$A$2:$H$5000,6,FALSE),"")</f>
        <v/>
      </c>
      <c r="J177" s="26" t="n"/>
      <c r="K177" s="26" t="n"/>
      <c r="L177" s="26" t="inlineStr">
        <is>
          <t>YES</t>
        </is>
      </c>
      <c r="M177" s="74" t="n">
        <v>4.414012031029269</v>
      </c>
      <c r="N177" s="74" t="n">
        <v>9</v>
      </c>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4" t="n"/>
      <c r="FV177" s="34"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3" t="n"/>
      <c r="IK177" s="33" t="n"/>
      <c r="IL177" s="26" t="n"/>
      <c r="IM177" s="26" t="inlineStr">
        <is>
          <t>ez_manage.py:1189 top()</t>
        </is>
      </c>
      <c r="IN177" s="26" t="inlineStr">
        <is>
          <t>v12_quick_engine.py:1394 x5</t>
        </is>
      </c>
      <c r="IO177" s="26" t="n"/>
    </row>
    <row r="178" ht="10.5" customHeight="1" s="67">
      <c r="A178" s="27" t="inlineStr">
        <is>
          <t>GUARANTEED_REENTRY_STRICT_CONFIRMATION</t>
        </is>
      </c>
      <c r="B178" s="27" t="inlineStr">
        <is>
          <t>True</t>
        </is>
      </c>
      <c r="C178" s="26" t="n"/>
      <c r="D178" s="26" t="n"/>
      <c r="E178" s="26" t="n"/>
      <c r="F178" s="26" t="n"/>
      <c r="G178" s="26">
        <f>IFERROR(VLOOKUP($A58&amp;"_"&amp;$B58,Results_Deltas!$A$2:$P$15000,5,FALSE),"")</f>
        <v/>
      </c>
      <c r="H178" s="26">
        <f>IFERROR(VLOOKUP($A58,Results_30d_Deltas!$A$2:$H$5000,7,FALSE)-E57,"")</f>
        <v/>
      </c>
      <c r="I178" s="26">
        <f>IFERROR(VLOOKUP($A58,Results_30d_Deltas!$A$2:$H$5000,6,FALSE),"")</f>
        <v/>
      </c>
      <c r="J178" s="26" t="n"/>
      <c r="K178" s="26" t="n"/>
      <c r="L178" s="26" t="inlineStr">
        <is>
          <t>YES</t>
        </is>
      </c>
      <c r="M178" s="74" t="n">
        <v>4.414012031029269</v>
      </c>
      <c r="N178" s="74" t="n">
        <v>9</v>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4" t="n"/>
      <c r="FV178" s="34"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3" t="n"/>
      <c r="IK178" s="33" t="n"/>
      <c r="IL178" s="26" t="n"/>
      <c r="IM178" s="26" t="inlineStr">
        <is>
          <t>ez_manage.py:4778 top()</t>
        </is>
      </c>
      <c r="IN178" s="26" t="inlineStr">
        <is>
          <t>v12_quick_engine.py:1946 x6</t>
        </is>
      </c>
      <c r="IO178" s="26" t="n"/>
    </row>
    <row r="179" ht="10.5" customHeight="1" s="67">
      <c r="A179" s="26" t="inlineStr">
        <is>
          <t>REENTRY_POST_CONSOL_ENABLED</t>
        </is>
      </c>
      <c r="B179" s="26" t="inlineStr">
        <is>
          <t>False</t>
        </is>
      </c>
      <c r="C179" s="26" t="n"/>
      <c r="D179" s="26" t="n"/>
      <c r="E179" s="26" t="n"/>
      <c r="F179" s="26" t="n"/>
      <c r="G179" s="26">
        <f>IFERROR(VLOOKUP($A212&amp;"_"&amp;$B212,Results_Deltas!$A$2:$P$15000,5,FALSE),"")</f>
        <v/>
      </c>
      <c r="H179" s="26">
        <f>IFERROR(VLOOKUP($A212,Results_30d_Deltas!$A$2:$H$5000,7,FALSE)-E211,"")</f>
        <v/>
      </c>
      <c r="I179" s="26">
        <f>IFERROR(VLOOKUP($A212,Results_30d_Deltas!$A$2:$H$5000,6,FALSE),"")</f>
        <v/>
      </c>
      <c r="J179" s="26" t="n"/>
      <c r="K179" s="26" t="n"/>
      <c r="L179" s="26" t="inlineStr">
        <is>
          <t>NO</t>
        </is>
      </c>
      <c r="M179" s="74" t="n">
        <v>4.414012031029269</v>
      </c>
      <c r="N179" s="74" t="n">
        <v>9</v>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4" t="n"/>
      <c r="FV179" s="34"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3" t="n"/>
      <c r="IK179" s="33" t="n"/>
      <c r="IL179" s="26" t="n"/>
      <c r="IM179" s="26" t="inlineStr">
        <is>
          <t>ez_manage.py:3867 top()</t>
        </is>
      </c>
      <c r="IN179" s="26" t="inlineStr">
        <is>
          <t>v12_quick_engine.py:2897 x3</t>
        </is>
      </c>
      <c r="IO179" s="26" t="n"/>
    </row>
    <row r="180" ht="10.5" customHeight="1" s="67">
      <c r="A180" s="27" t="inlineStr">
        <is>
          <t>REENTRY_POST_CONSOL_ENABLED</t>
        </is>
      </c>
      <c r="B180" s="69" t="b">
        <v>0</v>
      </c>
      <c r="C180" s="26" t="n"/>
      <c r="D180" s="26" t="n"/>
      <c r="E180" s="26" t="n"/>
      <c r="F180" s="26" t="n"/>
      <c r="G180" s="26">
        <f>IFERROR(VLOOKUP($A213&amp;"_"&amp;$B213,Results_Deltas!$A$2:$P$15000,5,FALSE),"")</f>
        <v/>
      </c>
      <c r="H180" s="26">
        <f>IFERROR(VLOOKUP($A213,Results_30d_Deltas!$A$2:$H$5000,7,FALSE)-E212,"")</f>
        <v/>
      </c>
      <c r="I180" s="26">
        <f>IFERROR(VLOOKUP($A213,Results_30d_Deltas!$A$2:$H$5000,6,FALSE),"")</f>
        <v/>
      </c>
      <c r="J180" s="26" t="n"/>
      <c r="K180" s="26" t="n"/>
      <c r="L180" s="26" t="inlineStr">
        <is>
          <t>NO</t>
        </is>
      </c>
      <c r="M180" s="74" t="n">
        <v>4.414012031029269</v>
      </c>
      <c r="N180" s="74" t="n">
        <v>9</v>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4" t="n"/>
      <c r="FV180" s="34"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3" t="n"/>
      <c r="IK180" s="33" t="n"/>
      <c r="IL180" s="26" t="n"/>
      <c r="IM180" s="26" t="inlineStr">
        <is>
          <t>ez_manage.py:3867 top()</t>
        </is>
      </c>
      <c r="IN180" s="26" t="inlineStr">
        <is>
          <t>v12_quick_engine.py:2897 x3</t>
        </is>
      </c>
      <c r="IO180" s="26" t="n"/>
    </row>
    <row r="181" ht="10.5" customHeight="1" s="67">
      <c r="A181" s="26" t="inlineStr">
        <is>
          <t>VEC_REENTRY_DC4_EXITPRICE_ENABLED</t>
        </is>
      </c>
      <c r="B181" s="26" t="inlineStr">
        <is>
          <t>False</t>
        </is>
      </c>
      <c r="C181" s="26" t="n"/>
      <c r="D181" s="26" t="n"/>
      <c r="E181" s="26" t="n"/>
      <c r="F181" s="26" t="n"/>
      <c r="G181" s="26">
        <f>IFERROR(VLOOKUP($A250&amp;"_"&amp;$B250,Results_Deltas!$A$2:$P$15000,5,FALSE),"")</f>
        <v/>
      </c>
      <c r="H181" s="26">
        <f>IFERROR(VLOOKUP($A250,Results_30d_Deltas!$A$2:$H$5000,7,FALSE)-E249,"")</f>
        <v/>
      </c>
      <c r="I181" s="26">
        <f>IFERROR(VLOOKUP($A250,Results_30d_Deltas!$A$2:$H$5000,6,FALSE),"")</f>
        <v/>
      </c>
      <c r="J181" s="26" t="n"/>
      <c r="K181" s="26" t="n"/>
      <c r="L181" s="26" t="inlineStr">
        <is>
          <t>NO</t>
        </is>
      </c>
      <c r="M181" s="74" t="n">
        <v>4.414012031029269</v>
      </c>
      <c r="N181" s="74" t="n">
        <v>9</v>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4" t="n"/>
      <c r="EU181" s="34" t="n"/>
      <c r="EV181" s="34" t="n"/>
      <c r="EW181" s="34" t="n"/>
      <c r="EX181" s="34"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4" t="n"/>
      <c r="FV181" s="34"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ez_manage.py:6075 top()</t>
        </is>
      </c>
      <c r="IN181" s="26" t="inlineStr">
        <is>
          <t>v12_quick_engine.py:4287 x4</t>
        </is>
      </c>
      <c r="IO181" s="26" t="n"/>
    </row>
    <row r="182" ht="10.5" customHeight="1" s="67">
      <c r="A182" s="27" t="inlineStr">
        <is>
          <t>VEC_REENTRY_DC4_EXITPRICE_ENABLED</t>
        </is>
      </c>
      <c r="B182" s="69" t="b">
        <v>0</v>
      </c>
      <c r="C182" s="26" t="n"/>
      <c r="D182" s="26" t="n"/>
      <c r="E182" s="26" t="n"/>
      <c r="F182" s="26" t="n"/>
      <c r="G182" s="26">
        <f>IFERROR(VLOOKUP($A251&amp;"_"&amp;$B251,Results_Deltas!$A$2:$P$15000,5,FALSE),"")</f>
        <v/>
      </c>
      <c r="H182" s="26">
        <f>IFERROR(VLOOKUP($A251,Results_30d_Deltas!$A$2:$H$5000,7,FALSE)-E250,"")</f>
        <v/>
      </c>
      <c r="I182" s="26">
        <f>IFERROR(VLOOKUP($A251,Results_30d_Deltas!$A$2:$H$5000,6,FALSE),"")</f>
        <v/>
      </c>
      <c r="J182" s="26" t="n"/>
      <c r="K182" s="26" t="n"/>
      <c r="L182" s="26" t="inlineStr">
        <is>
          <t>NO</t>
        </is>
      </c>
      <c r="M182" s="74" t="n">
        <v>4.414012031029269</v>
      </c>
      <c r="N182" s="74" t="n">
        <v>9</v>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4" t="n"/>
      <c r="EU182" s="34" t="n"/>
      <c r="EV182" s="34" t="n"/>
      <c r="EW182" s="34" t="n"/>
      <c r="EX182" s="34"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4" t="n"/>
      <c r="FV182" s="34"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3" t="n"/>
      <c r="IK182" s="33" t="n"/>
      <c r="IL182" s="26" t="n"/>
      <c r="IM182" s="26" t="inlineStr">
        <is>
          <t>ez_manage.py:6075 top()</t>
        </is>
      </c>
      <c r="IN182" s="26" t="inlineStr">
        <is>
          <t>v12_quick_engine.py:4287 x4</t>
        </is>
      </c>
      <c r="IO182" s="26" t="n"/>
    </row>
    <row r="183" ht="10.5" customHeight="1" s="67">
      <c r="A183" s="27" t="inlineStr">
        <is>
          <t>GUARANTEED_REENTRY_TIGHT_STOP_ENABLED</t>
        </is>
      </c>
      <c r="B183" s="27" t="inlineStr">
        <is>
          <t>True</t>
        </is>
      </c>
      <c r="C183" s="26" t="n"/>
      <c r="D183" s="26" t="n"/>
      <c r="E183" s="26" t="n"/>
      <c r="F183" s="26" t="n"/>
      <c r="G183" s="26">
        <f>IFERROR(VLOOKUP($A60&amp;"_"&amp;$B60,Results_Deltas!$A$2:$P$15000,5,FALSE),"")</f>
        <v/>
      </c>
      <c r="H183" s="26">
        <f>IFERROR(VLOOKUP($A60,Results_30d_Deltas!$A$2:$H$5000,7,FALSE)-E59,"")</f>
        <v/>
      </c>
      <c r="I183" s="26">
        <f>IFERROR(VLOOKUP($A60,Results_30d_Deltas!$A$2:$H$5000,6,FALSE),"")</f>
        <v/>
      </c>
      <c r="J183" s="26" t="n"/>
      <c r="K183" s="26" t="n"/>
      <c r="L183" s="26" t="inlineStr">
        <is>
          <t>YES</t>
        </is>
      </c>
      <c r="M183" s="74" t="n">
        <v>4.415266745368332</v>
      </c>
      <c r="N183" s="74" t="n">
        <v>9</v>
      </c>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4" t="n"/>
      <c r="DB183" s="34" t="n"/>
      <c r="DC183" s="34" t="n"/>
      <c r="DD183" s="34" t="n"/>
      <c r="DE183" s="34"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4" t="n"/>
      <c r="EF183" s="34" t="n"/>
      <c r="EG183" s="34" t="n"/>
      <c r="EH183" s="34" t="n"/>
      <c r="EI183" s="34"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4" t="n"/>
      <c r="FV183" s="34"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ez_manage.py:4779 top()</t>
        </is>
      </c>
      <c r="IN183" s="26" t="inlineStr">
        <is>
          <t>v12_quick_engine.py:1947 x3</t>
        </is>
      </c>
      <c r="IO183" s="26" t="n"/>
    </row>
    <row r="184" ht="10.5" customHeight="1" s="67">
      <c r="A184" s="26" t="inlineStr">
        <is>
          <t>OBLIGATORY_REENTRY_ENABLED</t>
        </is>
      </c>
      <c r="B184" s="26" t="inlineStr">
        <is>
          <t>False</t>
        </is>
      </c>
      <c r="C184" s="26" t="n"/>
      <c r="D184" s="26" t="n"/>
      <c r="E184" s="26" t="n"/>
      <c r="F184" s="26" t="n"/>
      <c r="G184" s="26">
        <f>IFERROR(VLOOKUP($A118&amp;"_"&amp;$B118,Results_Deltas!$A$2:$P$15000,5,FALSE),"")</f>
        <v/>
      </c>
      <c r="H184" s="26">
        <f>IFERROR(VLOOKUP($A118,Results_30d_Deltas!$A$2:$H$5000,7,FALSE)-E117,"")</f>
        <v/>
      </c>
      <c r="I184" s="26">
        <f>IFERROR(VLOOKUP($A118,Results_30d_Deltas!$A$2:$H$5000,6,FALSE),"")</f>
        <v/>
      </c>
      <c r="J184" s="26" t="n"/>
      <c r="K184" s="26" t="n"/>
      <c r="L184" s="26" t="inlineStr">
        <is>
          <t>NO</t>
        </is>
      </c>
      <c r="M184" s="74" t="n">
        <v>4.439050699345161</v>
      </c>
      <c r="N184" s="74" t="n">
        <v>9</v>
      </c>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4" t="n"/>
      <c r="FV184" s="34"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3" t="n"/>
      <c r="IK184" s="33" t="n"/>
      <c r="IL184" s="26" t="n"/>
      <c r="IM184" s="26" t="inlineStr">
        <is>
          <t>ez_manage.py:5109 top()</t>
        </is>
      </c>
      <c r="IN184" s="26" t="inlineStr">
        <is>
          <t>v12_quick_engine.py:2500 x2</t>
        </is>
      </c>
      <c r="IO184" s="26" t="n"/>
    </row>
    <row r="185" ht="10.5" customHeight="1" s="67">
      <c r="A185" s="27" t="inlineStr">
        <is>
          <t>OBLIGATORY_REENTRY_ENABLED</t>
        </is>
      </c>
      <c r="B185" s="69" t="b">
        <v>0</v>
      </c>
      <c r="C185" s="26" t="n"/>
      <c r="D185" s="26" t="n"/>
      <c r="E185" s="26" t="n"/>
      <c r="F185" s="26" t="n"/>
      <c r="G185" s="26">
        <f>IFERROR(VLOOKUP($A119&amp;"_"&amp;$B119,Results_Deltas!$A$2:$P$15000,5,FALSE),"")</f>
        <v/>
      </c>
      <c r="H185" s="26">
        <f>IFERROR(VLOOKUP($A119,Results_30d_Deltas!$A$2:$H$5000,7,FALSE)-E118,"")</f>
        <v/>
      </c>
      <c r="I185" s="26">
        <f>IFERROR(VLOOKUP($A119,Results_30d_Deltas!$A$2:$H$5000,6,FALSE),"")</f>
        <v/>
      </c>
      <c r="J185" s="26" t="n"/>
      <c r="K185" s="26" t="n"/>
      <c r="L185" s="26" t="inlineStr">
        <is>
          <t>NO</t>
        </is>
      </c>
      <c r="M185" s="74" t="n">
        <v>4.439050699345161</v>
      </c>
      <c r="N185" s="74" t="n">
        <v>9</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4" t="n"/>
      <c r="FV185" s="34"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3" t="n"/>
      <c r="IK185" s="33" t="n"/>
      <c r="IL185" s="26" t="n"/>
      <c r="IM185" s="26" t="inlineStr">
        <is>
          <t>ez_manage.py:5109 top()</t>
        </is>
      </c>
      <c r="IN185" s="26" t="inlineStr">
        <is>
          <t>v12_quick_engine.py:2500 x2</t>
        </is>
      </c>
      <c r="IO185" s="26" t="n"/>
    </row>
    <row r="186" ht="10.5" customHeight="1" s="67">
      <c r="A186" s="27" t="inlineStr">
        <is>
          <t>GUARANTEED_REENTRY_DELTA_GATE_ENABLED</t>
        </is>
      </c>
      <c r="B186" s="27" t="inlineStr">
        <is>
          <t>False</t>
        </is>
      </c>
      <c r="C186" s="26" t="n"/>
      <c r="D186" s="26" t="n"/>
      <c r="E186" s="26" t="n"/>
      <c r="F186" s="26" t="n"/>
      <c r="G186" s="26">
        <f>IFERROR(VLOOKUP($A45&amp;"_"&amp;$B45,Results_Deltas!$A$2:$P$15000,5,FALSE),"")</f>
        <v/>
      </c>
      <c r="H186" s="26">
        <f>IFERROR(VLOOKUP($A45,Results_30d_Deltas!$A$2:$H$5000,7,FALSE)-E44,"")</f>
        <v/>
      </c>
      <c r="I186" s="26">
        <f>IFERROR(VLOOKUP($A45,Results_30d_Deltas!$A$2:$H$5000,6,FALSE),"")</f>
        <v/>
      </c>
      <c r="J186" s="26" t="n"/>
      <c r="K186" s="26" t="n"/>
      <c r="L186" s="26" t="inlineStr">
        <is>
          <t>YES</t>
        </is>
      </c>
      <c r="M186" s="74" t="n">
        <v>4.452723854857002</v>
      </c>
      <c r="N186" s="74" t="n">
        <v>9</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4" t="n"/>
      <c r="CC186" s="34" t="n"/>
      <c r="CD186" s="34" t="n"/>
      <c r="CE186" s="34" t="n"/>
      <c r="CF186" s="34"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4" t="n"/>
      <c r="FV186" s="34"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ez_manage.py:4773 top()</t>
        </is>
      </c>
      <c r="IN186" s="26" t="inlineStr">
        <is>
          <t>v12_quick_engine.py:1939 x4</t>
        </is>
      </c>
      <c r="IO186" s="26" t="n"/>
    </row>
    <row r="187" ht="10.5" customHeight="1" s="67">
      <c r="A187" s="27" t="inlineStr">
        <is>
          <t>REENTRY_CROSS_FRESHNESS_ENABLED</t>
        </is>
      </c>
      <c r="B187" s="27" t="inlineStr">
        <is>
          <t>False</t>
        </is>
      </c>
      <c r="C187" s="26" t="n"/>
      <c r="D187" s="26" t="n"/>
      <c r="E187" s="26" t="n"/>
      <c r="F187" s="26" t="n"/>
      <c r="G187" s="26">
        <f>IFERROR(VLOOKUP($A198&amp;"_"&amp;$B198,Results_Deltas!$A$2:$P$15000,5,FALSE),"")</f>
        <v/>
      </c>
      <c r="H187" s="26">
        <f>IFERROR(VLOOKUP($A198,Results_30d_Deltas!$A$2:$H$5000,7,FALSE)-E197,"")</f>
        <v/>
      </c>
      <c r="I187" s="26">
        <f>IFERROR(VLOOKUP($A198,Results_30d_Deltas!$A$2:$H$5000,6,FALSE),"")</f>
        <v/>
      </c>
      <c r="J187" s="26" t="n"/>
      <c r="K187" s="26" t="n"/>
      <c r="L187" s="26" t="inlineStr">
        <is>
          <t>NO</t>
        </is>
      </c>
      <c r="M187" s="74" t="n">
        <v>4.48586718997078</v>
      </c>
      <c r="N187" s="74" t="n">
        <v>9</v>
      </c>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4" t="n"/>
      <c r="AY187" s="34" t="n"/>
      <c r="AZ187" s="34" t="n"/>
      <c r="BA187" s="34" t="n"/>
      <c r="BB187" s="34"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4" t="n"/>
      <c r="FV187" s="34"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3" t="n"/>
      <c r="IK187" s="33" t="n"/>
      <c r="IL187" s="26" t="n"/>
      <c r="IM187" s="26" t="inlineStr">
        <is>
          <t>ez_manage.py:5306 top()</t>
        </is>
      </c>
      <c r="IN187" s="26" t="inlineStr">
        <is>
          <t>v12_quick_engine.py:2869 x2</t>
        </is>
      </c>
      <c r="IO187" s="26" t="n"/>
    </row>
    <row r="188" ht="10.5" customHeight="1" s="67">
      <c r="A188" s="26" t="inlineStr">
        <is>
          <t>BOUNCE_REENTRY_ENABLED</t>
        </is>
      </c>
      <c r="B188" s="26" t="inlineStr">
        <is>
          <t>False</t>
        </is>
      </c>
      <c r="C188" s="26" t="n"/>
      <c r="D188" s="26" t="n"/>
      <c r="E188" s="26" t="n"/>
      <c r="F188" s="26" t="n"/>
      <c r="G188" s="26">
        <f>IFERROR(VLOOKUP($A13&amp;"_"&amp;$B13,Results_Deltas!$A$2:$P$15000,5,FALSE),"")</f>
        <v/>
      </c>
      <c r="H188" s="26">
        <f>IFERROR(VLOOKUP($A13,Results_30d_Deltas!$A$2:$H$5000,7,FALSE)-E12,"")</f>
        <v/>
      </c>
      <c r="I188" s="26">
        <f>IFERROR(VLOOKUP($A13,Results_30d_Deltas!$A$2:$H$5000,6,FALSE),"")</f>
        <v/>
      </c>
      <c r="J188" s="26" t="n"/>
      <c r="K188" s="26" t="n"/>
      <c r="L188" s="26" t="inlineStr">
        <is>
          <t>NO</t>
        </is>
      </c>
      <c r="M188" s="74" t="n">
        <v>4.500126406685136</v>
      </c>
      <c r="N188" s="74" t="n">
        <v>9</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4" t="n"/>
      <c r="FV188" s="34"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3" t="n"/>
      <c r="IK188" s="33" t="n"/>
      <c r="IL188" s="26" t="n"/>
      <c r="IM188" s="26" t="inlineStr">
        <is>
          <t>ez_manage.py:2985 top()</t>
        </is>
      </c>
      <c r="IN188" s="26" t="inlineStr">
        <is>
          <t>v12_quick_engine.py:315 x14</t>
        </is>
      </c>
      <c r="IO188" s="26" t="n"/>
    </row>
    <row r="189" ht="10.5" customHeight="1" s="67">
      <c r="A189" s="27" t="inlineStr">
        <is>
          <t>BOUNCE_REENTRY_ENABLED</t>
        </is>
      </c>
      <c r="B189" s="69" t="b">
        <v>0</v>
      </c>
      <c r="C189" s="26" t="n"/>
      <c r="D189" s="26" t="n"/>
      <c r="E189" s="26" t="n"/>
      <c r="F189" s="26" t="n"/>
      <c r="G189" s="26">
        <f>IFERROR(VLOOKUP($A14&amp;"_"&amp;$B14,Results_Deltas!$A$2:$P$15000,5,FALSE),"")</f>
        <v/>
      </c>
      <c r="H189" s="26">
        <f>IFERROR(VLOOKUP($A14,Results_30d_Deltas!$A$2:$H$5000,7,FALSE)-E13,"")</f>
        <v/>
      </c>
      <c r="I189" s="26">
        <f>IFERROR(VLOOKUP($A14,Results_30d_Deltas!$A$2:$H$5000,6,FALSE),"")</f>
        <v/>
      </c>
      <c r="J189" s="26" t="n"/>
      <c r="K189" s="26" t="n"/>
      <c r="L189" s="26" t="inlineStr">
        <is>
          <t>YES</t>
        </is>
      </c>
      <c r="M189" s="74" t="n">
        <v>4.500126406685136</v>
      </c>
      <c r="N189" s="74" t="n">
        <v>9</v>
      </c>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3" t="n"/>
      <c r="FT189" s="33" t="n"/>
      <c r="FU189" s="34" t="n"/>
      <c r="FV189" s="34"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3" t="n"/>
      <c r="IK189" s="33" t="n"/>
      <c r="IL189" s="26" t="n"/>
      <c r="IM189" s="26" t="inlineStr">
        <is>
          <t>ez_manage.py:2985 top()</t>
        </is>
      </c>
      <c r="IN189" s="26" t="inlineStr">
        <is>
          <t>v12_quick_engine.py:315 x14</t>
        </is>
      </c>
      <c r="IO189" s="26" t="n"/>
    </row>
    <row r="190" ht="10.5" customHeight="1" s="67">
      <c r="A190" s="27" t="inlineStr">
        <is>
          <t>DIRECTION_FAVORABLE_REENTRY_ENABLED</t>
        </is>
      </c>
      <c r="B190" s="27" t="inlineStr">
        <is>
          <t>False</t>
        </is>
      </c>
      <c r="C190" s="26" t="n"/>
      <c r="D190" s="26" t="n"/>
      <c r="E190" s="26" t="n"/>
      <c r="F190" s="26" t="n"/>
      <c r="G190" s="26">
        <f>IFERROR(VLOOKUP($A41&amp;"_"&amp;$B41,Results_Deltas!$A$2:$P$15000,5,FALSE),"")</f>
        <v/>
      </c>
      <c r="H190" s="26">
        <f>IFERROR(VLOOKUP($A41,Results_30d_Deltas!$A$2:$H$5000,7,FALSE)-E40,"")</f>
        <v/>
      </c>
      <c r="I190" s="26">
        <f>IFERROR(VLOOKUP($A41,Results_30d_Deltas!$A$2:$H$5000,6,FALSE),"")</f>
        <v/>
      </c>
      <c r="J190" s="26" t="n"/>
      <c r="K190" s="26" t="n"/>
      <c r="L190" s="26" t="inlineStr">
        <is>
          <t>YES</t>
        </is>
      </c>
      <c r="M190" s="74" t="n">
        <v>4.500126406685136</v>
      </c>
      <c r="N190" s="74" t="n">
        <v>9</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3" t="n"/>
      <c r="FT190" s="33" t="n"/>
      <c r="FU190" s="34" t="n"/>
      <c r="FV190" s="34"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3" t="n"/>
      <c r="IK190" s="33" t="n"/>
      <c r="IL190" s="26" t="n"/>
      <c r="IM190" s="26" t="inlineStr">
        <is>
          <t>ez_manage.py:5976 top()</t>
        </is>
      </c>
      <c r="IN190" s="26" t="inlineStr">
        <is>
          <t>v12_quick_engine.py:979 x6</t>
        </is>
      </c>
      <c r="IO190" s="26" t="n"/>
    </row>
    <row r="191" ht="10.5" customHeight="1" s="67">
      <c r="A191" s="27" t="inlineStr">
        <is>
          <t>MU_CORRECTION_REENTRY_ENABLED</t>
        </is>
      </c>
      <c r="B191" s="27" t="inlineStr">
        <is>
          <t>False</t>
        </is>
      </c>
      <c r="C191" s="26" t="n"/>
      <c r="D191" s="26" t="n"/>
      <c r="E191" s="26" t="n"/>
      <c r="F191" s="26" t="n"/>
      <c r="G191" s="26">
        <f>IFERROR(VLOOKUP($A112&amp;"_"&amp;$B112,Results_Deltas!$A$2:$P$15000,5,FALSE),"")</f>
        <v/>
      </c>
      <c r="H191" s="26">
        <f>IFERROR(VLOOKUP($A112,Results_30d_Deltas!$A$2:$H$5000,7,FALSE)-E111,"")</f>
        <v/>
      </c>
      <c r="I191" s="26">
        <f>IFERROR(VLOOKUP($A112,Results_30d_Deltas!$A$2:$H$5000,6,FALSE),"")</f>
        <v/>
      </c>
      <c r="J191" s="26" t="n"/>
      <c r="K191" s="26" t="n"/>
      <c r="L191" s="26" t="inlineStr">
        <is>
          <t>NO</t>
        </is>
      </c>
      <c r="M191" s="74" t="n">
        <v>4.500126406685136</v>
      </c>
      <c r="N191" s="74" t="n">
        <v>9</v>
      </c>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3" t="n"/>
      <c r="FT191" s="33" t="n"/>
      <c r="FU191" s="34" t="n"/>
      <c r="FV191" s="34"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3" t="n"/>
      <c r="IK191" s="33" t="n"/>
      <c r="IL191" s="26" t="n"/>
      <c r="IM191" s="26" t="inlineStr">
        <is>
          <t>ez_manage.py:5077 top()</t>
        </is>
      </c>
      <c r="IN191" s="26" t="inlineStr">
        <is>
          <t>v12_quick_engine.py:2463 x3</t>
        </is>
      </c>
      <c r="IO191" s="26" t="n"/>
    </row>
    <row r="192" ht="10.5" customHeight="1" s="67">
      <c r="A192" s="27" t="inlineStr">
        <is>
          <t>OBLIGATORY_REENTRY_SMA_TF</t>
        </is>
      </c>
      <c r="B192" s="27" t="inlineStr">
        <is>
          <t>15m</t>
        </is>
      </c>
      <c r="C192" s="26" t="n"/>
      <c r="D192" s="26" t="n"/>
      <c r="E192" s="26" t="n"/>
      <c r="F192" s="26" t="n"/>
      <c r="G192" s="26">
        <f>IFERROR(VLOOKUP($A156&amp;"_"&amp;$B156,Results_Deltas!$A$2:$P$15000,5,FALSE),"")</f>
        <v/>
      </c>
      <c r="H192" s="26">
        <f>IFERROR(VLOOKUP($A156,Results_30d_Deltas!$A$2:$H$5000,7,FALSE)-E155,"")</f>
        <v/>
      </c>
      <c r="I192" s="26">
        <f>IFERROR(VLOOKUP($A156,Results_30d_Deltas!$A$2:$H$5000,6,FALSE),"")</f>
        <v/>
      </c>
      <c r="J192" s="26" t="n"/>
      <c r="K192" s="26" t="n"/>
      <c r="L192" s="26" t="inlineStr">
        <is>
          <t>NO</t>
        </is>
      </c>
      <c r="M192" s="74" t="n">
        <v>4.500126406685136</v>
      </c>
      <c r="N192" s="74" t="n">
        <v>9</v>
      </c>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3" t="n"/>
      <c r="FT192" s="33" t="n"/>
      <c r="FU192" s="34" t="n"/>
      <c r="FV192" s="34"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3" t="n"/>
      <c r="IK192" s="33" t="n"/>
      <c r="IL192" s="26" t="n"/>
      <c r="IM192" s="26" t="inlineStr">
        <is>
          <t>ez_manage.py:5122 top()</t>
        </is>
      </c>
      <c r="IN192" s="26" t="inlineStr">
        <is>
          <t>v12_quick_engine.py:2513 x2</t>
        </is>
      </c>
      <c r="IO192" s="26" t="n"/>
    </row>
    <row r="193" ht="10.5" customHeight="1" s="67">
      <c r="A193" s="26" t="inlineStr">
        <is>
          <t>REENTRY_B16_SMA200_PULLBACK_ENABLED</t>
        </is>
      </c>
      <c r="B193" s="26" t="inlineStr">
        <is>
          <t>False</t>
        </is>
      </c>
      <c r="C193" s="26" t="n"/>
      <c r="D193" s="26" t="n"/>
      <c r="E193" s="26" t="n"/>
      <c r="F193" s="26" t="n"/>
      <c r="G193" s="26">
        <f>IFERROR(VLOOKUP($A196&amp;"_"&amp;$B196,Results_Deltas!$A$2:$P$15000,5,FALSE),"")</f>
        <v/>
      </c>
      <c r="H193" s="26">
        <f>IFERROR(VLOOKUP($A196,Results_30d_Deltas!$A$2:$H$5000,7,FALSE)-E195,"")</f>
        <v/>
      </c>
      <c r="I193" s="26">
        <f>IFERROR(VLOOKUP($A196,Results_30d_Deltas!$A$2:$H$5000,6,FALSE),"")</f>
        <v/>
      </c>
      <c r="J193" s="26" t="n"/>
      <c r="K193" s="26" t="n"/>
      <c r="L193" s="26" t="inlineStr">
        <is>
          <t>NO</t>
        </is>
      </c>
      <c r="M193" s="74" t="n">
        <v>4.503010150019529</v>
      </c>
      <c r="N193" s="74" t="n">
        <v>9</v>
      </c>
      <c r="O193" s="33" t="n"/>
      <c r="P193" s="33" t="n"/>
      <c r="Q193" s="33" t="n"/>
      <c r="R193" s="33" t="n"/>
      <c r="S193" s="33" t="n"/>
      <c r="T193" s="33" t="n"/>
      <c r="U193" s="33" t="n"/>
      <c r="V193" s="33" t="n"/>
      <c r="W193" s="33" t="n"/>
      <c r="X193" s="33" t="n"/>
      <c r="Y193" s="34" t="n"/>
      <c r="Z193" s="34" t="n"/>
      <c r="AA193" s="34" t="n"/>
      <c r="AB193" s="34" t="n"/>
      <c r="AC193" s="34"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3" t="n"/>
      <c r="FT193" s="33" t="n"/>
      <c r="FU193" s="34" t="n"/>
      <c r="FV193" s="34"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3" t="n"/>
      <c r="IK193" s="33" t="n"/>
      <c r="IL193" s="26" t="n"/>
      <c r="IM193" s="26" t="inlineStr">
        <is>
          <t>ez_manage.py:5300 top()</t>
        </is>
      </c>
      <c r="IN193" s="26" t="inlineStr">
        <is>
          <t>v12_quick_engine.py:2861 x4</t>
        </is>
      </c>
      <c r="IO193" s="26" t="n"/>
    </row>
    <row r="194" ht="10.5" customHeight="1" s="67">
      <c r="A194" s="27" t="inlineStr">
        <is>
          <t>REENTRY_B16_SMA200_PULLBACK_ENABLED</t>
        </is>
      </c>
      <c r="B194" s="69" t="b">
        <v>0</v>
      </c>
      <c r="C194" s="26" t="n"/>
      <c r="D194" s="26" t="n"/>
      <c r="E194" s="26" t="n"/>
      <c r="F194" s="26" t="n"/>
      <c r="G194" s="26">
        <f>IFERROR(VLOOKUP($A197&amp;"_"&amp;$B197,Results_Deltas!$A$2:$P$15000,5,FALSE),"")</f>
        <v/>
      </c>
      <c r="H194" s="26">
        <f>IFERROR(VLOOKUP($A197,Results_30d_Deltas!$A$2:$H$5000,7,FALSE)-E196,"")</f>
        <v/>
      </c>
      <c r="I194" s="26">
        <f>IFERROR(VLOOKUP($A197,Results_30d_Deltas!$A$2:$H$5000,6,FALSE),"")</f>
        <v/>
      </c>
      <c r="J194" s="26" t="n"/>
      <c r="K194" s="26" t="n"/>
      <c r="L194" s="26" t="inlineStr">
        <is>
          <t>NO</t>
        </is>
      </c>
      <c r="M194" s="74" t="n">
        <v>4.503010150019529</v>
      </c>
      <c r="N194" s="74" t="n">
        <v>9</v>
      </c>
      <c r="O194" s="33" t="n"/>
      <c r="P194" s="33" t="n"/>
      <c r="Q194" s="33" t="n"/>
      <c r="R194" s="33" t="n"/>
      <c r="S194" s="33" t="n"/>
      <c r="T194" s="33" t="n"/>
      <c r="U194" s="33" t="n"/>
      <c r="V194" s="33" t="n"/>
      <c r="W194" s="33" t="n"/>
      <c r="X194" s="33" t="n"/>
      <c r="Y194" s="34" t="n"/>
      <c r="Z194" s="34" t="n"/>
      <c r="AA194" s="34" t="n"/>
      <c r="AB194" s="34" t="n"/>
      <c r="AC194" s="34"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3" t="n"/>
      <c r="FT194" s="33" t="n"/>
      <c r="FU194" s="34" t="n"/>
      <c r="FV194" s="34"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3" t="n"/>
      <c r="IK194" s="33" t="n"/>
      <c r="IL194" s="26" t="n"/>
      <c r="IM194" s="26" t="inlineStr">
        <is>
          <t>ez_manage.py:5300 top()</t>
        </is>
      </c>
      <c r="IN194" s="26" t="inlineStr">
        <is>
          <t>v12_quick_engine.py:2861 x4</t>
        </is>
      </c>
      <c r="IO194" s="26" t="n"/>
    </row>
    <row r="195" ht="10.5" customHeight="1" s="67">
      <c r="A195" s="27" t="inlineStr">
        <is>
          <t>DELTA_EXIT_MANDATORY_REENTRY_ENABLED</t>
        </is>
      </c>
      <c r="B195" s="27" t="inlineStr">
        <is>
          <t>False</t>
        </is>
      </c>
      <c r="C195" s="26" t="n"/>
      <c r="D195" s="26" t="n"/>
      <c r="E195" s="26" t="n"/>
      <c r="F195" s="26" t="n"/>
      <c r="G195" s="26">
        <f>IFERROR(VLOOKUP($A15&amp;"_"&amp;$B15,Results_Deltas!$A$2:$P$15000,5,FALSE),"")</f>
        <v/>
      </c>
      <c r="H195" s="26">
        <f>IFERROR(VLOOKUP($A15,Results_30d_Deltas!$A$2:$H$5000,7,FALSE)-E14,"")</f>
        <v/>
      </c>
      <c r="I195" s="26">
        <f>IFERROR(VLOOKUP($A15,Results_30d_Deltas!$A$2:$H$5000,6,FALSE),"")</f>
        <v/>
      </c>
      <c r="J195" s="26" t="n"/>
      <c r="K195" s="26" t="n"/>
      <c r="L195" s="26" t="inlineStr">
        <is>
          <t>YES</t>
        </is>
      </c>
      <c r="M195" s="74" t="n">
        <v>4.505698992491965</v>
      </c>
      <c r="N195" s="74" t="n">
        <v>9</v>
      </c>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4" t="n"/>
      <c r="CC195" s="34" t="n"/>
      <c r="CD195" s="34" t="n"/>
      <c r="CE195" s="34" t="n"/>
      <c r="CF195" s="34" t="n"/>
      <c r="CG195" s="33" t="n"/>
      <c r="CH195" s="33" t="n"/>
      <c r="CI195" s="33" t="n"/>
      <c r="CJ195" s="33" t="n"/>
      <c r="CK195" s="33" t="n"/>
      <c r="CL195" s="33" t="n"/>
      <c r="CM195" s="33" t="n"/>
      <c r="CN195" s="33" t="n"/>
      <c r="CO195" s="33" t="n"/>
      <c r="CP195" s="33" t="n"/>
      <c r="CQ195" s="33" t="n"/>
      <c r="CR195" s="33" t="n"/>
      <c r="CS195" s="33" t="n"/>
      <c r="CT195" s="33" t="n"/>
      <c r="CU195" s="33" t="n"/>
      <c r="CV195" s="34" t="n"/>
      <c r="CW195" s="34" t="n"/>
      <c r="CX195" s="34" t="n"/>
      <c r="CY195" s="34" t="n"/>
      <c r="CZ195" s="34" t="n"/>
      <c r="DA195" s="34" t="n"/>
      <c r="DB195" s="34" t="n"/>
      <c r="DC195" s="34" t="n"/>
      <c r="DD195" s="34" t="n"/>
      <c r="DE195" s="34" t="n"/>
      <c r="DF195" s="34" t="n"/>
      <c r="DG195" s="34" t="n"/>
      <c r="DH195" s="34" t="n"/>
      <c r="DI195" s="34" t="n"/>
      <c r="DJ195" s="34" t="n"/>
      <c r="DK195" s="34" t="n"/>
      <c r="DL195" s="34" t="n"/>
      <c r="DM195" s="34" t="n"/>
      <c r="DN195" s="34" t="n"/>
      <c r="DO195" s="34"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3" t="n"/>
      <c r="FT195" s="33" t="n"/>
      <c r="FU195" s="34" t="n"/>
      <c r="FV195" s="34"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3" t="n"/>
      <c r="IK195" s="33" t="n"/>
      <c r="IL195" s="26" t="n"/>
      <c r="IM195" s="26" t="inlineStr">
        <is>
          <t>ez_manage.py:5975 top()</t>
        </is>
      </c>
      <c r="IN195" s="26" t="inlineStr">
        <is>
          <t>v12_quick_engine.py:4235 x4</t>
        </is>
      </c>
      <c r="IO195" s="26" t="n"/>
    </row>
    <row r="196" ht="10.5" customHeight="1" s="67">
      <c r="A196" s="26" t="inlineStr">
        <is>
          <t>REENTRY_EXHAUSTED_PARTIAL_ENABLED</t>
        </is>
      </c>
      <c r="B196" s="26" t="inlineStr">
        <is>
          <t>False</t>
        </is>
      </c>
      <c r="C196" s="26" t="n"/>
      <c r="D196" s="26" t="n"/>
      <c r="E196" s="26" t="n"/>
      <c r="F196" s="26" t="n"/>
      <c r="G196" s="26">
        <f>IFERROR(VLOOKUP($A200&amp;"_"&amp;$B200,Results_Deltas!$A$2:$P$15000,5,FALSE),"")</f>
        <v/>
      </c>
      <c r="H196" s="26">
        <f>IFERROR(VLOOKUP($A200,Results_30d_Deltas!$A$2:$H$5000,7,FALSE)-E199,"")</f>
        <v/>
      </c>
      <c r="I196" s="26">
        <f>IFERROR(VLOOKUP($A200,Results_30d_Deltas!$A$2:$H$5000,6,FALSE),"")</f>
        <v/>
      </c>
      <c r="J196" s="26" t="n"/>
      <c r="K196" s="26" t="n"/>
      <c r="L196" s="26" t="inlineStr">
        <is>
          <t>YES</t>
        </is>
      </c>
      <c r="M196" s="74" t="n">
        <v>4.522729478358038</v>
      </c>
      <c r="N196" s="74" t="n">
        <v>9</v>
      </c>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3" t="n"/>
      <c r="FT196" s="33" t="n"/>
      <c r="FU196" s="34" t="n"/>
      <c r="FV196" s="34"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4" t="n"/>
      <c r="HQ196" s="34" t="n"/>
      <c r="HR196" s="34" t="n"/>
      <c r="HS196" s="34" t="n"/>
      <c r="HT196" s="34" t="n"/>
      <c r="HU196" s="33" t="n"/>
      <c r="HV196" s="33" t="n"/>
      <c r="HW196" s="33" t="n"/>
      <c r="HX196" s="33" t="n"/>
      <c r="HY196" s="33" t="n"/>
      <c r="HZ196" s="33" t="n"/>
      <c r="IA196" s="33" t="n"/>
      <c r="IB196" s="33" t="n"/>
      <c r="IC196" s="33" t="n"/>
      <c r="ID196" s="33" t="n"/>
      <c r="IE196" s="33" t="n"/>
      <c r="IF196" s="33" t="n"/>
      <c r="IG196" s="33" t="n"/>
      <c r="IH196" s="33" t="n"/>
      <c r="II196" s="33" t="n"/>
      <c r="IJ196" s="33" t="n"/>
      <c r="IK196" s="33" t="n"/>
      <c r="IL196" s="26" t="n"/>
      <c r="IM196" s="26" t="inlineStr">
        <is>
          <t>ez_manage.py:5308 top()</t>
        </is>
      </c>
      <c r="IN196" s="26" t="inlineStr">
        <is>
          <t>v12_quick_engine.py:2875 x2</t>
        </is>
      </c>
      <c r="IO196" s="26" t="n"/>
    </row>
    <row r="197" ht="10.5" customHeight="1" s="67">
      <c r="A197" s="27" t="inlineStr">
        <is>
          <t>REENTRY_EXHAUSTED_PARTIAL_ENABLED</t>
        </is>
      </c>
      <c r="B197" s="69" t="b">
        <v>0</v>
      </c>
      <c r="C197" s="26" t="n"/>
      <c r="D197" s="26" t="n"/>
      <c r="E197" s="26" t="n"/>
      <c r="F197" s="26" t="n"/>
      <c r="G197" s="26">
        <f>IFERROR(VLOOKUP($A201&amp;"_"&amp;$B201,Results_Deltas!$A$2:$P$15000,5,FALSE),"")</f>
        <v/>
      </c>
      <c r="H197" s="26">
        <f>IFERROR(VLOOKUP($A201,Results_30d_Deltas!$A$2:$H$5000,7,FALSE)-E200,"")</f>
        <v/>
      </c>
      <c r="I197" s="26">
        <f>IFERROR(VLOOKUP($A201,Results_30d_Deltas!$A$2:$H$5000,6,FALSE),"")</f>
        <v/>
      </c>
      <c r="J197" s="26" t="n"/>
      <c r="K197" s="26" t="n"/>
      <c r="L197" s="26" t="inlineStr">
        <is>
          <t>NO</t>
        </is>
      </c>
      <c r="M197" s="74" t="n">
        <v>4.522729478358038</v>
      </c>
      <c r="N197" s="74" t="n">
        <v>9</v>
      </c>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3" t="n"/>
      <c r="FT197" s="33" t="n"/>
      <c r="FU197" s="34" t="n"/>
      <c r="FV197" s="34"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4" t="n"/>
      <c r="HQ197" s="34" t="n"/>
      <c r="HR197" s="34" t="n"/>
      <c r="HS197" s="34" t="n"/>
      <c r="HT197" s="34" t="n"/>
      <c r="HU197" s="33" t="n"/>
      <c r="HV197" s="33" t="n"/>
      <c r="HW197" s="33" t="n"/>
      <c r="HX197" s="33" t="n"/>
      <c r="HY197" s="33" t="n"/>
      <c r="HZ197" s="33" t="n"/>
      <c r="IA197" s="33" t="n"/>
      <c r="IB197" s="33" t="n"/>
      <c r="IC197" s="33" t="n"/>
      <c r="ID197" s="33" t="n"/>
      <c r="IE197" s="33" t="n"/>
      <c r="IF197" s="33" t="n"/>
      <c r="IG197" s="33" t="n"/>
      <c r="IH197" s="33" t="n"/>
      <c r="II197" s="33" t="n"/>
      <c r="IJ197" s="33" t="n"/>
      <c r="IK197" s="33" t="n"/>
      <c r="IL197" s="26" t="n"/>
      <c r="IM197" s="26" t="inlineStr">
        <is>
          <t>ez_manage.py:5308 top()</t>
        </is>
      </c>
      <c r="IN197" s="26" t="inlineStr">
        <is>
          <t>v12_quick_engine.py:2875 x2</t>
        </is>
      </c>
      <c r="IO197" s="26" t="n"/>
    </row>
    <row r="198" ht="10.5" customHeight="1" s="67">
      <c r="A198" s="26" t="inlineStr">
        <is>
          <t>REENTRY_EXIT_RECLAIM_ENABLED</t>
        </is>
      </c>
      <c r="B198" s="26" t="inlineStr">
        <is>
          <t>False</t>
        </is>
      </c>
      <c r="C198" s="26" t="n"/>
      <c r="D198" s="26" t="n"/>
      <c r="E198" s="26" t="n"/>
      <c r="F198" s="26" t="n"/>
      <c r="G198" s="26">
        <f>IFERROR(VLOOKUP($A206&amp;"_"&amp;$B206,Results_Deltas!$A$2:$P$15000,5,FALSE),"")</f>
        <v/>
      </c>
      <c r="H198" s="26">
        <f>IFERROR(VLOOKUP($A206,Results_30d_Deltas!$A$2:$H$5000,7,FALSE)-E205,"")</f>
        <v/>
      </c>
      <c r="I198" s="26">
        <f>IFERROR(VLOOKUP($A206,Results_30d_Deltas!$A$2:$H$5000,6,FALSE),"")</f>
        <v/>
      </c>
      <c r="J198" s="26" t="n"/>
      <c r="K198" s="26" t="n"/>
      <c r="L198" s="26" t="inlineStr">
        <is>
          <t>NO</t>
        </is>
      </c>
      <c r="M198" s="74" t="n">
        <v>4.554381013545348</v>
      </c>
      <c r="N198" s="74" t="n">
        <v>9</v>
      </c>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4" t="n"/>
      <c r="CW198" s="34" t="n"/>
      <c r="CX198" s="34" t="n"/>
      <c r="CY198" s="34" t="n"/>
      <c r="CZ198" s="34" t="n"/>
      <c r="DA198" s="34" t="n"/>
      <c r="DB198" s="34" t="n"/>
      <c r="DC198" s="34" t="n"/>
      <c r="DD198" s="34" t="n"/>
      <c r="DE198" s="34" t="n"/>
      <c r="DF198" s="34" t="n"/>
      <c r="DG198" s="34" t="n"/>
      <c r="DH198" s="34" t="n"/>
      <c r="DI198" s="34" t="n"/>
      <c r="DJ198" s="34" t="n"/>
      <c r="DK198" s="34" t="n"/>
      <c r="DL198" s="34" t="n"/>
      <c r="DM198" s="34" t="n"/>
      <c r="DN198" s="34" t="n"/>
      <c r="DO198" s="34"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3" t="n"/>
      <c r="FT198" s="33" t="n"/>
      <c r="FU198" s="34" t="n"/>
      <c r="FV198" s="34"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3" t="n"/>
      <c r="IK198" s="33" t="n"/>
      <c r="IL198" s="26" t="n"/>
      <c r="IM198" s="26" t="inlineStr">
        <is>
          <t>ez_manage.py:5310 top()</t>
        </is>
      </c>
      <c r="IN198" s="26" t="inlineStr">
        <is>
          <t>v12_quick_engine.py:2877 x3</t>
        </is>
      </c>
      <c r="IO198" s="26" t="n"/>
    </row>
    <row r="199" ht="10.5" customHeight="1" s="67">
      <c r="A199" s="27" t="inlineStr">
        <is>
          <t>REENTRY_EXIT_RECLAIM_ENABLED</t>
        </is>
      </c>
      <c r="B199" s="69" t="b">
        <v>0</v>
      </c>
      <c r="C199" s="26" t="n"/>
      <c r="D199" s="26" t="n"/>
      <c r="E199" s="26" t="n"/>
      <c r="F199" s="26" t="n"/>
      <c r="G199" s="26">
        <f>IFERROR(VLOOKUP($A207&amp;"_"&amp;$B207,Results_Deltas!$A$2:$P$15000,5,FALSE),"")</f>
        <v/>
      </c>
      <c r="H199" s="26">
        <f>IFERROR(VLOOKUP($A207,Results_30d_Deltas!$A$2:$H$5000,7,FALSE)-E206,"")</f>
        <v/>
      </c>
      <c r="I199" s="26">
        <f>IFERROR(VLOOKUP($A207,Results_30d_Deltas!$A$2:$H$5000,6,FALSE),"")</f>
        <v/>
      </c>
      <c r="J199" s="26" t="n"/>
      <c r="K199" s="26" t="n"/>
      <c r="L199" s="26" t="inlineStr">
        <is>
          <t>NO</t>
        </is>
      </c>
      <c r="M199" s="74" t="n">
        <v>4.554381013545348</v>
      </c>
      <c r="N199" s="74" t="n">
        <v>9</v>
      </c>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4" t="n"/>
      <c r="CW199" s="34" t="n"/>
      <c r="CX199" s="34" t="n"/>
      <c r="CY199" s="34" t="n"/>
      <c r="CZ199" s="34" t="n"/>
      <c r="DA199" s="34" t="n"/>
      <c r="DB199" s="34" t="n"/>
      <c r="DC199" s="34" t="n"/>
      <c r="DD199" s="34" t="n"/>
      <c r="DE199" s="34" t="n"/>
      <c r="DF199" s="34" t="n"/>
      <c r="DG199" s="34" t="n"/>
      <c r="DH199" s="34" t="n"/>
      <c r="DI199" s="34" t="n"/>
      <c r="DJ199" s="34" t="n"/>
      <c r="DK199" s="34" t="n"/>
      <c r="DL199" s="34" t="n"/>
      <c r="DM199" s="34" t="n"/>
      <c r="DN199" s="34" t="n"/>
      <c r="DO199" s="34"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3" t="n"/>
      <c r="FT199" s="33" t="n"/>
      <c r="FU199" s="34" t="n"/>
      <c r="FV199" s="34"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3" t="n"/>
      <c r="IK199" s="33" t="n"/>
      <c r="IL199" s="26" t="n"/>
      <c r="IM199" s="26" t="inlineStr">
        <is>
          <t>ez_manage.py:5310 top()</t>
        </is>
      </c>
      <c r="IN199" s="26" t="inlineStr">
        <is>
          <t>v12_quick_engine.py:2877 x3</t>
        </is>
      </c>
      <c r="IO199" s="26" t="n"/>
    </row>
    <row r="200" ht="10.5" customHeight="1" s="67">
      <c r="A200" s="26" t="inlineStr">
        <is>
          <t>REENTRY2_DC_BREAK_REQUIRE_K_FILTER</t>
        </is>
      </c>
      <c r="B200" s="26" t="inlineStr">
        <is>
          <t>0</t>
        </is>
      </c>
      <c r="C200" s="26" t="n"/>
      <c r="D200" s="26" t="n"/>
      <c r="E200" s="26" t="n"/>
      <c r="F200" s="26" t="n"/>
      <c r="G200" s="26">
        <f>IFERROR(VLOOKUP($A174&amp;"_"&amp;$B174,Results_Deltas!$A$2:$P$15000,5,FALSE),"")</f>
        <v/>
      </c>
      <c r="H200" s="26">
        <f>IFERROR(VLOOKUP($A174,Results_30d_Deltas!$A$2:$H$5000,7,FALSE)-E173,"")</f>
        <v/>
      </c>
      <c r="I200" s="26">
        <f>IFERROR(VLOOKUP($A174,Results_30d_Deltas!$A$2:$H$5000,6,FALSE),"")</f>
        <v/>
      </c>
      <c r="J200" s="26" t="n"/>
      <c r="K200" s="26" t="n"/>
      <c r="L200" s="26" t="inlineStr">
        <is>
          <t>NO</t>
        </is>
      </c>
      <c r="M200" s="74" t="n">
        <v>4.676108583786796</v>
      </c>
      <c r="N200" s="74" t="n">
        <v>10</v>
      </c>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4" t="n"/>
      <c r="CH200" s="34" t="n"/>
      <c r="CI200" s="34" t="n"/>
      <c r="CJ200" s="34" t="n"/>
      <c r="CK200" s="34" t="n"/>
      <c r="CL200" s="34" t="n"/>
      <c r="CM200" s="34" t="n"/>
      <c r="CN200" s="34" t="n"/>
      <c r="CO200" s="34" t="n"/>
      <c r="CP200" s="34"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4" t="n"/>
      <c r="EU200" s="34" t="n"/>
      <c r="EV200" s="34" t="n"/>
      <c r="EW200" s="34" t="n"/>
      <c r="EX200" s="34" t="n"/>
      <c r="EY200" s="33" t="n"/>
      <c r="EZ200" s="33" t="n"/>
      <c r="FA200" s="33" t="n"/>
      <c r="FB200" s="33" t="n"/>
      <c r="FC200" s="33" t="n"/>
      <c r="FD200" s="33" t="n"/>
      <c r="FE200" s="33" t="n"/>
      <c r="FF200" s="33" t="n"/>
      <c r="FG200" s="33" t="n"/>
      <c r="FH200" s="33" t="n"/>
      <c r="FI200" s="34" t="n"/>
      <c r="FJ200" s="34" t="n"/>
      <c r="FK200" s="33" t="n"/>
      <c r="FL200" s="33" t="n"/>
      <c r="FM200" s="33"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3" t="n"/>
      <c r="IK200" s="33" t="n"/>
      <c r="IL200" s="26" t="n"/>
      <c r="IM200" s="26" t="inlineStr">
        <is>
          <t>ez_manage.py:5281 top()</t>
        </is>
      </c>
      <c r="IN200" s="26" t="inlineStr">
        <is>
          <t>v12_quick_engine.py:2838 x5</t>
        </is>
      </c>
      <c r="IO200" s="26" t="n"/>
    </row>
    <row r="201" ht="10.5" customHeight="1" s="67">
      <c r="A201" s="26" t="inlineStr">
        <is>
          <t>OBLIGATORY_REENTRY_TIER2_HTF_REQUIRED</t>
        </is>
      </c>
      <c r="B201" s="26" t="inlineStr">
        <is>
          <t>0</t>
        </is>
      </c>
      <c r="C201" s="26" t="n"/>
      <c r="D201" s="26" t="n"/>
      <c r="E201" s="26" t="n"/>
      <c r="F201" s="26" t="n"/>
      <c r="G201" s="26">
        <f>IFERROR(VLOOKUP($A161&amp;"_"&amp;$B161,Results_Deltas!$A$2:$P$15000,5,FALSE),"")</f>
        <v/>
      </c>
      <c r="H201" s="26">
        <f>IFERROR(VLOOKUP($A161,Results_30d_Deltas!$A$2:$H$5000,7,FALSE)-E160,"")</f>
        <v/>
      </c>
      <c r="I201" s="26">
        <f>IFERROR(VLOOKUP($A161,Results_30d_Deltas!$A$2:$H$5000,6,FALSE),"")</f>
        <v/>
      </c>
      <c r="J201" s="26" t="n"/>
      <c r="K201" s="26" t="n"/>
      <c r="L201" s="26" t="inlineStr">
        <is>
          <t>NO</t>
        </is>
      </c>
      <c r="M201" s="74" t="n">
        <v>4.786275778347406</v>
      </c>
      <c r="N201" s="74" t="n">
        <v>10</v>
      </c>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4" t="n"/>
      <c r="EP201" s="34" t="n"/>
      <c r="EQ201" s="34" t="n"/>
      <c r="ER201" s="34" t="n"/>
      <c r="ES201" s="34"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3" t="n"/>
      <c r="FT201" s="33" t="n"/>
      <c r="FU201" s="34" t="n"/>
      <c r="FV201" s="34"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3" t="n"/>
      <c r="IK201" s="33" t="n"/>
      <c r="IL201" s="26" t="n"/>
      <c r="IM201" s="26" t="inlineStr">
        <is>
          <t>ez_manage.py:5124 top()</t>
        </is>
      </c>
      <c r="IN201" s="26" t="inlineStr">
        <is>
          <t>v12_quick_engine.py:2515 x4</t>
        </is>
      </c>
      <c r="IO201" s="26" t="n"/>
    </row>
    <row r="202" ht="10.5" customHeight="1" s="67">
      <c r="A202" s="27" t="inlineStr">
        <is>
          <t>OBLIGATORY_REENTRY_TIER2_HTF_REQUIRED</t>
        </is>
      </c>
      <c r="B202" s="69" t="n">
        <v>0</v>
      </c>
      <c r="C202" s="26" t="n"/>
      <c r="D202" s="26" t="n"/>
      <c r="E202" s="26" t="n"/>
      <c r="F202" s="26" t="n"/>
      <c r="G202" s="26">
        <f>IFERROR(VLOOKUP($A163&amp;"_"&amp;$B163,Results_Deltas!$A$2:$P$15000,5,FALSE),"")</f>
        <v/>
      </c>
      <c r="H202" s="26">
        <f>IFERROR(VLOOKUP($A163,Results_30d_Deltas!$A$2:$H$5000,7,FALSE)-E162,"")</f>
        <v/>
      </c>
      <c r="I202" s="26">
        <f>IFERROR(VLOOKUP($A163,Results_30d_Deltas!$A$2:$H$5000,6,FALSE),"")</f>
        <v/>
      </c>
      <c r="J202" s="26" t="n"/>
      <c r="K202" s="26" t="n"/>
      <c r="L202" s="26" t="inlineStr">
        <is>
          <t>NO</t>
        </is>
      </c>
      <c r="M202" s="74" t="n">
        <v>4.786275778347406</v>
      </c>
      <c r="N202" s="74" t="n">
        <v>10</v>
      </c>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4" t="n"/>
      <c r="EP202" s="34" t="n"/>
      <c r="EQ202" s="34" t="n"/>
      <c r="ER202" s="34" t="n"/>
      <c r="ES202" s="34"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3" t="n"/>
      <c r="FT202" s="33" t="n"/>
      <c r="FU202" s="34" t="n"/>
      <c r="FV202" s="34"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3" t="n"/>
      <c r="IK202" s="33" t="n"/>
      <c r="IL202" s="26" t="n"/>
      <c r="IM202" s="26" t="inlineStr">
        <is>
          <t>ez_manage.py:5124 top()</t>
        </is>
      </c>
      <c r="IN202" s="26" t="inlineStr">
        <is>
          <t>v12_quick_engine.py:2515 x4</t>
        </is>
      </c>
      <c r="IO202" s="26" t="n"/>
    </row>
    <row r="203" ht="10.5" customHeight="1" s="67">
      <c r="A203" s="26" t="inlineStr">
        <is>
          <t>OBLIGATORY_REENTRY_SCORE_TIER2</t>
        </is>
      </c>
      <c r="B203" s="26" t="inlineStr">
        <is>
          <t>0</t>
        </is>
      </c>
      <c r="C203" s="26" t="n"/>
      <c r="D203" s="26" t="n"/>
      <c r="E203" s="26" t="n"/>
      <c r="F203" s="26" t="n"/>
      <c r="G203" s="26">
        <f>IFERROR(VLOOKUP($A132&amp;"_"&amp;$B132,Results_Deltas!$A$2:$P$15000,5,FALSE),"")</f>
        <v/>
      </c>
      <c r="H203" s="26">
        <f>IFERROR(VLOOKUP($A132,Results_30d_Deltas!$A$2:$H$5000,7,FALSE)-E131,"")</f>
        <v/>
      </c>
      <c r="I203" s="26">
        <f>IFERROR(VLOOKUP($A132,Results_30d_Deltas!$A$2:$H$5000,6,FALSE),"")</f>
        <v/>
      </c>
      <c r="J203" s="26" t="n"/>
      <c r="K203" s="26" t="n"/>
      <c r="L203" s="26" t="inlineStr">
        <is>
          <t>NO</t>
        </is>
      </c>
      <c r="M203" s="74" t="n">
        <v>4.827032936509871</v>
      </c>
      <c r="N203" s="74" t="n">
        <v>10</v>
      </c>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3" t="n"/>
      <c r="FT203" s="33" t="n"/>
      <c r="FU203" s="34" t="n"/>
      <c r="FV203" s="34"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3" t="n"/>
      <c r="IK203" s="33" t="n"/>
      <c r="IL203" s="26" t="n"/>
      <c r="IM203" s="26" t="inlineStr">
        <is>
          <t>ez_manage.py:5114 top()</t>
        </is>
      </c>
      <c r="IN203" s="26" t="inlineStr">
        <is>
          <t>v12_quick_engine.py:2505 x4</t>
        </is>
      </c>
      <c r="IO203" s="26" t="n"/>
    </row>
    <row r="204" ht="10.5" customHeight="1" s="67">
      <c r="A204" s="26" t="inlineStr">
        <is>
          <t>REENTRY2_DC_BREAK_ALLOW_15M</t>
        </is>
      </c>
      <c r="B204" s="26" t="inlineStr">
        <is>
          <t>0</t>
        </is>
      </c>
      <c r="C204" s="26" t="n"/>
      <c r="D204" s="26" t="n"/>
      <c r="E204" s="26" t="n"/>
      <c r="F204" s="26" t="n"/>
      <c r="G204" s="26">
        <f>IFERROR(VLOOKUP($A165&amp;"_"&amp;$B165,Results_Deltas!$A$2:$P$15000,5,FALSE),"")</f>
        <v/>
      </c>
      <c r="H204" s="26">
        <f>IFERROR(VLOOKUP($A165,Results_30d_Deltas!$A$2:$H$5000,7,FALSE)-E164,"")</f>
        <v/>
      </c>
      <c r="I204" s="26">
        <f>IFERROR(VLOOKUP($A165,Results_30d_Deltas!$A$2:$H$5000,6,FALSE),"")</f>
        <v/>
      </c>
      <c r="J204" s="26" t="n"/>
      <c r="K204" s="26" t="n"/>
      <c r="L204" s="26" t="inlineStr">
        <is>
          <t>NO</t>
        </is>
      </c>
      <c r="M204" s="74" t="n">
        <v>4.829483694699105</v>
      </c>
      <c r="N204" s="74" t="n">
        <v>10</v>
      </c>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3" t="n"/>
      <c r="IK204" s="33" t="n"/>
      <c r="IL204" s="26" t="n"/>
      <c r="IM204" s="26" t="inlineStr">
        <is>
          <t>ez_manage.py:5278 top()</t>
        </is>
      </c>
      <c r="IN204" s="26" t="inlineStr">
        <is>
          <t>v12_quick_engine.py:2835 x5</t>
        </is>
      </c>
      <c r="IO204" s="26" t="n"/>
    </row>
    <row r="205" ht="10.5" customHeight="1" s="67">
      <c r="A205" s="26" t="inlineStr">
        <is>
          <t>BOUNCE_REENTRY_K_RESET_LONG</t>
        </is>
      </c>
      <c r="B205" s="26" t="inlineStr">
        <is>
          <t>0</t>
        </is>
      </c>
      <c r="C205" s="26" t="n"/>
      <c r="D205" s="26" t="n"/>
      <c r="E205" s="26" t="n"/>
      <c r="F205" s="26" t="n"/>
      <c r="G205" s="26">
        <f>IFERROR(VLOOKUP($A17&amp;"_"&amp;$B17,Results_Deltas!$A$2:$P$15000,5,FALSE),"")</f>
        <v/>
      </c>
      <c r="H205" s="26">
        <f>IFERROR(VLOOKUP($A17,Results_30d_Deltas!$A$2:$H$5000,7,FALSE)-E16,"")</f>
        <v/>
      </c>
      <c r="I205" s="26">
        <f>IFERROR(VLOOKUP($A17,Results_30d_Deltas!$A$2:$H$5000,6,FALSE),"")</f>
        <v/>
      </c>
      <c r="J205" s="26" t="n"/>
      <c r="K205" s="26" t="n"/>
      <c r="L205" s="26" t="inlineStr">
        <is>
          <t>NO</t>
        </is>
      </c>
      <c r="M205" s="74" t="n">
        <v>4.842191573565933</v>
      </c>
      <c r="N205" s="74" t="n">
        <v>10</v>
      </c>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3" t="n"/>
      <c r="FT205" s="33" t="n"/>
      <c r="FU205" s="34" t="n"/>
      <c r="FV205" s="34"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3" t="n"/>
      <c r="IK205" s="33" t="n"/>
      <c r="IL205" s="26" t="n"/>
      <c r="IM205" s="26" t="inlineStr">
        <is>
          <t>ez_manage.py:2986 top()</t>
        </is>
      </c>
      <c r="IN205" s="26" t="inlineStr">
        <is>
          <t>v12_quick_engine.py:321 x13</t>
        </is>
      </c>
      <c r="IO205" s="26" t="n"/>
    </row>
    <row r="206" ht="10.5" customHeight="1" s="67">
      <c r="A206" s="26" t="inlineStr">
        <is>
          <t>BOUNCE_REENTRY_K_RESET_SHORT</t>
        </is>
      </c>
      <c r="B206" s="26" t="inlineStr">
        <is>
          <t>0</t>
        </is>
      </c>
      <c r="C206" s="26" t="n"/>
      <c r="D206" s="26" t="n"/>
      <c r="E206" s="26" t="n"/>
      <c r="F206" s="26" t="n"/>
      <c r="G206" s="26">
        <f>IFERROR(VLOOKUP($A21&amp;"_"&amp;$B21,Results_Deltas!$A$2:$P$15000,5,FALSE),"")</f>
        <v/>
      </c>
      <c r="H206" s="26">
        <f>IFERROR(VLOOKUP($A21,Results_30d_Deltas!$A$2:$H$5000,7,FALSE)-E20,"")</f>
        <v/>
      </c>
      <c r="I206" s="26">
        <f>IFERROR(VLOOKUP($A21,Results_30d_Deltas!$A$2:$H$5000,6,FALSE),"")</f>
        <v/>
      </c>
      <c r="J206" s="26" t="n"/>
      <c r="K206" s="26" t="n"/>
      <c r="L206" s="26" t="inlineStr">
        <is>
          <t>NO</t>
        </is>
      </c>
      <c r="M206" s="74" t="n">
        <v>4.842191573565933</v>
      </c>
      <c r="N206" s="74" t="n">
        <v>10</v>
      </c>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3" t="n"/>
      <c r="FT206" s="33" t="n"/>
      <c r="FU206" s="34" t="n"/>
      <c r="FV206" s="34"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3" t="n"/>
      <c r="IK206" s="33" t="n"/>
      <c r="IL206" s="26" t="n"/>
      <c r="IM206" s="26" t="inlineStr">
        <is>
          <t>ez_manage.py:2987 top()</t>
        </is>
      </c>
      <c r="IN206" s="26" t="inlineStr">
        <is>
          <t>v12_quick_engine.py:327 x13</t>
        </is>
      </c>
      <c r="IO206" s="26" t="n"/>
    </row>
    <row r="207" ht="10.5" customHeight="1" s="67">
      <c r="A207" s="26" t="inlineStr">
        <is>
          <t>LEGACY_PROC_SINGLE_REENTRY</t>
        </is>
      </c>
      <c r="B207" s="26" t="inlineStr">
        <is>
          <t>0</t>
        </is>
      </c>
      <c r="C207" s="26" t="n"/>
      <c r="D207" s="26" t="n"/>
      <c r="E207" s="26" t="n"/>
      <c r="F207" s="26" t="n"/>
      <c r="G207" s="26">
        <f>IFERROR(VLOOKUP($A76&amp;"_"&amp;$B76,Results_Deltas!$A$2:$P$15000,5,FALSE),"")</f>
        <v/>
      </c>
      <c r="H207" s="26">
        <f>IFERROR(VLOOKUP($A76,Results_30d_Deltas!$A$2:$H$5000,7,FALSE)-E75,"")</f>
        <v/>
      </c>
      <c r="I207" s="26">
        <f>IFERROR(VLOOKUP($A76,Results_30d_Deltas!$A$2:$H$5000,6,FALSE),"")</f>
        <v/>
      </c>
      <c r="J207" s="26" t="n"/>
      <c r="K207" s="26" t="n"/>
      <c r="L207" s="26" t="inlineStr">
        <is>
          <t>NO</t>
        </is>
      </c>
      <c r="M207" s="74" t="n">
        <v>4.842191573565933</v>
      </c>
      <c r="N207" s="74" t="n">
        <v>10</v>
      </c>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3" t="n"/>
      <c r="FT207" s="33" t="n"/>
      <c r="FU207" s="34" t="n"/>
      <c r="FV207" s="34"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3" t="n"/>
      <c r="IK207" s="33" t="n"/>
      <c r="IL207" s="26" t="n"/>
      <c r="IM207" s="26" t="inlineStr">
        <is>
          <t>ez_manage.py:3418 top()</t>
        </is>
      </c>
      <c r="IN207" s="26" t="inlineStr">
        <is>
          <t>v12_quick_engine.py:2119 x5</t>
        </is>
      </c>
      <c r="IO207" s="26" t="n"/>
    </row>
    <row r="208" ht="10.5" customHeight="1" s="67">
      <c r="A208" s="26" t="inlineStr">
        <is>
          <t>LEGACY_REENTRY_PSR_DC_BOUNCE</t>
        </is>
      </c>
      <c r="B208" s="26" t="inlineStr">
        <is>
          <t>0</t>
        </is>
      </c>
      <c r="C208" s="26" t="n"/>
      <c r="D208" s="26" t="n"/>
      <c r="E208" s="26" t="n"/>
      <c r="F208" s="26" t="n"/>
      <c r="G208" s="26">
        <f>IFERROR(VLOOKUP($A80&amp;"_"&amp;$B80,Results_Deltas!$A$2:$P$15000,5,FALSE),"")</f>
        <v/>
      </c>
      <c r="H208" s="26">
        <f>IFERROR(VLOOKUP($A80,Results_30d_Deltas!$A$2:$H$5000,7,FALSE)-E79,"")</f>
        <v/>
      </c>
      <c r="I208" s="26">
        <f>IFERROR(VLOOKUP($A80,Results_30d_Deltas!$A$2:$H$5000,6,FALSE),"")</f>
        <v/>
      </c>
      <c r="J208" s="26" t="n"/>
      <c r="K208" s="26" t="n"/>
      <c r="L208" s="26" t="inlineStr">
        <is>
          <t>NO</t>
        </is>
      </c>
      <c r="M208" s="74" t="n">
        <v>4.842191573565933</v>
      </c>
      <c r="N208" s="74" t="n">
        <v>10</v>
      </c>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3" t="n"/>
      <c r="FT208" s="33" t="n"/>
      <c r="FU208" s="34" t="n"/>
      <c r="FV208" s="34"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3" t="n"/>
      <c r="IK208" s="33" t="n"/>
      <c r="IL208" s="26" t="n"/>
      <c r="IM208" s="26" t="inlineStr">
        <is>
          <t>ez_manage.py:3422 top()</t>
        </is>
      </c>
      <c r="IN208" s="26" t="inlineStr">
        <is>
          <t>v12_quick_engine.py:2123 x5</t>
        </is>
      </c>
      <c r="IO208" s="26" t="n"/>
    </row>
    <row r="209" ht="10.5" customHeight="1" s="67">
      <c r="A209" s="26" t="inlineStr">
        <is>
          <t>LEGACY_REENTRY_PSR_K_DC_CROSSOVER</t>
        </is>
      </c>
      <c r="B209" s="26" t="inlineStr">
        <is>
          <t>0</t>
        </is>
      </c>
      <c r="C209" s="26" t="n"/>
      <c r="D209" s="26" t="n"/>
      <c r="E209" s="26" t="n"/>
      <c r="F209" s="26" t="n"/>
      <c r="G209" s="26">
        <f>IFERROR(VLOOKUP($A88&amp;"_"&amp;$B88,Results_Deltas!$A$2:$P$15000,5,FALSE),"")</f>
        <v/>
      </c>
      <c r="H209" s="26">
        <f>IFERROR(VLOOKUP($A88,Results_30d_Deltas!$A$2:$H$5000,7,FALSE)-E87,"")</f>
        <v/>
      </c>
      <c r="I209" s="26">
        <f>IFERROR(VLOOKUP($A88,Results_30d_Deltas!$A$2:$H$5000,6,FALSE),"")</f>
        <v/>
      </c>
      <c r="J209" s="26" t="n"/>
      <c r="K209" s="26" t="n"/>
      <c r="L209" s="26" t="inlineStr">
        <is>
          <t>NO</t>
        </is>
      </c>
      <c r="M209" s="74" t="n">
        <v>4.842191573565933</v>
      </c>
      <c r="N209" s="74" t="n">
        <v>10</v>
      </c>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3" t="n"/>
      <c r="FT209" s="33" t="n"/>
      <c r="FU209" s="34" t="n"/>
      <c r="FV209" s="34"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3" t="n"/>
      <c r="IK209" s="33" t="n"/>
      <c r="IL209" s="26" t="n"/>
      <c r="IM209" s="26" t="inlineStr">
        <is>
          <t>ez_manage.py:3424 top()</t>
        </is>
      </c>
      <c r="IN209" s="26" t="inlineStr">
        <is>
          <t>v12_quick_engine.py:2125 x5</t>
        </is>
      </c>
      <c r="IO209" s="26" t="n"/>
    </row>
    <row r="210" ht="10.5" customHeight="1" s="67">
      <c r="A210" s="26" t="inlineStr">
        <is>
          <t>MANDATORY_REENTRY_REQUIRE_K_NOT_EXTREME</t>
        </is>
      </c>
      <c r="B210" s="26" t="inlineStr">
        <is>
          <t>0</t>
        </is>
      </c>
      <c r="C210" s="26" t="n"/>
      <c r="D210" s="26" t="n"/>
      <c r="E210" s="26" t="n"/>
      <c r="F210" s="26" t="n"/>
      <c r="G210" s="26">
        <f>IFERROR(VLOOKUP($A108&amp;"_"&amp;$B108,Results_Deltas!$A$2:$P$15000,5,FALSE),"")</f>
        <v/>
      </c>
      <c r="H210" s="26">
        <f>IFERROR(VLOOKUP($A108,Results_30d_Deltas!$A$2:$H$5000,7,FALSE)-E107,"")</f>
        <v/>
      </c>
      <c r="I210" s="26">
        <f>IFERROR(VLOOKUP($A108,Results_30d_Deltas!$A$2:$H$5000,6,FALSE),"")</f>
        <v/>
      </c>
      <c r="J210" s="26" t="n"/>
      <c r="K210" s="26" t="n"/>
      <c r="L210" s="26" t="inlineStr">
        <is>
          <t>NO</t>
        </is>
      </c>
      <c r="M210" s="74" t="n">
        <v>4.842191573565933</v>
      </c>
      <c r="N210" s="74" t="n">
        <v>10</v>
      </c>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3" t="n"/>
      <c r="FT210" s="33" t="n"/>
      <c r="FU210" s="34" t="n"/>
      <c r="FV210" s="34"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3" t="n"/>
      <c r="IK210" s="33" t="n"/>
      <c r="IL210" s="26" t="n"/>
      <c r="IM210" s="26" t="inlineStr">
        <is>
          <t>ez_manage.py:4964 top()</t>
        </is>
      </c>
      <c r="IN210" s="26" t="inlineStr">
        <is>
          <t>v12_quick_engine.py:2250 x2</t>
        </is>
      </c>
      <c r="IO210" s="26" t="n"/>
    </row>
    <row r="211" ht="10.5" customHeight="1" s="67">
      <c r="A211" s="26" t="inlineStr">
        <is>
          <t>OBLIGATORY_REENTRY_SCORE_TIER3</t>
        </is>
      </c>
      <c r="B211" s="26" t="inlineStr">
        <is>
          <t>0</t>
        </is>
      </c>
      <c r="C211" s="26" t="n"/>
      <c r="D211" s="26" t="n"/>
      <c r="E211" s="26" t="n"/>
      <c r="F211" s="26" t="n"/>
      <c r="G211" s="26">
        <f>IFERROR(VLOOKUP($A136&amp;"_"&amp;$B136,Results_Deltas!$A$2:$P$15000,5,FALSE),"")</f>
        <v/>
      </c>
      <c r="H211" s="26">
        <f>IFERROR(VLOOKUP($A136,Results_30d_Deltas!$A$2:$H$5000,7,FALSE)-E135,"")</f>
        <v/>
      </c>
      <c r="I211" s="26">
        <f>IFERROR(VLOOKUP($A136,Results_30d_Deltas!$A$2:$H$5000,6,FALSE),"")</f>
        <v/>
      </c>
      <c r="J211" s="26" t="n"/>
      <c r="K211" s="26" t="n"/>
      <c r="L211" s="26" t="inlineStr">
        <is>
          <t>NO</t>
        </is>
      </c>
      <c r="M211" s="74" t="n">
        <v>4.842191573565933</v>
      </c>
      <c r="N211" s="74" t="n">
        <v>10</v>
      </c>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3" t="n"/>
      <c r="FT211" s="33" t="n"/>
      <c r="FU211" s="34" t="n"/>
      <c r="FV211" s="34"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3" t="n"/>
      <c r="IK211" s="33" t="n"/>
      <c r="IL211" s="26" t="n"/>
      <c r="IM211" s="26" t="inlineStr">
        <is>
          <t>ez_manage.py:5115 top()</t>
        </is>
      </c>
      <c r="IN211" s="26" t="inlineStr">
        <is>
          <t>v12_quick_engine.py:2506 x4</t>
        </is>
      </c>
      <c r="IO211" s="26" t="n"/>
    </row>
    <row r="212" ht="10.5" customHeight="1" s="67">
      <c r="A212" s="26" t="inlineStr">
        <is>
          <t>OBLIGATORY_REENTRY_SHORT_K15_LOW_BLOCK</t>
        </is>
      </c>
      <c r="B212" s="26" t="inlineStr">
        <is>
          <t>0</t>
        </is>
      </c>
      <c r="C212" s="26" t="n"/>
      <c r="D212" s="26" t="n"/>
      <c r="E212" s="26" t="n"/>
      <c r="F212" s="26" t="n"/>
      <c r="G212" s="26">
        <f>IFERROR(VLOOKUP($A140&amp;"_"&amp;$B140,Results_Deltas!$A$2:$P$15000,5,FALSE),"")</f>
        <v/>
      </c>
      <c r="H212" s="26">
        <f>IFERROR(VLOOKUP($A140,Results_30d_Deltas!$A$2:$H$5000,7,FALSE)-E139,"")</f>
        <v/>
      </c>
      <c r="I212" s="26">
        <f>IFERROR(VLOOKUP($A140,Results_30d_Deltas!$A$2:$H$5000,6,FALSE),"")</f>
        <v/>
      </c>
      <c r="J212" s="26" t="n"/>
      <c r="K212" s="26" t="n"/>
      <c r="L212" s="26" t="inlineStr">
        <is>
          <t>NO</t>
        </is>
      </c>
      <c r="M212" s="74" t="n">
        <v>4.842191573565933</v>
      </c>
      <c r="N212" s="74" t="n">
        <v>10</v>
      </c>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3" t="n"/>
      <c r="FT212" s="33" t="n"/>
      <c r="FU212" s="34" t="n"/>
      <c r="FV212" s="34"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3" t="n"/>
      <c r="IK212" s="33" t="n"/>
      <c r="IL212" s="26" t="n"/>
      <c r="IM212" s="26" t="inlineStr">
        <is>
          <t>ez_manage.py:5117 top()</t>
        </is>
      </c>
      <c r="IN212" s="26" t="inlineStr">
        <is>
          <t>v12_quick_engine.py:2508 x4</t>
        </is>
      </c>
      <c r="IO212" s="26" t="n"/>
    </row>
    <row r="213" ht="10.5" customHeight="1" s="67">
      <c r="A213" s="26" t="inlineStr">
        <is>
          <t>OBLIGATORY_REENTRY_TIER1_HTF_REQUIRED</t>
        </is>
      </c>
      <c r="B213" s="26" t="inlineStr">
        <is>
          <t>0</t>
        </is>
      </c>
      <c r="C213" s="26" t="n"/>
      <c r="D213" s="26" t="n"/>
      <c r="E213" s="26" t="n"/>
      <c r="F213" s="26" t="n"/>
      <c r="G213" s="26">
        <f>IFERROR(VLOOKUP($A157&amp;"_"&amp;$B157,Results_Deltas!$A$2:$P$15000,5,FALSE),"")</f>
        <v/>
      </c>
      <c r="H213" s="26">
        <f>IFERROR(VLOOKUP($A157,Results_30d_Deltas!$A$2:$H$5000,7,FALSE)-E156,"")</f>
        <v/>
      </c>
      <c r="I213" s="26">
        <f>IFERROR(VLOOKUP($A157,Results_30d_Deltas!$A$2:$H$5000,6,FALSE),"")</f>
        <v/>
      </c>
      <c r="J213" s="26" t="n"/>
      <c r="K213" s="26" t="n"/>
      <c r="L213" s="26" t="inlineStr">
        <is>
          <t>NO</t>
        </is>
      </c>
      <c r="M213" s="74" t="n">
        <v>4.842191573565933</v>
      </c>
      <c r="N213" s="74" t="n">
        <v>10</v>
      </c>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4" t="n"/>
      <c r="EP213" s="34" t="n"/>
      <c r="EQ213" s="34" t="n"/>
      <c r="ER213" s="34" t="n"/>
      <c r="ES213" s="34"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4" t="n"/>
      <c r="FV213" s="34"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3" t="n"/>
      <c r="IK213" s="33" t="n"/>
      <c r="IL213" s="26" t="n"/>
      <c r="IM213" s="26" t="inlineStr">
        <is>
          <t>ez_manage.py:5123 top()</t>
        </is>
      </c>
      <c r="IN213" s="26" t="inlineStr">
        <is>
          <t>v12_quick_engine.py:2514 x4</t>
        </is>
      </c>
      <c r="IO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74" t="n">
        <v>4.842191573565933</v>
      </c>
      <c r="N214" s="74" t="n">
        <v>10</v>
      </c>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3" t="n"/>
      <c r="FT214" s="33" t="n"/>
      <c r="FU214" s="34" t="n"/>
      <c r="FV214" s="34"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3" t="n"/>
      <c r="IK214" s="33" t="n"/>
      <c r="IL214" s="26" t="n"/>
      <c r="IM214" s="26" t="inlineStr">
        <is>
          <t>ez_manage.py:5319 top()</t>
        </is>
      </c>
      <c r="IN214" s="26" t="inlineStr">
        <is>
          <t>v12_quick_engine.py:2898 x3</t>
        </is>
      </c>
      <c r="IO214" s="26" t="n"/>
    </row>
    <row r="215" ht="10.5" customHeight="1" s="67">
      <c r="A215" s="26" t="inlineStr">
        <is>
          <t>REENTRY_TIER2_MAX_MINUTES</t>
        </is>
      </c>
      <c r="B215" s="26" t="inlineStr">
        <is>
          <t>0</t>
        </is>
      </c>
      <c r="C215" s="26" t="n"/>
      <c r="D215" s="26" t="n"/>
      <c r="E215" s="26" t="n"/>
      <c r="F215" s="26" t="n"/>
      <c r="G215" s="26">
        <f>IFERROR(VLOOKUP($A242&amp;"_"&amp;$B242,Results_Deltas!$A$2:$P$15000,5,FALSE),"")</f>
        <v/>
      </c>
      <c r="H215" s="26">
        <f>IFERROR(VLOOKUP($A242,Results_30d_Deltas!$A$2:$H$5000,7,FALSE)-E241,"")</f>
        <v/>
      </c>
      <c r="I215" s="26">
        <f>IFERROR(VLOOKUP($A242,Results_30d_Deltas!$A$2:$H$5000,6,FALSE),"")</f>
        <v/>
      </c>
      <c r="J215" s="26" t="n"/>
      <c r="K215" s="26" t="n"/>
      <c r="L215" s="26" t="inlineStr">
        <is>
          <t>NO</t>
        </is>
      </c>
      <c r="M215" s="74" t="n">
        <v>4.842191573565933</v>
      </c>
      <c r="N215" s="74" t="n">
        <v>10</v>
      </c>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3" t="n"/>
      <c r="FT215" s="33" t="n"/>
      <c r="FU215" s="34" t="n"/>
      <c r="FV215" s="34"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3" t="n"/>
      <c r="IK215" s="33" t="n"/>
      <c r="IL215" s="26" t="n"/>
      <c r="IM215" s="26" t="inlineStr">
        <is>
          <t>ez_manage.py:3879 top()</t>
        </is>
      </c>
      <c r="IN215" s="26" t="inlineStr">
        <is>
          <t>v12_quick_engine.py:2914 x10</t>
        </is>
      </c>
      <c r="IO215" s="26" t="n"/>
    </row>
    <row r="216" ht="10.5" customHeight="1" s="67">
      <c r="A216" s="26" t="inlineStr">
        <is>
          <t>MANDATORY_REENTRY_K_LOW_BLOCK</t>
        </is>
      </c>
      <c r="B216" s="26" t="inlineStr">
        <is>
          <t>0</t>
        </is>
      </c>
      <c r="C216" s="26" t="n"/>
      <c r="D216" s="26" t="n"/>
      <c r="E216" s="26" t="n"/>
      <c r="F216" s="26" t="n"/>
      <c r="G216" s="26">
        <f>IFERROR(VLOOKUP($A104&amp;"_"&amp;$B104,Results_Deltas!$A$2:$P$15000,5,FALSE),"")</f>
        <v/>
      </c>
      <c r="H216" s="26">
        <f>IFERROR(VLOOKUP($A104,Results_30d_Deltas!$A$2:$H$5000,7,FALSE)-E103,"")</f>
        <v/>
      </c>
      <c r="I216" s="26">
        <f>IFERROR(VLOOKUP($A104,Results_30d_Deltas!$A$2:$H$5000,6,FALSE),"")</f>
        <v/>
      </c>
      <c r="J216" s="26" t="n"/>
      <c r="K216" s="26" t="n"/>
      <c r="L216" s="26" t="inlineStr">
        <is>
          <t>NO</t>
        </is>
      </c>
      <c r="M216" s="74" t="n">
        <v>4.850162681500708</v>
      </c>
      <c r="N216" s="74" t="n">
        <v>10</v>
      </c>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3" t="n"/>
      <c r="FT216" s="33" t="n"/>
      <c r="FU216" s="34" t="n"/>
      <c r="FV216" s="34"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3" t="n"/>
      <c r="IK216" s="33" t="n"/>
      <c r="IL216" s="26" t="n"/>
      <c r="IM216" s="26" t="inlineStr">
        <is>
          <t>ez_manage.py:4962 top()</t>
        </is>
      </c>
      <c r="IN216" s="26" t="inlineStr">
        <is>
          <t>v12_quick_engine.py:2248 x2</t>
        </is>
      </c>
      <c r="IO216" s="26" t="n"/>
    </row>
    <row r="217" ht="10.5" customHeight="1" s="67">
      <c r="A217" s="26" t="inlineStr">
        <is>
          <t>REENTRY_POST_CONSOL_TFS_REQUIRED</t>
        </is>
      </c>
      <c r="B217" s="26" t="inlineStr">
        <is>
          <t>0</t>
        </is>
      </c>
      <c r="C217" s="26" t="n"/>
      <c r="D217" s="26" t="n"/>
      <c r="E217" s="26" t="n"/>
      <c r="F217" s="26" t="n"/>
      <c r="G217" s="26">
        <f>IFERROR(VLOOKUP($A218&amp;"_"&amp;$B218,Results_Deltas!$A$2:$P$15000,5,FALSE),"")</f>
        <v/>
      </c>
      <c r="H217" s="26">
        <f>IFERROR(VLOOKUP($A218,Results_30d_Deltas!$A$2:$H$5000,7,FALSE)-E217,"")</f>
        <v/>
      </c>
      <c r="I217" s="26">
        <f>IFERROR(VLOOKUP($A218,Results_30d_Deltas!$A$2:$H$5000,6,FALSE),"")</f>
        <v/>
      </c>
      <c r="J217" s="26" t="n"/>
      <c r="K217" s="26" t="n"/>
      <c r="L217" s="26" t="inlineStr">
        <is>
          <t>NO</t>
        </is>
      </c>
      <c r="M217" s="74" t="n">
        <v>4.850162681500708</v>
      </c>
      <c r="N217" s="74" t="n">
        <v>10</v>
      </c>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3" t="n"/>
      <c r="FT217" s="33" t="n"/>
      <c r="FU217" s="34" t="n"/>
      <c r="FV217" s="34"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3" t="n"/>
      <c r="IK217" s="33" t="n"/>
      <c r="IL217" s="26" t="n"/>
      <c r="IM217" s="26" t="inlineStr">
        <is>
          <t>ez_manage.py:5320 top()</t>
        </is>
      </c>
      <c r="IN217" s="26" t="inlineStr">
        <is>
          <t>v12_quick_engine.py:2899 x3</t>
        </is>
      </c>
      <c r="IO217" s="26" t="n"/>
    </row>
    <row r="218" ht="10.5" customHeight="1" s="67">
      <c r="A218" s="27" t="inlineStr">
        <is>
          <t>REENTRY_POST_CONSOL_TFS_REQUIRED</t>
        </is>
      </c>
      <c r="B218" s="69" t="n">
        <v>0</v>
      </c>
      <c r="C218" s="26" t="n"/>
      <c r="D218" s="26" t="n"/>
      <c r="E218" s="26" t="n"/>
      <c r="F218" s="26" t="n"/>
      <c r="G218" s="26">
        <f>IFERROR(VLOOKUP($A221&amp;"_"&amp;$B221,Results_Deltas!$A$2:$P$15000,5,FALSE),"")</f>
        <v/>
      </c>
      <c r="H218" s="26">
        <f>IFERROR(VLOOKUP($A221,Results_30d_Deltas!$A$2:$H$5000,7,FALSE)-E220,"")</f>
        <v/>
      </c>
      <c r="I218" s="26">
        <f>IFERROR(VLOOKUP($A221,Results_30d_Deltas!$A$2:$H$5000,6,FALSE),"")</f>
        <v/>
      </c>
      <c r="J218" s="26" t="n"/>
      <c r="K218" s="26" t="n"/>
      <c r="L218" s="26" t="inlineStr">
        <is>
          <t>NO</t>
        </is>
      </c>
      <c r="M218" s="74" t="n">
        <v>4.850162681500708</v>
      </c>
      <c r="N218" s="74" t="n">
        <v>10</v>
      </c>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3" t="n"/>
      <c r="FT218" s="33" t="n"/>
      <c r="FU218" s="34" t="n"/>
      <c r="FV218" s="34"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3" t="n"/>
      <c r="IK218" s="33" t="n"/>
      <c r="IL218" s="26" t="n"/>
      <c r="IM218" s="26" t="inlineStr">
        <is>
          <t>ez_manage.py:5320 top()</t>
        </is>
      </c>
      <c r="IN218" s="26" t="inlineStr">
        <is>
          <t>v12_quick_engine.py:2899 x3</t>
        </is>
      </c>
      <c r="IO218" s="26" t="n"/>
    </row>
    <row r="219" ht="10.5" customHeight="1" s="67">
      <c r="A219" s="27" t="inlineStr">
        <is>
          <t>GUARANTEED_REENTRY_TIGHT_STOP_MAX_AGE_S</t>
        </is>
      </c>
      <c r="B219" s="27" t="inlineStr">
        <is>
          <t>1800.0</t>
        </is>
      </c>
      <c r="C219" s="26" t="n"/>
      <c r="D219" s="26" t="n"/>
      <c r="E219" s="26" t="n"/>
      <c r="F219" s="26" t="n"/>
      <c r="G219" s="26">
        <f>IFERROR(VLOOKUP($A63&amp;"_"&amp;$B63,Results_Deltas!$A$2:$P$15000,5,FALSE),"")</f>
        <v/>
      </c>
      <c r="H219" s="26">
        <f>IFERROR(VLOOKUP($A63,Results_30d_Deltas!$A$2:$H$5000,7,FALSE)-E62,"")</f>
        <v/>
      </c>
      <c r="I219" s="26">
        <f>IFERROR(VLOOKUP($A63,Results_30d_Deltas!$A$2:$H$5000,6,FALSE),"")</f>
        <v/>
      </c>
      <c r="J219" s="26" t="n"/>
      <c r="K219" s="26" t="n"/>
      <c r="L219" s="26" t="inlineStr">
        <is>
          <t>YES</t>
        </is>
      </c>
      <c r="M219" s="74" t="n">
        <v>4.853316325967389</v>
      </c>
      <c r="N219" s="74" t="n">
        <v>10</v>
      </c>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4" t="n"/>
      <c r="DB219" s="34" t="n"/>
      <c r="DC219" s="34" t="n"/>
      <c r="DD219" s="34" t="n"/>
      <c r="DE219" s="34"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4" t="n"/>
      <c r="EF219" s="34" t="n"/>
      <c r="EG219" s="34" t="n"/>
      <c r="EH219" s="34" t="n"/>
      <c r="EI219" s="34"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3" t="n"/>
      <c r="FT219" s="33" t="n"/>
      <c r="FU219" s="34" t="n"/>
      <c r="FV219" s="34"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3" t="n"/>
      <c r="IK219" s="33" t="n"/>
      <c r="IL219" s="26" t="n"/>
      <c r="IM219" s="26" t="inlineStr">
        <is>
          <t>ez_manage.py:4780 top()</t>
        </is>
      </c>
      <c r="IN219" s="26" t="inlineStr">
        <is>
          <t>v12_quick_engine.py:1948 x4</t>
        </is>
      </c>
      <c r="IO219" s="26" t="n"/>
    </row>
    <row r="220" ht="10.5" customHeight="1" s="67">
      <c r="A220" s="26" t="inlineStr">
        <is>
          <t>MANDATORY_REENTRY_K_HIGH_BLOCK</t>
        </is>
      </c>
      <c r="B220" s="26" t="inlineStr">
        <is>
          <t>0</t>
        </is>
      </c>
      <c r="C220" s="26" t="n"/>
      <c r="D220" s="26" t="n"/>
      <c r="E220" s="26" t="n"/>
      <c r="F220" s="26" t="n"/>
      <c r="G220" s="26">
        <f>IFERROR(VLOOKUP($A100&amp;"_"&amp;$B100,Results_Deltas!$A$2:$P$15000,5,FALSE),"")</f>
        <v/>
      </c>
      <c r="H220" s="26">
        <f>IFERROR(VLOOKUP($A100,Results_30d_Deltas!$A$2:$H$5000,7,FALSE)-E99,"")</f>
        <v/>
      </c>
      <c r="I220" s="26">
        <f>IFERROR(VLOOKUP($A100,Results_30d_Deltas!$A$2:$H$5000,6,FALSE),"")</f>
        <v/>
      </c>
      <c r="J220" s="26" t="n"/>
      <c r="K220" s="26" t="n"/>
      <c r="L220" s="26" t="inlineStr">
        <is>
          <t>NO</t>
        </is>
      </c>
      <c r="M220" s="74" t="n">
        <v>4.867230241881826</v>
      </c>
      <c r="N220" s="74" t="n">
        <v>10</v>
      </c>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3" t="n"/>
      <c r="FT220" s="33" t="n"/>
      <c r="FU220" s="34" t="n"/>
      <c r="FV220" s="34"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3" t="n"/>
      <c r="IK220" s="33" t="n"/>
      <c r="IL220" s="26" t="n"/>
      <c r="IM220" s="26" t="inlineStr">
        <is>
          <t>ez_manage.py:4961 top()</t>
        </is>
      </c>
      <c r="IN220" s="26" t="inlineStr">
        <is>
          <t>v12_quick_engine.py:2247 x2</t>
        </is>
      </c>
      <c r="IO220" s="26" t="n"/>
    </row>
    <row r="221" ht="10.5" customHeight="1" s="67">
      <c r="A221" s="26" t="inlineStr">
        <is>
          <t>LEGACY_REENTRY_PSR_QUICK_RECOVERY</t>
        </is>
      </c>
      <c r="B221" s="26" t="inlineStr">
        <is>
          <t>0</t>
        </is>
      </c>
      <c r="C221" s="26" t="n"/>
      <c r="D221" s="26" t="n"/>
      <c r="E221" s="26" t="n"/>
      <c r="F221" s="26" t="n"/>
      <c r="G221" s="26">
        <f>IFERROR(VLOOKUP($A92&amp;"_"&amp;$B92,Results_Deltas!$A$2:$P$15000,5,FALSE),"")</f>
        <v/>
      </c>
      <c r="H221" s="26">
        <f>IFERROR(VLOOKUP($A92,Results_30d_Deltas!$A$2:$H$5000,7,FALSE)-E91,"")</f>
        <v/>
      </c>
      <c r="I221" s="26">
        <f>IFERROR(VLOOKUP($A92,Results_30d_Deltas!$A$2:$H$5000,6,FALSE),"")</f>
        <v/>
      </c>
      <c r="J221" s="26" t="n"/>
      <c r="K221" s="26" t="n"/>
      <c r="L221" s="26" t="inlineStr">
        <is>
          <t>NO</t>
        </is>
      </c>
      <c r="M221" s="74" t="n">
        <v>4.89014871976491</v>
      </c>
      <c r="N221" s="74" t="n">
        <v>10</v>
      </c>
      <c r="O221" s="33" t="n"/>
      <c r="P221" s="33" t="n"/>
      <c r="Q221" s="33" t="n"/>
      <c r="R221" s="33" t="n"/>
      <c r="S221" s="33" t="n"/>
      <c r="T221" s="33" t="n"/>
      <c r="U221" s="33" t="n"/>
      <c r="V221" s="33" t="n"/>
      <c r="W221" s="33" t="n"/>
      <c r="X221" s="33" t="n"/>
      <c r="Y221" s="33" t="n"/>
      <c r="Z221" s="33" t="n"/>
      <c r="AA221" s="33" t="n"/>
      <c r="AB221" s="33" t="n"/>
      <c r="AC221" s="33" t="n"/>
      <c r="AD221" s="34" t="n"/>
      <c r="AE221" s="34" t="n"/>
      <c r="AF221" s="34" t="n"/>
      <c r="AG221" s="34" t="n"/>
      <c r="AH221" s="34" t="n"/>
      <c r="AI221" s="34" t="n"/>
      <c r="AJ221" s="34" t="n"/>
      <c r="AK221" s="34" t="n"/>
      <c r="AL221" s="34" t="n"/>
      <c r="AM221" s="34"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3" t="n"/>
      <c r="FT221" s="33" t="n"/>
      <c r="FU221" s="34" t="n"/>
      <c r="FV221" s="34"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3" t="n"/>
      <c r="IK221" s="33" t="n"/>
      <c r="IL221" s="26" t="n"/>
      <c r="IM221" s="26" t="inlineStr">
        <is>
          <t>ez_manage.py:3425 top()</t>
        </is>
      </c>
      <c r="IN221" s="26" t="inlineStr">
        <is>
          <t>v12_quick_engine.py:2126 x4</t>
        </is>
      </c>
      <c r="IO221" s="26" t="n"/>
    </row>
    <row r="222" ht="10.5" customHeight="1" s="67">
      <c r="A222" s="26" t="inlineStr">
        <is>
          <t>OBLIGATORY_REENTRY_DEFAULT_SIZE_MULT</t>
        </is>
      </c>
      <c r="B222" s="26" t="inlineStr">
        <is>
          <t>0</t>
        </is>
      </c>
      <c r="C222" s="26" t="n"/>
      <c r="D222" s="26" t="n"/>
      <c r="E222" s="26" t="n"/>
      <c r="F222" s="26" t="n"/>
      <c r="G222" s="26">
        <f>IFERROR(VLOOKUP($A114&amp;"_"&amp;$B114,Results_Deltas!$A$2:$P$15000,5,FALSE),"")</f>
        <v/>
      </c>
      <c r="H222" s="26">
        <f>IFERROR(VLOOKUP($A114,Results_30d_Deltas!$A$2:$H$5000,7,FALSE)-E113,"")</f>
        <v/>
      </c>
      <c r="I222" s="26">
        <f>IFERROR(VLOOKUP($A114,Results_30d_Deltas!$A$2:$H$5000,6,FALSE),"")</f>
        <v/>
      </c>
      <c r="J222" s="26" t="n"/>
      <c r="K222" s="26" t="n"/>
      <c r="L222" s="26" t="inlineStr">
        <is>
          <t>NO</t>
        </is>
      </c>
      <c r="M222" s="74" t="n">
        <v>4.896446180426146</v>
      </c>
      <c r="N222" s="74" t="n">
        <v>10</v>
      </c>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3" t="n"/>
      <c r="FT222" s="33" t="n"/>
      <c r="FU222" s="34" t="n"/>
      <c r="FV222" s="34"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4" t="n"/>
      <c r="HL222" s="34" t="n"/>
      <c r="HM222" s="34" t="n"/>
      <c r="HN222" s="34" t="n"/>
      <c r="HO222" s="34"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3" t="n"/>
      <c r="IK222" s="33" t="n"/>
      <c r="IL222" s="26" t="n"/>
      <c r="IM222" s="26" t="inlineStr">
        <is>
          <t>ez_manage.py:5108 top()</t>
        </is>
      </c>
      <c r="IN222" s="26" t="inlineStr">
        <is>
          <t>v12_quick_engine.py:2499 x2</t>
        </is>
      </c>
      <c r="IO222" s="26" t="n"/>
    </row>
    <row r="223" ht="10.5" customHeight="1" s="67">
      <c r="A223" s="27" t="inlineStr">
        <is>
          <t>OBLIGATORY_REENTRY_DEFAULT_SIZE_MULT</t>
        </is>
      </c>
      <c r="B223" s="69" t="n">
        <v>0</v>
      </c>
      <c r="C223" s="26" t="n"/>
      <c r="D223" s="26" t="n"/>
      <c r="E223" s="26" t="n"/>
      <c r="F223" s="26" t="n"/>
      <c r="G223" s="26">
        <f>IFERROR(VLOOKUP($A116&amp;"_"&amp;$B116,Results_Deltas!$A$2:$P$15000,5,FALSE),"")</f>
        <v/>
      </c>
      <c r="H223" s="26">
        <f>IFERROR(VLOOKUP($A116,Results_30d_Deltas!$A$2:$H$5000,7,FALSE)-E115,"")</f>
        <v/>
      </c>
      <c r="I223" s="26">
        <f>IFERROR(VLOOKUP($A116,Results_30d_Deltas!$A$2:$H$5000,6,FALSE),"")</f>
        <v/>
      </c>
      <c r="J223" s="26" t="n"/>
      <c r="K223" s="26" t="n"/>
      <c r="L223" s="26" t="inlineStr">
        <is>
          <t>NO</t>
        </is>
      </c>
      <c r="M223" s="74" t="n">
        <v>4.896446180426146</v>
      </c>
      <c r="N223" s="74" t="n">
        <v>10</v>
      </c>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3" t="n"/>
      <c r="FT223" s="33" t="n"/>
      <c r="FU223" s="34" t="n"/>
      <c r="FV223" s="34"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4" t="n"/>
      <c r="HL223" s="34" t="n"/>
      <c r="HM223" s="34" t="n"/>
      <c r="HN223" s="34" t="n"/>
      <c r="HO223" s="34"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3" t="n"/>
      <c r="IK223" s="33" t="n"/>
      <c r="IL223" s="26" t="n"/>
      <c r="IM223" s="26" t="inlineStr">
        <is>
          <t>ez_manage.py:5108 top()</t>
        </is>
      </c>
      <c r="IN223" s="26" t="inlineStr">
        <is>
          <t>v12_quick_engine.py:2499 x2</t>
        </is>
      </c>
      <c r="IO223" s="26" t="n"/>
    </row>
    <row r="224" ht="10.5" customHeight="1" s="67">
      <c r="A224" s="26" t="inlineStr">
        <is>
          <t>REENTRY_SIZE_DIP_MULT</t>
        </is>
      </c>
      <c r="B224" s="26" t="inlineStr">
        <is>
          <t>0</t>
        </is>
      </c>
      <c r="C224" s="26" t="n"/>
      <c r="D224" s="26" t="n"/>
      <c r="E224" s="26" t="n"/>
      <c r="F224" s="26" t="n"/>
      <c r="G224" s="26">
        <f>IFERROR(VLOOKUP($A226&amp;"_"&amp;$B226,Results_Deltas!$A$2:$P$15000,5,FALSE),"")</f>
        <v/>
      </c>
      <c r="H224" s="26">
        <f>IFERROR(VLOOKUP($A226,Results_30d_Deltas!$A$2:$H$5000,7,FALSE)-E225,"")</f>
        <v/>
      </c>
      <c r="I224" s="26">
        <f>IFERROR(VLOOKUP($A226,Results_30d_Deltas!$A$2:$H$5000,6,FALSE),"")</f>
        <v/>
      </c>
      <c r="J224" s="26" t="n"/>
      <c r="K224" s="26" t="n"/>
      <c r="L224" s="26" t="inlineStr">
        <is>
          <t>NO</t>
        </is>
      </c>
      <c r="M224" s="74" t="n">
        <v>4.896446180426146</v>
      </c>
      <c r="N224" s="74" t="n">
        <v>10</v>
      </c>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4" t="n"/>
      <c r="FV224" s="34"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4" t="n"/>
      <c r="HL224" s="34" t="n"/>
      <c r="HM224" s="34" t="n"/>
      <c r="HN224" s="34" t="n"/>
      <c r="HO224" s="34"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3" t="n"/>
      <c r="IK224" s="33" t="n"/>
      <c r="IL224" s="26" t="n"/>
      <c r="IM224" s="26" t="inlineStr">
        <is>
          <t>ez_manage.py:3871 top()</t>
        </is>
      </c>
      <c r="IN224" s="26" t="inlineStr">
        <is>
          <t>v12_quick_engine.py:2904 x3</t>
        </is>
      </c>
      <c r="IO224" s="26" t="n"/>
    </row>
    <row r="225" ht="10.5" customHeight="1" s="67">
      <c r="A225" s="26" t="inlineStr">
        <is>
          <t>REENTRY_SIZE_EXTENDED_MULT</t>
        </is>
      </c>
      <c r="B225" s="26" t="inlineStr">
        <is>
          <t>0</t>
        </is>
      </c>
      <c r="C225" s="26" t="n"/>
      <c r="D225" s="26" t="n"/>
      <c r="E225" s="26" t="n"/>
      <c r="F225" s="26" t="n"/>
      <c r="G225" s="26">
        <f>IFERROR(VLOOKUP($A234&amp;"_"&amp;$B234,Results_Deltas!$A$2:$P$15000,5,FALSE),"")</f>
        <v/>
      </c>
      <c r="H225" s="26">
        <f>IFERROR(VLOOKUP($A234,Results_30d_Deltas!$A$2:$H$5000,7,FALSE)-E233,"")</f>
        <v/>
      </c>
      <c r="I225" s="26">
        <f>IFERROR(VLOOKUP($A234,Results_30d_Deltas!$A$2:$H$5000,6,FALSE),"")</f>
        <v/>
      </c>
      <c r="J225" s="26" t="n"/>
      <c r="K225" s="26" t="n"/>
      <c r="L225" s="26" t="inlineStr">
        <is>
          <t>NO</t>
        </is>
      </c>
      <c r="M225" s="74" t="n">
        <v>4.896446180426146</v>
      </c>
      <c r="N225" s="74" t="n">
        <v>10</v>
      </c>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4" t="n"/>
      <c r="FV225" s="34"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4" t="n"/>
      <c r="HL225" s="34" t="n"/>
      <c r="HM225" s="34" t="n"/>
      <c r="HN225" s="34" t="n"/>
      <c r="HO225" s="34"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3" t="n"/>
      <c r="IK225" s="33" t="n"/>
      <c r="IL225" s="26" t="n"/>
      <c r="IM225" s="26" t="inlineStr">
        <is>
          <t>ez_manage.py:3873 top()</t>
        </is>
      </c>
      <c r="IN225" s="26" t="inlineStr">
        <is>
          <t>v12_quick_engine.py:2906 x3</t>
        </is>
      </c>
      <c r="IO225" s="26" t="n"/>
    </row>
    <row r="226" ht="10.5" customHeight="1" s="67">
      <c r="A226" s="26" t="inlineStr">
        <is>
          <t>REENTRY_WT15M_SIZE_MULT</t>
        </is>
      </c>
      <c r="B226" s="26" t="inlineStr">
        <is>
          <t>0</t>
        </is>
      </c>
      <c r="C226" s="26" t="n"/>
      <c r="D226" s="26" t="n"/>
      <c r="E226" s="26" t="n"/>
      <c r="F226" s="26" t="n"/>
      <c r="G226" s="26">
        <f>IFERROR(VLOOKUP($A246&amp;"_"&amp;$B246,Results_Deltas!$A$2:$P$15000,5,FALSE),"")</f>
        <v/>
      </c>
      <c r="H226" s="26">
        <f>IFERROR(VLOOKUP($A246,Results_30d_Deltas!$A$2:$H$5000,7,FALSE)-E245,"")</f>
        <v/>
      </c>
      <c r="I226" s="26">
        <f>IFERROR(VLOOKUP($A246,Results_30d_Deltas!$A$2:$H$5000,6,FALSE),"")</f>
        <v/>
      </c>
      <c r="J226" s="26" t="n"/>
      <c r="K226" s="26" t="n"/>
      <c r="L226" s="26" t="inlineStr">
        <is>
          <t>NO</t>
        </is>
      </c>
      <c r="M226" s="74" t="n">
        <v>4.896446180426146</v>
      </c>
      <c r="N226" s="74" t="n">
        <v>10</v>
      </c>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3" t="n"/>
      <c r="FT226" s="33" t="n"/>
      <c r="FU226" s="34" t="n"/>
      <c r="FV226" s="34"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4" t="n"/>
      <c r="HL226" s="34" t="n"/>
      <c r="HM226" s="34" t="n"/>
      <c r="HN226" s="34" t="n"/>
      <c r="HO226" s="34"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3" t="n"/>
      <c r="IK226" s="33" t="n"/>
      <c r="IL226" s="26" t="n"/>
      <c r="IM226" s="26" t="inlineStr">
        <is>
          <t>ez_manage.py:3884 top()</t>
        </is>
      </c>
      <c r="IN226" s="26" t="inlineStr">
        <is>
          <t>v12_quick_engine.py:2926 x5</t>
        </is>
      </c>
      <c r="IO226" s="26" t="n"/>
    </row>
    <row r="227" ht="10.5" customHeight="1" s="67">
      <c r="A227" s="27" t="inlineStr">
        <is>
          <t>GUARANTEED_REENTRY_TIGHT_STOP_PCT</t>
        </is>
      </c>
      <c r="B227" s="27" t="inlineStr">
        <is>
          <t>0.5</t>
        </is>
      </c>
      <c r="C227" s="26" t="n"/>
      <c r="D227" s="26" t="n"/>
      <c r="E227" s="26" t="n"/>
      <c r="F227" s="26" t="n"/>
      <c r="G227" s="26">
        <f>IFERROR(VLOOKUP($A73&amp;"_"&amp;$B73,Results_Deltas!$A$2:$P$15000,5,FALSE),"")</f>
        <v/>
      </c>
      <c r="H227" s="26">
        <f>IFERROR(VLOOKUP($A73,Results_30d_Deltas!$A$2:$H$5000,7,FALSE)-E72,"")</f>
        <v/>
      </c>
      <c r="I227" s="26">
        <f>IFERROR(VLOOKUP($A73,Results_30d_Deltas!$A$2:$H$5000,6,FALSE),"")</f>
        <v/>
      </c>
      <c r="J227" s="26" t="n"/>
      <c r="K227" s="26" t="n"/>
      <c r="L227" s="26" t="inlineStr">
        <is>
          <t>YES</t>
        </is>
      </c>
      <c r="M227" s="74" t="n">
        <v>4.91591923882071</v>
      </c>
      <c r="N227" s="74" t="n">
        <v>10</v>
      </c>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4" t="n"/>
      <c r="DB227" s="34" t="n"/>
      <c r="DC227" s="34" t="n"/>
      <c r="DD227" s="34" t="n"/>
      <c r="DE227" s="34"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4" t="n"/>
      <c r="EF227" s="34" t="n"/>
      <c r="EG227" s="34" t="n"/>
      <c r="EH227" s="34" t="n"/>
      <c r="EI227" s="34"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3" t="n"/>
      <c r="FT227" s="33" t="n"/>
      <c r="FU227" s="34" t="n"/>
      <c r="FV227" s="34"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3" t="n"/>
      <c r="IK227" s="33" t="n"/>
      <c r="IL227" s="26" t="n"/>
      <c r="IM227" s="26" t="inlineStr">
        <is>
          <t>ez_manage.py:4782 top()</t>
        </is>
      </c>
      <c r="IN227" s="26" t="inlineStr">
        <is>
          <t>v12_quick_engine.py:1950 x7</t>
        </is>
      </c>
      <c r="IO227" s="26" t="n"/>
    </row>
    <row r="228" ht="10.5" customHeight="1" s="67">
      <c r="A228" s="27" t="inlineStr">
        <is>
          <t>GUARANTEED_REENTRY_K_FAVORABLE_LOW</t>
        </is>
      </c>
      <c r="B228" s="27" t="inlineStr">
        <is>
          <t>30.0</t>
        </is>
      </c>
      <c r="C228" s="26" t="n"/>
      <c r="D228" s="26" t="n"/>
      <c r="E228" s="26" t="n"/>
      <c r="F228" s="26" t="n"/>
      <c r="G228" s="26">
        <f>IFERROR(VLOOKUP($A10&amp;"_"&amp;$B10,Results_Deltas!$A$2:$P$15000,5,FALSE),"")</f>
        <v/>
      </c>
      <c r="H228" s="26">
        <f>IFERROR(VLOOKUP($A10,Results_30d_Deltas!$A$2:$H$5000,7,FALSE)-E9,"")</f>
        <v/>
      </c>
      <c r="I228" s="26">
        <f>IFERROR(VLOOKUP($A10,Results_30d_Deltas!$A$2:$H$5000,6,FALSE),"")</f>
        <v/>
      </c>
      <c r="J228" s="26" t="n"/>
      <c r="K228" s="26" t="n"/>
      <c r="L228" s="26" t="inlineStr">
        <is>
          <t>YES</t>
        </is>
      </c>
      <c r="M228" s="74" t="n">
        <v>4.928305949221801</v>
      </c>
      <c r="N228" s="74" t="n">
        <v>10</v>
      </c>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3" t="n"/>
      <c r="FT228" s="33" t="n"/>
      <c r="FU228" s="34" t="n"/>
      <c r="FV228" s="34"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3" t="n"/>
      <c r="IK228" s="33" t="n"/>
      <c r="IL228" s="26" t="n"/>
      <c r="IM228" s="26" t="inlineStr">
        <is>
          <t>ez_manage.py:4775 top()</t>
        </is>
      </c>
      <c r="IN228" s="26" t="inlineStr">
        <is>
          <t>v12_quick_engine.py:1942 x4</t>
        </is>
      </c>
      <c r="IO228" s="26" t="n"/>
    </row>
    <row r="229" ht="10.5" customHeight="1" s="67">
      <c r="A229" s="27" t="inlineStr">
        <is>
          <t>GUARANTEED_REENTRY_K_HIGH_BLOCK</t>
        </is>
      </c>
      <c r="B229" s="27" t="inlineStr">
        <is>
          <t>80.0</t>
        </is>
      </c>
      <c r="C229" s="26" t="n"/>
      <c r="D229" s="26" t="n"/>
      <c r="E229" s="26" t="n"/>
      <c r="F229" s="26" t="n"/>
      <c r="G229" s="26">
        <f>IFERROR(VLOOKUP($A49&amp;"_"&amp;$B49,Results_Deltas!$A$2:$P$15000,5,FALSE),"")</f>
        <v/>
      </c>
      <c r="H229" s="26">
        <f>IFERROR(VLOOKUP($A49,Results_30d_Deltas!$A$2:$H$5000,7,FALSE)-E48,"")</f>
        <v/>
      </c>
      <c r="I229" s="26">
        <f>IFERROR(VLOOKUP($A49,Results_30d_Deltas!$A$2:$H$5000,6,FALSE),"")</f>
        <v/>
      </c>
      <c r="J229" s="26" t="n"/>
      <c r="K229" s="26" t="n"/>
      <c r="L229" s="26" t="inlineStr">
        <is>
          <t>YES</t>
        </is>
      </c>
      <c r="M229" s="74" t="n">
        <v>4.928305949221801</v>
      </c>
      <c r="N229" s="74" t="n">
        <v>10</v>
      </c>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3" t="n"/>
      <c r="FT229" s="33" t="n"/>
      <c r="FU229" s="34" t="n"/>
      <c r="FV229" s="34"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3" t="n"/>
      <c r="IK229" s="33" t="n"/>
      <c r="IL229" s="26" t="n"/>
      <c r="IM229" s="26" t="inlineStr">
        <is>
          <t>ez_manage.py:4776 top()</t>
        </is>
      </c>
      <c r="IN229" s="26" t="inlineStr">
        <is>
          <t>v12_quick_engine.py:1943 x4</t>
        </is>
      </c>
      <c r="IO229" s="26" t="n"/>
    </row>
    <row r="230" ht="10.5" customHeight="1" s="67">
      <c r="A230" s="27" t="inlineStr">
        <is>
          <t>GUARANTEED_REENTRY_K_LOW_BLOCK</t>
        </is>
      </c>
      <c r="B230" s="27" t="inlineStr">
        <is>
          <t>20.0</t>
        </is>
      </c>
      <c r="C230" s="26" t="n"/>
      <c r="D230" s="26" t="n"/>
      <c r="E230" s="26" t="n"/>
      <c r="F230" s="26" t="n"/>
      <c r="G230" s="26">
        <f>IFERROR(VLOOKUP($A54&amp;"_"&amp;$B54,Results_Deltas!$A$2:$P$15000,5,FALSE),"")</f>
        <v/>
      </c>
      <c r="H230" s="26">
        <f>IFERROR(VLOOKUP($A54,Results_30d_Deltas!$A$2:$H$5000,7,FALSE)-E53,"")</f>
        <v/>
      </c>
      <c r="I230" s="26">
        <f>IFERROR(VLOOKUP($A54,Results_30d_Deltas!$A$2:$H$5000,6,FALSE),"")</f>
        <v/>
      </c>
      <c r="J230" s="26" t="n"/>
      <c r="K230" s="26" t="n"/>
      <c r="L230" s="26" t="inlineStr">
        <is>
          <t>YES</t>
        </is>
      </c>
      <c r="M230" s="74" t="n">
        <v>4.928305949221801</v>
      </c>
      <c r="N230" s="74" t="n">
        <v>10</v>
      </c>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3" t="n"/>
      <c r="FT230" s="33" t="n"/>
      <c r="FU230" s="34" t="n"/>
      <c r="FV230" s="34"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3" t="n"/>
      <c r="IK230" s="33" t="n"/>
      <c r="IL230" s="26" t="n"/>
      <c r="IM230" s="26" t="inlineStr">
        <is>
          <t>ez_manage.py:4777 top()</t>
        </is>
      </c>
      <c r="IN230" s="26" t="inlineStr">
        <is>
          <t>v12_quick_engine.py:1944 x4</t>
        </is>
      </c>
      <c r="IO230" s="26" t="n"/>
    </row>
    <row r="231" ht="10.5" customHeight="1" s="67">
      <c r="A231" s="26" t="inlineStr">
        <is>
          <t>LEGACY_REENTRY_PSR_FULL_DC</t>
        </is>
      </c>
      <c r="B231" s="26" t="inlineStr">
        <is>
          <t>0</t>
        </is>
      </c>
      <c r="C231" s="26" t="n"/>
      <c r="D231" s="26" t="n"/>
      <c r="E231" s="26" t="n"/>
      <c r="F231" s="26" t="n"/>
      <c r="G231" s="26">
        <f>IFERROR(VLOOKUP($A84&amp;"_"&amp;$B84,Results_Deltas!$A$2:$P$15000,5,FALSE),"")</f>
        <v/>
      </c>
      <c r="H231" s="26">
        <f>IFERROR(VLOOKUP($A84,Results_30d_Deltas!$A$2:$H$5000,7,FALSE)-E83,"")</f>
        <v/>
      </c>
      <c r="I231" s="26">
        <f>IFERROR(VLOOKUP($A84,Results_30d_Deltas!$A$2:$H$5000,6,FALSE),"")</f>
        <v/>
      </c>
      <c r="J231" s="26" t="n"/>
      <c r="K231" s="26" t="n"/>
      <c r="L231" s="26" t="inlineStr">
        <is>
          <t>NO</t>
        </is>
      </c>
      <c r="M231" s="74" t="n">
        <v>4.928305949221801</v>
      </c>
      <c r="N231" s="74" t="n">
        <v>10</v>
      </c>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3" t="n"/>
      <c r="FT231" s="33" t="n"/>
      <c r="FU231" s="34" t="n"/>
      <c r="FV231" s="34"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3" t="n"/>
      <c r="IK231" s="33" t="n"/>
      <c r="IL231" s="26" t="n"/>
      <c r="IM231" s="26" t="inlineStr">
        <is>
          <t>ez_manage.py:3423 top()</t>
        </is>
      </c>
      <c r="IN231" s="26" t="inlineStr">
        <is>
          <t>v12_quick_engine.py:2124 x5</t>
        </is>
      </c>
      <c r="IO231" s="26" t="n"/>
    </row>
    <row r="232" ht="10.5" customHeight="1" s="67">
      <c r="A232" s="26" t="inlineStr">
        <is>
          <t>REENTRY_POST_CONSOL_ATR_THRESHOLD</t>
        </is>
      </c>
      <c r="B232" s="26" t="inlineStr">
        <is>
          <t>0</t>
        </is>
      </c>
      <c r="C232" s="26" t="n"/>
      <c r="D232" s="26" t="n"/>
      <c r="E232" s="26" t="n"/>
      <c r="F232" s="26" t="n"/>
      <c r="G232" s="26">
        <f>IFERROR(VLOOKUP($A208&amp;"_"&amp;$B208,Results_Deltas!$A$2:$P$15000,5,FALSE),"")</f>
        <v/>
      </c>
      <c r="H232" s="26">
        <f>IFERROR(VLOOKUP($A208,Results_30d_Deltas!$A$2:$H$5000,7,FALSE)-E207,"")</f>
        <v/>
      </c>
      <c r="I232" s="26">
        <f>IFERROR(VLOOKUP($A208,Results_30d_Deltas!$A$2:$H$5000,6,FALSE),"")</f>
        <v/>
      </c>
      <c r="J232" s="26" t="n"/>
      <c r="K232" s="26" t="n"/>
      <c r="L232" s="26" t="inlineStr">
        <is>
          <t>NO</t>
        </is>
      </c>
      <c r="M232" s="74" t="n">
        <v>4.928305949221801</v>
      </c>
      <c r="N232" s="74" t="n">
        <v>10</v>
      </c>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3" t="n"/>
      <c r="FT232" s="33" t="n"/>
      <c r="FU232" s="34" t="n"/>
      <c r="FV232" s="34"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3" t="n"/>
      <c r="IK232" s="33" t="n"/>
      <c r="IL232" s="26" t="n"/>
      <c r="IM232" s="26" t="inlineStr">
        <is>
          <t>ez_manage.py:5318 top()</t>
        </is>
      </c>
      <c r="IN232" s="26" t="inlineStr">
        <is>
          <t>v12_quick_engine.py:2896 x3</t>
        </is>
      </c>
      <c r="IO232" s="26" t="n"/>
    </row>
    <row r="233" ht="10.5" customHeight="1" s="67">
      <c r="A233" s="26" t="inlineStr">
        <is>
          <t>REENTRY_PRICE_IMPROVE_PCT</t>
        </is>
      </c>
      <c r="B233" s="26" t="inlineStr">
        <is>
          <t>0</t>
        </is>
      </c>
      <c r="C233" s="26" t="n"/>
      <c r="D233" s="26" t="n"/>
      <c r="E233" s="26" t="n"/>
      <c r="F233" s="26" t="n"/>
      <c r="G233" s="26">
        <f>IFERROR(VLOOKUP($A222&amp;"_"&amp;$B222,Results_Deltas!$A$2:$P$15000,5,FALSE),"")</f>
        <v/>
      </c>
      <c r="H233" s="26">
        <f>IFERROR(VLOOKUP($A222,Results_30d_Deltas!$A$2:$H$5000,7,FALSE)-E221,"")</f>
        <v/>
      </c>
      <c r="I233" s="26">
        <f>IFERROR(VLOOKUP($A222,Results_30d_Deltas!$A$2:$H$5000,6,FALSE),"")</f>
        <v/>
      </c>
      <c r="J233" s="26" t="n"/>
      <c r="K233" s="26" t="n"/>
      <c r="L233" s="26" t="inlineStr">
        <is>
          <t>NO</t>
        </is>
      </c>
      <c r="M233" s="74" t="n">
        <v>4.928305949221801</v>
      </c>
      <c r="N233" s="74" t="n">
        <v>10</v>
      </c>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3" t="n"/>
      <c r="FT233" s="33" t="n"/>
      <c r="FU233" s="34" t="n"/>
      <c r="FV233" s="34"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3" t="n"/>
      <c r="IK233" s="33" t="n"/>
      <c r="IL233" s="26" t="n"/>
      <c r="IM233" s="26" t="inlineStr">
        <is>
          <t>ez_manage.py:5321 top()</t>
        </is>
      </c>
      <c r="IN233" s="26" t="inlineStr">
        <is>
          <t>v12_quick_engine.py:2900 x3</t>
        </is>
      </c>
      <c r="IO233" s="26" t="n"/>
    </row>
    <row r="234" ht="10.5" customHeight="1" s="67">
      <c r="A234" s="26" t="inlineStr">
        <is>
          <t>OBLIGATORY_REENTRY_SHORT_K15_LOW_SIZE_FRAC</t>
        </is>
      </c>
      <c r="B234" s="26" t="inlineStr">
        <is>
          <t>0</t>
        </is>
      </c>
      <c r="C234" s="26" t="n"/>
      <c r="D234" s="26" t="n"/>
      <c r="E234" s="26" t="n"/>
      <c r="F234" s="26" t="n"/>
      <c r="G234" s="26">
        <f>IFERROR(VLOOKUP($A144&amp;"_"&amp;$B144,Results_Deltas!$A$2:$P$15000,5,FALSE),"")</f>
        <v/>
      </c>
      <c r="H234" s="26">
        <f>IFERROR(VLOOKUP($A144,Results_30d_Deltas!$A$2:$H$5000,7,FALSE)-E143,"")</f>
        <v/>
      </c>
      <c r="I234" s="26">
        <f>IFERROR(VLOOKUP($A144,Results_30d_Deltas!$A$2:$H$5000,6,FALSE),"")</f>
        <v/>
      </c>
      <c r="J234" s="26" t="n"/>
      <c r="K234" s="26" t="n"/>
      <c r="L234" s="26" t="inlineStr">
        <is>
          <t>NO</t>
        </is>
      </c>
      <c r="M234" s="74" t="n">
        <v>4.929255655691954</v>
      </c>
      <c r="N234" s="74" t="n">
        <v>11</v>
      </c>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3" t="n"/>
      <c r="FT234" s="33" t="n"/>
      <c r="FU234" s="34" t="n"/>
      <c r="FV234" s="34"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4" t="n"/>
      <c r="HL234" s="34" t="n"/>
      <c r="HM234" s="34" t="n"/>
      <c r="HN234" s="34" t="n"/>
      <c r="HO234" s="34"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3" t="n"/>
      <c r="IK234" s="33" t="n"/>
      <c r="IL234" s="26" t="n"/>
      <c r="IM234" s="26" t="inlineStr">
        <is>
          <t>ez_manage.py:5118 top()</t>
        </is>
      </c>
      <c r="IN234" s="26" t="inlineStr">
        <is>
          <t>v12_quick_engine.py:2509 x4</t>
        </is>
      </c>
      <c r="IO234" s="26" t="n"/>
    </row>
    <row r="235" ht="10.5" customHeight="1" s="67">
      <c r="A235" s="27" t="inlineStr">
        <is>
          <t>OBLIGATORY_REENTRY_SHORT_K15_LOW_SIZE_FRAC</t>
        </is>
      </c>
      <c r="B235" s="69" t="n">
        <v>0</v>
      </c>
      <c r="C235" s="26" t="n"/>
      <c r="D235" s="26" t="n"/>
      <c r="E235" s="26" t="n"/>
      <c r="F235" s="26" t="n"/>
      <c r="G235" s="26">
        <f>IFERROR(VLOOKUP($A145&amp;"_"&amp;$B145,Results_Deltas!$A$2:$P$15000,5,FALSE),"")</f>
        <v/>
      </c>
      <c r="H235" s="26">
        <f>IFERROR(VLOOKUP($A145,Results_30d_Deltas!$A$2:$H$5000,7,FALSE)-E144,"")</f>
        <v/>
      </c>
      <c r="I235" s="26">
        <f>IFERROR(VLOOKUP($A145,Results_30d_Deltas!$A$2:$H$5000,6,FALSE),"")</f>
        <v/>
      </c>
      <c r="J235" s="26" t="n"/>
      <c r="K235" s="26" t="n"/>
      <c r="L235" s="26" t="inlineStr">
        <is>
          <t>YES</t>
        </is>
      </c>
      <c r="M235" s="74" t="n">
        <v>4.929255655691954</v>
      </c>
      <c r="N235" s="74" t="n">
        <v>11</v>
      </c>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3" t="n"/>
      <c r="FT235" s="33" t="n"/>
      <c r="FU235" s="34" t="n"/>
      <c r="FV235" s="34"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4" t="n"/>
      <c r="HL235" s="34" t="n"/>
      <c r="HM235" s="34" t="n"/>
      <c r="HN235" s="34" t="n"/>
      <c r="HO235" s="34"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3" t="n"/>
      <c r="IK235" s="33" t="n"/>
      <c r="IL235" s="26" t="n"/>
      <c r="IM235" s="26" t="inlineStr">
        <is>
          <t>ez_manage.py:5118 top()</t>
        </is>
      </c>
      <c r="IN235" s="26" t="inlineStr">
        <is>
          <t>v12_quick_engine.py:2509 x4</t>
        </is>
      </c>
      <c r="IO235" s="26" t="n"/>
    </row>
    <row r="236" ht="10.5" customHeight="1" s="67">
      <c r="A236" s="26" t="inlineStr">
        <is>
          <t>OBLIGATORY_REENTRY_K15_HIGH_SIZE_FRAC</t>
        </is>
      </c>
      <c r="B236" s="26" t="inlineStr">
        <is>
          <t>0</t>
        </is>
      </c>
      <c r="C236" s="26" t="n"/>
      <c r="D236" s="26" t="n"/>
      <c r="E236" s="26" t="n"/>
      <c r="F236" s="26" t="n"/>
      <c r="G236" s="26">
        <f>IFERROR(VLOOKUP($A124&amp;"_"&amp;$B124,Results_Deltas!$A$2:$P$15000,5,FALSE),"")</f>
        <v/>
      </c>
      <c r="H236" s="26">
        <f>IFERROR(VLOOKUP($A124,Results_30d_Deltas!$A$2:$H$5000,7,FALSE)-E123,"")</f>
        <v/>
      </c>
      <c r="I236" s="26">
        <f>IFERROR(VLOOKUP($A124,Results_30d_Deltas!$A$2:$H$5000,6,FALSE),"")</f>
        <v/>
      </c>
      <c r="J236" s="26" t="n"/>
      <c r="K236" s="26" t="n"/>
      <c r="L236" s="26" t="inlineStr">
        <is>
          <t>NO</t>
        </is>
      </c>
      <c r="M236" s="74" t="n">
        <v>4.93387853502863</v>
      </c>
      <c r="N236" s="74" t="n">
        <v>10</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4" t="n"/>
      <c r="FV236" s="34"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4" t="n"/>
      <c r="HL236" s="34" t="n"/>
      <c r="HM236" s="34" t="n"/>
      <c r="HN236" s="34" t="n"/>
      <c r="HO236" s="34"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ez_manage.py:5111 top()</t>
        </is>
      </c>
      <c r="IN236" s="26" t="inlineStr">
        <is>
          <t>v12_quick_engine.py:2502 x4</t>
        </is>
      </c>
      <c r="IO236" s="26" t="n"/>
    </row>
    <row r="237" ht="10.5" customHeight="1" s="67">
      <c r="A237" s="27" t="inlineStr">
        <is>
          <t>OBLIGATORY_REENTRY_K15_HIGH_SIZE_FRAC</t>
        </is>
      </c>
      <c r="B237" s="69" t="n">
        <v>0</v>
      </c>
      <c r="C237" s="26" t="n"/>
      <c r="D237" s="26" t="n"/>
      <c r="E237" s="26" t="n"/>
      <c r="F237" s="26" t="n"/>
      <c r="G237" s="26">
        <f>IFERROR(VLOOKUP($A125&amp;"_"&amp;$B125,Results_Deltas!$A$2:$P$15000,5,FALSE),"")</f>
        <v/>
      </c>
      <c r="H237" s="26">
        <f>IFERROR(VLOOKUP($A125,Results_30d_Deltas!$A$2:$H$5000,7,FALSE)-E124,"")</f>
        <v/>
      </c>
      <c r="I237" s="26">
        <f>IFERROR(VLOOKUP($A125,Results_30d_Deltas!$A$2:$H$5000,6,FALSE),"")</f>
        <v/>
      </c>
      <c r="J237" s="26" t="n"/>
      <c r="K237" s="26" t="n"/>
      <c r="L237" s="26" t="inlineStr">
        <is>
          <t>YES</t>
        </is>
      </c>
      <c r="M237" s="74" t="n">
        <v>4.93387853502863</v>
      </c>
      <c r="N237" s="74" t="n">
        <v>10</v>
      </c>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3" t="n"/>
      <c r="FT237" s="33" t="n"/>
      <c r="FU237" s="34" t="n"/>
      <c r="FV237" s="34"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4" t="n"/>
      <c r="HL237" s="34" t="n"/>
      <c r="HM237" s="34" t="n"/>
      <c r="HN237" s="34" t="n"/>
      <c r="HO237" s="34"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3" t="n"/>
      <c r="IK237" s="33" t="n"/>
      <c r="IL237" s="26" t="n"/>
      <c r="IM237" s="26" t="inlineStr">
        <is>
          <t>ez_manage.py:5111 top()</t>
        </is>
      </c>
      <c r="IN237" s="26" t="inlineStr">
        <is>
          <t>v12_quick_engine.py:2502 x4</t>
        </is>
      </c>
      <c r="IO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74" t="n">
        <v>4.93387853502863</v>
      </c>
      <c r="N238" s="74" t="n">
        <v>10</v>
      </c>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3" t="n"/>
      <c r="FT238" s="33" t="n"/>
      <c r="FU238" s="34" t="n"/>
      <c r="FV238" s="34"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4" t="n"/>
      <c r="HL238" s="34" t="n"/>
      <c r="HM238" s="34" t="n"/>
      <c r="HN238" s="34" t="n"/>
      <c r="HO238" s="34"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3" t="n"/>
      <c r="IK238" s="33" t="n"/>
      <c r="IL238" s="26" t="n"/>
      <c r="IM238" s="26" t="inlineStr">
        <is>
          <t>ez_manage.py:3878 top()</t>
        </is>
      </c>
      <c r="IN238" s="26" t="inlineStr">
        <is>
          <t>v12_quick_engine.py:2912 x11</t>
        </is>
      </c>
      <c r="IO238" s="26" t="n"/>
    </row>
    <row r="239" ht="10.5" customHeight="1" s="67">
      <c r="A239" s="26" t="inlineStr">
        <is>
          <t>REENTRY_SIZE_EXTENDED_K1H</t>
        </is>
      </c>
      <c r="B239" s="26" t="inlineStr">
        <is>
          <t>0</t>
        </is>
      </c>
      <c r="C239" s="26" t="n"/>
      <c r="D239" s="26" t="n"/>
      <c r="E239" s="26" t="n"/>
      <c r="F239" s="26" t="n"/>
      <c r="G239" s="26">
        <f>IFERROR(VLOOKUP($A230&amp;"_"&amp;$B230,Results_Deltas!$A$2:$P$15000,5,FALSE),"")</f>
        <v/>
      </c>
      <c r="H239" s="26">
        <f>IFERROR(VLOOKUP($A230,Results_30d_Deltas!$A$2:$H$5000,7,FALSE)-E229,"")</f>
        <v/>
      </c>
      <c r="I239" s="26">
        <f>IFERROR(VLOOKUP($A230,Results_30d_Deltas!$A$2:$H$5000,6,FALSE),"")</f>
        <v/>
      </c>
      <c r="J239" s="26" t="n"/>
      <c r="K239" s="26" t="n"/>
      <c r="L239" s="26" t="inlineStr">
        <is>
          <t>NO</t>
        </is>
      </c>
      <c r="M239" s="74" t="n">
        <v>4.940629541165241</v>
      </c>
      <c r="N239" s="74" t="n">
        <v>10</v>
      </c>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3" t="n"/>
      <c r="FT239" s="33" t="n"/>
      <c r="FU239" s="34" t="n"/>
      <c r="FV239" s="34"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4" t="n"/>
      <c r="HL239" s="34" t="n"/>
      <c r="HM239" s="34" t="n"/>
      <c r="HN239" s="34" t="n"/>
      <c r="HO239" s="34"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3" t="n"/>
      <c r="IK239" s="33" t="n"/>
      <c r="IL239" s="26" t="n"/>
      <c r="IM239" s="26" t="inlineStr">
        <is>
          <t>ez_manage.py:3872 top()</t>
        </is>
      </c>
      <c r="IN239" s="26" t="inlineStr">
        <is>
          <t>v12_quick_engine.py:2905 x5</t>
        </is>
      </c>
      <c r="IO239" s="26" t="n"/>
    </row>
    <row r="240" ht="10.5" customHeight="1" s="67">
      <c r="A240" s="27" t="inlineStr">
        <is>
          <t>DELTA_REENTRY_Z_THRESHOLD</t>
        </is>
      </c>
      <c r="B240" s="27" t="inlineStr">
        <is>
          <t>1.0</t>
        </is>
      </c>
      <c r="C240" s="26" t="n"/>
      <c r="D240" s="26" t="n"/>
      <c r="E240" s="26" t="n"/>
      <c r="F240" s="26" t="n"/>
      <c r="G240" s="26">
        <f>IFERROR(VLOOKUP($A38&amp;"_"&amp;$B38,Results_Deltas!$A$2:$P$15000,5,FALSE),"")</f>
        <v/>
      </c>
      <c r="H240" s="26">
        <f>IFERROR(VLOOKUP($A38,Results_30d_Deltas!$A$2:$H$5000,7,FALSE)-E37,"")</f>
        <v/>
      </c>
      <c r="I240" s="26">
        <f>IFERROR(VLOOKUP($A38,Results_30d_Deltas!$A$2:$H$5000,6,FALSE),"")</f>
        <v/>
      </c>
      <c r="J240" s="26" t="n"/>
      <c r="K240" s="26" t="n"/>
      <c r="L240" s="26" t="inlineStr">
        <is>
          <t>YES</t>
        </is>
      </c>
      <c r="M240" s="74" t="n">
        <v>4.965529282310312</v>
      </c>
      <c r="N240" s="74" t="n">
        <v>10</v>
      </c>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4" t="n"/>
      <c r="CC240" s="34" t="n"/>
      <c r="CD240" s="34" t="n"/>
      <c r="CE240" s="34" t="n"/>
      <c r="CF240" s="34"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3" t="n"/>
      <c r="FT240" s="33" t="n"/>
      <c r="FU240" s="34" t="n"/>
      <c r="FV240" s="34"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3" t="n"/>
      <c r="IK240" s="33" t="n"/>
      <c r="IL240" s="26" t="n"/>
      <c r="IM240" s="26" t="inlineStr">
        <is>
          <t>ez_manage.py:196 check_reentry_delta_tolerant()</t>
        </is>
      </c>
      <c r="IN240" s="26" t="inlineStr">
        <is>
          <t>v12_quick_engine.py:1647 x7</t>
        </is>
      </c>
      <c r="IO240" s="26" t="n"/>
    </row>
    <row r="241" ht="10.5" customHeight="1" s="67">
      <c r="A241" s="26" t="inlineStr">
        <is>
          <t>REENTRY_EXIT_RECLAIM_BUFFER_PCT</t>
        </is>
      </c>
      <c r="B241" s="26" t="inlineStr">
        <is>
          <t>0</t>
        </is>
      </c>
      <c r="C241" s="26" t="n"/>
      <c r="D241" s="26" t="n"/>
      <c r="E241" s="26" t="n"/>
      <c r="F241" s="26" t="n"/>
      <c r="G241" s="26">
        <f>IFERROR(VLOOKUP($A202&amp;"_"&amp;$B202,Results_Deltas!$A$2:$P$15000,5,FALSE),"")</f>
        <v/>
      </c>
      <c r="H241" s="26">
        <f>IFERROR(VLOOKUP($A202,Results_30d_Deltas!$A$2:$H$5000,7,FALSE)-E201,"")</f>
        <v/>
      </c>
      <c r="I241" s="26">
        <f>IFERROR(VLOOKUP($A202,Results_30d_Deltas!$A$2:$H$5000,6,FALSE),"")</f>
        <v/>
      </c>
      <c r="J241" s="26" t="n"/>
      <c r="K241" s="26" t="n"/>
      <c r="L241" s="26" t="inlineStr">
        <is>
          <t>NO</t>
        </is>
      </c>
      <c r="M241" s="74" t="n">
        <v>4.980895568022128</v>
      </c>
      <c r="N241" s="74" t="n">
        <v>11</v>
      </c>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4" t="n"/>
      <c r="DO241" s="34"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3" t="n"/>
      <c r="FT241" s="33" t="n"/>
      <c r="FU241" s="34" t="n"/>
      <c r="FV241" s="34"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3" t="n"/>
      <c r="IK241" s="33" t="n"/>
      <c r="IL241" s="26" t="n"/>
      <c r="IM241" s="26" t="inlineStr">
        <is>
          <t>ez_manage.py:5309 top()</t>
        </is>
      </c>
      <c r="IN241" s="26" t="inlineStr">
        <is>
          <t>v12_quick_engine.py:2876 x3</t>
        </is>
      </c>
      <c r="IO241" s="26" t="n"/>
    </row>
    <row r="242" ht="10.5" customHeight="1" s="67">
      <c r="A242" s="27" t="inlineStr">
        <is>
          <t>GUARANTEED_REENTRY_TIGHT_STOP_MIN_AGE_S</t>
        </is>
      </c>
      <c r="B242" s="27" t="inlineStr">
        <is>
          <t>60.0</t>
        </is>
      </c>
      <c r="C242" s="26" t="n"/>
      <c r="D242" s="26" t="n"/>
      <c r="E242" s="26" t="n"/>
      <c r="F242" s="26" t="n"/>
      <c r="G242" s="26">
        <f>IFERROR(VLOOKUP($A68&amp;"_"&amp;$B68,Results_Deltas!$A$2:$P$15000,5,FALSE),"")</f>
        <v/>
      </c>
      <c r="H242" s="26">
        <f>IFERROR(VLOOKUP($A68,Results_30d_Deltas!$A$2:$H$5000,7,FALSE)-E67,"")</f>
        <v/>
      </c>
      <c r="I242" s="26">
        <f>IFERROR(VLOOKUP($A68,Results_30d_Deltas!$A$2:$H$5000,6,FALSE),"")</f>
        <v/>
      </c>
      <c r="J242" s="26" t="n"/>
      <c r="K242" s="26" t="n"/>
      <c r="L242" s="26" t="inlineStr">
        <is>
          <t>YES</t>
        </is>
      </c>
      <c r="M242" s="74" t="n">
        <v>4.982560556082014</v>
      </c>
      <c r="N242" s="74" t="n">
        <v>10</v>
      </c>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4" t="n"/>
      <c r="DB242" s="34" t="n"/>
      <c r="DC242" s="34" t="n"/>
      <c r="DD242" s="34" t="n"/>
      <c r="DE242" s="34"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4" t="n"/>
      <c r="EF242" s="34" t="n"/>
      <c r="EG242" s="34" t="n"/>
      <c r="EH242" s="34" t="n"/>
      <c r="EI242" s="34"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3" t="n"/>
      <c r="FT242" s="33" t="n"/>
      <c r="FU242" s="34" t="n"/>
      <c r="FV242" s="34"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3" t="n"/>
      <c r="IK242" s="33" t="n"/>
      <c r="IL242" s="26" t="n"/>
      <c r="IM242" s="26" t="inlineStr">
        <is>
          <t>ez_manage.py:4781 top()</t>
        </is>
      </c>
      <c r="IN242" s="26" t="inlineStr">
        <is>
          <t>v12_quick_engine.py:1949 x4</t>
        </is>
      </c>
      <c r="IO242" s="26" t="n"/>
    </row>
    <row r="243" ht="10.5" customHeight="1" s="67">
      <c r="A243" s="26" t="inlineStr">
        <is>
          <t>REENTRY_B16_SIZE_MULT_STRONG</t>
        </is>
      </c>
      <c r="B243" s="26" t="inlineStr">
        <is>
          <t>0</t>
        </is>
      </c>
      <c r="C243" s="26" t="n"/>
      <c r="D243" s="26" t="n"/>
      <c r="E243" s="26" t="n"/>
      <c r="F243" s="26" t="n"/>
      <c r="G243" s="26">
        <f>IFERROR(VLOOKUP($A184&amp;"_"&amp;$B184,Results_Deltas!$A$2:$P$15000,5,FALSE),"")</f>
        <v/>
      </c>
      <c r="H243" s="26">
        <f>IFERROR(VLOOKUP($A184,Results_30d_Deltas!$A$2:$H$5000,7,FALSE)-E183,"")</f>
        <v/>
      </c>
      <c r="I243" s="26">
        <f>IFERROR(VLOOKUP($A184,Results_30d_Deltas!$A$2:$H$5000,6,FALSE),"")</f>
        <v/>
      </c>
      <c r="J243" s="26" t="n"/>
      <c r="K243" s="26" t="n"/>
      <c r="L243" s="26" t="inlineStr">
        <is>
          <t>NO</t>
        </is>
      </c>
      <c r="M243" s="74" t="n">
        <v>4.982560556082014</v>
      </c>
      <c r="N243" s="74" t="n">
        <v>10</v>
      </c>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3" t="n"/>
      <c r="FT243" s="33" t="n"/>
      <c r="FU243" s="34" t="n"/>
      <c r="FV243" s="34"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4" t="n"/>
      <c r="HL243" s="34" t="n"/>
      <c r="HM243" s="34" t="n"/>
      <c r="HN243" s="34" t="n"/>
      <c r="HO243" s="34"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3" t="n"/>
      <c r="IK243" s="33" t="n"/>
      <c r="IL243" s="26" t="n"/>
      <c r="IM243" s="26" t="inlineStr">
        <is>
          <t>ez_manage.py:5297 top()</t>
        </is>
      </c>
      <c r="IN243" s="26" t="inlineStr">
        <is>
          <t>v12_quick_engine.py:2858 x4</t>
        </is>
      </c>
      <c r="IO243" s="26" t="n"/>
    </row>
    <row r="244" ht="10.5" customHeight="1" s="67">
      <c r="A244" s="26" t="inlineStr">
        <is>
          <t>REENTRY_B16_SIZE_MULT_WEAK</t>
        </is>
      </c>
      <c r="B244" s="26" t="inlineStr">
        <is>
          <t>0</t>
        </is>
      </c>
      <c r="C244" s="26" t="n"/>
      <c r="D244" s="26" t="n"/>
      <c r="E244" s="26" t="n"/>
      <c r="F244" s="26" t="n"/>
      <c r="G244" s="26">
        <f>IFERROR(VLOOKUP($A188&amp;"_"&amp;$B188,Results_Deltas!$A$2:$P$15000,5,FALSE),"")</f>
        <v/>
      </c>
      <c r="H244" s="26">
        <f>IFERROR(VLOOKUP($A188,Results_30d_Deltas!$A$2:$H$5000,7,FALSE)-E187,"")</f>
        <v/>
      </c>
      <c r="I244" s="26">
        <f>IFERROR(VLOOKUP($A188,Results_30d_Deltas!$A$2:$H$5000,6,FALSE),"")</f>
        <v/>
      </c>
      <c r="J244" s="26" t="n"/>
      <c r="K244" s="26" t="n"/>
      <c r="L244" s="26" t="inlineStr">
        <is>
          <t>NO</t>
        </is>
      </c>
      <c r="M244" s="74" t="n">
        <v>4.982560556082014</v>
      </c>
      <c r="N244" s="74" t="n">
        <v>10</v>
      </c>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3" t="n"/>
      <c r="FT244" s="33" t="n"/>
      <c r="FU244" s="34" t="n"/>
      <c r="FV244" s="34"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4" t="n"/>
      <c r="HL244" s="34" t="n"/>
      <c r="HM244" s="34" t="n"/>
      <c r="HN244" s="34" t="n"/>
      <c r="HO244" s="34"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3" t="n"/>
      <c r="IK244" s="33" t="n"/>
      <c r="IL244" s="26" t="n"/>
      <c r="IM244" s="26" t="inlineStr">
        <is>
          <t>ez_manage.py:5298 top()</t>
        </is>
      </c>
      <c r="IN244" s="26" t="inlineStr">
        <is>
          <t>v12_quick_engine.py:2859 x4</t>
        </is>
      </c>
      <c r="IO244" s="26" t="n"/>
    </row>
    <row r="245" ht="10.5" customHeight="1" s="67">
      <c r="A245" s="26" t="inlineStr">
        <is>
          <t>REENTRY_B16_SMA200_PROX_PCT</t>
        </is>
      </c>
      <c r="B245" s="26" t="inlineStr">
        <is>
          <t>0</t>
        </is>
      </c>
      <c r="C245" s="26" t="n"/>
      <c r="D245" s="26" t="n"/>
      <c r="E245" s="26" t="n"/>
      <c r="F245" s="26" t="n"/>
      <c r="G245" s="26">
        <f>IFERROR(VLOOKUP($A192&amp;"_"&amp;$B192,Results_Deltas!$A$2:$P$15000,5,FALSE),"")</f>
        <v/>
      </c>
      <c r="H245" s="26">
        <f>IFERROR(VLOOKUP($A192,Results_30d_Deltas!$A$2:$H$5000,7,FALSE)-E191,"")</f>
        <v/>
      </c>
      <c r="I245" s="26">
        <f>IFERROR(VLOOKUP($A192,Results_30d_Deltas!$A$2:$H$5000,6,FALSE),"")</f>
        <v/>
      </c>
      <c r="J245" s="26" t="n"/>
      <c r="K245" s="26" t="n"/>
      <c r="L245" s="26" t="inlineStr">
        <is>
          <t>YES</t>
        </is>
      </c>
      <c r="M245" s="74" t="n">
        <v>4.997271826170652</v>
      </c>
      <c r="N245" s="74" t="n">
        <v>10</v>
      </c>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3" t="n"/>
      <c r="FT245" s="33" t="n"/>
      <c r="FU245" s="34" t="n"/>
      <c r="FV245" s="34"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3" t="n"/>
      <c r="IK245" s="33" t="n"/>
      <c r="IL245" s="26" t="n"/>
      <c r="IM245" s="26" t="inlineStr">
        <is>
          <t>ez_manage.py:5299 top()</t>
        </is>
      </c>
      <c r="IN245" s="26" t="inlineStr">
        <is>
          <t>v12_quick_engine.py:2860 x4</t>
        </is>
      </c>
      <c r="IO245" s="26" t="n"/>
    </row>
    <row r="246" ht="10.5" customHeight="1" s="67">
      <c r="A246" s="26" t="inlineStr">
        <is>
          <t>MANDATORY_REENTRY_ALLOW_WT0_STRONG_CROSS</t>
        </is>
      </c>
      <c r="B246" s="26" t="inlineStr">
        <is>
          <t>0</t>
        </is>
      </c>
      <c r="C246" s="26" t="n"/>
      <c r="D246" s="26" t="n"/>
      <c r="E246" s="26" t="n"/>
      <c r="F246" s="26" t="n"/>
      <c r="G246" s="26">
        <f>IFERROR(VLOOKUP($A96&amp;"_"&amp;$B96,Results_Deltas!$A$2:$P$15000,5,FALSE),"")</f>
        <v/>
      </c>
      <c r="H246" s="26">
        <f>IFERROR(VLOOKUP($A96,Results_30d_Deltas!$A$2:$H$5000,7,FALSE)-E95,"")</f>
        <v/>
      </c>
      <c r="I246" s="26">
        <f>IFERROR(VLOOKUP($A96,Results_30d_Deltas!$A$2:$H$5000,6,FALSE),"")</f>
        <v/>
      </c>
      <c r="J246" s="26" t="n"/>
      <c r="K246" s="26" t="n"/>
      <c r="L246" s="26" t="inlineStr">
        <is>
          <t>NO</t>
        </is>
      </c>
      <c r="M246" s="74" t="n">
        <v>5.000161108163313</v>
      </c>
      <c r="N246" s="74" t="n">
        <v>10</v>
      </c>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4" t="n"/>
      <c r="AY246" s="34" t="n"/>
      <c r="AZ246" s="34" t="n"/>
      <c r="BA246" s="34" t="n"/>
      <c r="BB246" s="34"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3" t="n"/>
      <c r="FT246" s="33" t="n"/>
      <c r="FU246" s="34" t="n"/>
      <c r="FV246" s="34"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3" t="n"/>
      <c r="HJ246" s="33" t="n"/>
      <c r="HK246" s="33" t="n"/>
      <c r="HL246" s="33" t="n"/>
      <c r="HM246" s="33"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3" t="n"/>
      <c r="IK246" s="33" t="n"/>
      <c r="IL246" s="26" t="n"/>
      <c r="IM246" s="26" t="inlineStr">
        <is>
          <t>ez_manage.py:4960 top()</t>
        </is>
      </c>
      <c r="IN246" s="26" t="inlineStr">
        <is>
          <t>v12_quick_engine.py:2245 x4</t>
        </is>
      </c>
      <c r="IO246" s="26" t="n"/>
    </row>
    <row r="247" ht="10.5" customHeight="1" s="67">
      <c r="A247" s="26" t="inlineStr">
        <is>
          <t>OBLIGATORY_REENTRY_K15_HIGH_BLOCK</t>
        </is>
      </c>
      <c r="B247" s="26" t="inlineStr">
        <is>
          <t>0</t>
        </is>
      </c>
      <c r="C247" s="26" t="n"/>
      <c r="D247" s="26" t="n"/>
      <c r="E247" s="26" t="n"/>
      <c r="F247" s="26" t="n"/>
      <c r="G247" s="26">
        <f>IFERROR(VLOOKUP($A120&amp;"_"&amp;$B120,Results_Deltas!$A$2:$P$15000,5,FALSE),"")</f>
        <v/>
      </c>
      <c r="H247" s="26">
        <f>IFERROR(VLOOKUP($A120,Results_30d_Deltas!$A$2:$H$5000,7,FALSE)-E119,"")</f>
        <v/>
      </c>
      <c r="I247" s="26">
        <f>IFERROR(VLOOKUP($A120,Results_30d_Deltas!$A$2:$H$5000,6,FALSE),"")</f>
        <v/>
      </c>
      <c r="J247" s="26" t="n"/>
      <c r="K247" s="26" t="n"/>
      <c r="L247" s="26" t="inlineStr">
        <is>
          <t>YES</t>
        </is>
      </c>
      <c r="M247" s="74" t="n">
        <v>5.027460469184094</v>
      </c>
      <c r="N247" s="74" t="n">
        <v>10</v>
      </c>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3" t="n"/>
      <c r="FT247" s="33" t="n"/>
      <c r="FU247" s="34" t="n"/>
      <c r="FV247" s="34"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3" t="n"/>
      <c r="HL247" s="33" t="n"/>
      <c r="HM247" s="33"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3" t="n"/>
      <c r="IK247" s="33" t="n"/>
      <c r="IL247" s="26" t="n"/>
      <c r="IM247" s="26" t="inlineStr">
        <is>
          <t>ez_manage.py:5110 top()</t>
        </is>
      </c>
      <c r="IN247" s="26" t="inlineStr">
        <is>
          <t>v12_quick_engine.py:2501 x4</t>
        </is>
      </c>
      <c r="IO247" s="26" t="n"/>
    </row>
    <row r="248" ht="10.5" customHeight="1" s="67">
      <c r="A248" s="26" t="inlineStr">
        <is>
          <t>REENTRY2_DC_BREAK_REQUIRE_WT_FILTER</t>
        </is>
      </c>
      <c r="B248" s="26" t="inlineStr">
        <is>
          <t>0</t>
        </is>
      </c>
      <c r="C248" s="26" t="n"/>
      <c r="D248" s="26" t="n"/>
      <c r="E248" s="26" t="n"/>
      <c r="F248" s="26" t="n"/>
      <c r="G248" s="26">
        <f>IFERROR(VLOOKUP($A178&amp;"_"&amp;$B178,Results_Deltas!$A$2:$P$15000,5,FALSE),"")</f>
        <v/>
      </c>
      <c r="H248" s="26">
        <f>IFERROR(VLOOKUP($A178,Results_30d_Deltas!$A$2:$H$5000,7,FALSE)-E177,"")</f>
        <v/>
      </c>
      <c r="I248" s="26">
        <f>IFERROR(VLOOKUP($A178,Results_30d_Deltas!$A$2:$H$5000,6,FALSE),"")</f>
        <v/>
      </c>
      <c r="J248" s="26" t="n"/>
      <c r="K248" s="26" t="n"/>
      <c r="L248" s="26" t="inlineStr">
        <is>
          <t>YES</t>
        </is>
      </c>
      <c r="M248" s="74" t="n">
        <v>5.161377973872722</v>
      </c>
      <c r="N248" s="74" t="n">
        <v>10</v>
      </c>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4" t="n"/>
      <c r="CH248" s="34" t="n"/>
      <c r="CI248" s="34" t="n"/>
      <c r="CJ248" s="34" t="n"/>
      <c r="CK248" s="34" t="n"/>
      <c r="CL248" s="34" t="n"/>
      <c r="CM248" s="34" t="n"/>
      <c r="CN248" s="34" t="n"/>
      <c r="CO248" s="34" t="n"/>
      <c r="CP248" s="34"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4" t="n"/>
      <c r="EU248" s="34" t="n"/>
      <c r="EV248" s="34" t="n"/>
      <c r="EW248" s="34" t="n"/>
      <c r="EX248" s="34" t="n"/>
      <c r="EY248" s="33" t="n"/>
      <c r="EZ248" s="33" t="n"/>
      <c r="FA248" s="33" t="n"/>
      <c r="FB248" s="33" t="n"/>
      <c r="FC248" s="33" t="n"/>
      <c r="FD248" s="33" t="n"/>
      <c r="FE248" s="33" t="n"/>
      <c r="FF248" s="33" t="n"/>
      <c r="FG248" s="33" t="n"/>
      <c r="FH248" s="33" t="n"/>
      <c r="FI248" s="34" t="n"/>
      <c r="FJ248" s="34" t="n"/>
      <c r="FK248" s="33" t="n"/>
      <c r="FL248" s="33" t="n"/>
      <c r="FM248" s="33" t="n"/>
      <c r="FN248" s="33" t="n"/>
      <c r="FO248" s="33" t="n"/>
      <c r="FP248" s="33" t="n"/>
      <c r="FQ248" s="33" t="n"/>
      <c r="FR248" s="33" t="n"/>
      <c r="FS248" s="33" t="n"/>
      <c r="FT248" s="33"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3" t="n"/>
      <c r="IK248" s="33" t="n"/>
      <c r="IL248" s="26" t="n"/>
      <c r="IM248" s="26" t="inlineStr">
        <is>
          <t>ez_manage.py:5282 top()</t>
        </is>
      </c>
      <c r="IN248" s="26" t="inlineStr">
        <is>
          <t>v12_quick_engine.py:2839 x5</t>
        </is>
      </c>
      <c r="IO248" s="26" t="n"/>
    </row>
    <row r="249" ht="10.5" customHeight="1" s="67">
      <c r="A249" s="0" t="inlineStr">
        <is>
          <t>REENTRY_BOUNCE_BAR_GR_ENABLED</t>
        </is>
      </c>
      <c r="B249" s="0" t="inlineStr">
        <is>
          <t>False</t>
        </is>
      </c>
      <c r="D249" s="0" t="inlineStr">
        <is>
          <t>BOUNCE_REENTRY</t>
        </is>
      </c>
      <c r="F249" s="0">
        <f>IFERROR(VLOOKUP($A427&amp;"_"&amp;$B427,Results_Deltas!$A:$J,5,FALSE),0)</f>
        <v/>
      </c>
      <c r="G249" s="0">
        <f>IFERROR(VLOOKUP($A427&amp;"_"&amp;$B427,Results_Deltas!$A$2:$P$15000,5,FALSE),"")</f>
        <v/>
      </c>
      <c r="H249" s="0">
        <f>IFERROR(VLOOKUP($A427,Results_30d_Deltas!$A:$F,5,FALSE),0)</f>
        <v/>
      </c>
      <c r="I249" s="0">
        <f>IFERROR(VLOOKUP($A427,Results_30d_Deltas!$A:$F,6,FALSE),0)</f>
        <v/>
      </c>
      <c r="L249" s="0" t="inlineStr">
        <is>
          <t>NO</t>
        </is>
      </c>
      <c r="M249" s="74" t="n">
        <v>5.171668370895397</v>
      </c>
      <c r="N249" s="74" t="n">
        <v>31</v>
      </c>
    </row>
    <row r="250" ht="10.5" customHeight="1" s="67">
      <c r="A250" s="0" t="inlineStr">
        <is>
          <t>REENTRY_K_RESET_GR_ENABLED</t>
        </is>
      </c>
      <c r="B250" s="0" t="inlineStr">
        <is>
          <t>False</t>
        </is>
      </c>
      <c r="D250" s="0" t="inlineStr">
        <is>
          <t>BOUNCE_REENTRY</t>
        </is>
      </c>
      <c r="F250" s="0">
        <f>IFERROR(VLOOKUP($A430&amp;"_"&amp;$B430,Results_Deltas!$A:$J,5,FALSE),0)</f>
        <v/>
      </c>
      <c r="G250" s="0">
        <f>IFERROR(VLOOKUP($A430&amp;"_"&amp;$B430,Results_Deltas!$A$2:$P$15000,5,FALSE),"")</f>
        <v/>
      </c>
      <c r="H250" s="0">
        <f>IFERROR(VLOOKUP($A430,Results_30d_Deltas!$A:$F,5,FALSE),0)</f>
        <v/>
      </c>
      <c r="I250" s="0">
        <f>IFERROR(VLOOKUP($A430,Results_30d_Deltas!$A:$F,6,FALSE),0)</f>
        <v/>
      </c>
      <c r="L250" s="0" t="inlineStr">
        <is>
          <t>NO</t>
        </is>
      </c>
      <c r="M250" s="74" t="n">
        <v>5.171668370895397</v>
      </c>
      <c r="N250" s="74" t="n">
        <v>31</v>
      </c>
    </row>
    <row r="251" ht="10.5" customHeight="1" s="67">
      <c r="A251" s="0" t="inlineStr">
        <is>
          <t>REENTRY_15M_BB1H_LOW_BOUNCE_HTF_ENABLED</t>
        </is>
      </c>
      <c r="B251" s="0" t="inlineStr">
        <is>
          <t>False</t>
        </is>
      </c>
      <c r="D251" s="0" t="inlineStr">
        <is>
          <t>BOUNCE_15M_TESTABLE</t>
        </is>
      </c>
      <c r="F251" s="0">
        <f>IFERROR(VLOOKUP($A433&amp;"_"&amp;$B433,Results_Deltas!$A:$J,5,FALSE),0)</f>
        <v/>
      </c>
      <c r="G251" s="0">
        <f>IFERROR(VLOOKUP($A433&amp;"_"&amp;$B433,Results_Deltas!$A$2:$P$15000,5,FALSE),"")</f>
        <v/>
      </c>
      <c r="H251" s="0">
        <f>IFERROR(VLOOKUP($A433,Results_30d_Deltas!$A:$F,5,FALSE),0)</f>
        <v/>
      </c>
      <c r="I251" s="0">
        <f>IFERROR(VLOOKUP($A433,Results_30d_Deltas!$A:$F,6,FALSE),0)</f>
        <v/>
      </c>
      <c r="L251" s="0" t="inlineStr">
        <is>
          <t>NO</t>
        </is>
      </c>
      <c r="M251" s="74" t="n">
        <v>5.171668370895397</v>
      </c>
      <c r="N251" s="74" t="n">
        <v>31</v>
      </c>
    </row>
    <row r="252" ht="15.75" customHeight="1" s="67">
      <c r="A252" s="27" t="inlineStr">
        <is>
          <t>GUARANTEED_REENTRY_K_FAVORABLE_HIGH</t>
        </is>
      </c>
      <c r="B252" s="27" t="inlineStr">
        <is>
          <t>70.0</t>
        </is>
      </c>
      <c r="C252" s="26" t="n"/>
      <c r="D252" s="26" t="n"/>
      <c r="E252" s="26" t="n"/>
      <c r="F252" s="26" t="n"/>
      <c r="G252" s="26">
        <f>IFERROR(VLOOKUP($A5&amp;"_"&amp;$B5,Results_Deltas!$A$2:$P$15000,5,FALSE),"")</f>
        <v/>
      </c>
      <c r="H252" s="26">
        <f>IFERROR(VLOOKUP($A5,Results_30d_Deltas!$A$2:$H$5000,7,FALSE)-E4,"")</f>
        <v/>
      </c>
      <c r="I252" s="26">
        <f>IFERROR(VLOOKUP($A5,Results_30d_Deltas!$A$2:$H$5000,6,FALSE),"")</f>
        <v/>
      </c>
      <c r="J252" s="26" t="n"/>
      <c r="K252" s="26" t="n"/>
      <c r="L252" s="26" t="inlineStr">
        <is>
          <t>YES</t>
        </is>
      </c>
      <c r="M252" s="74" t="n">
        <v>5.174721246682891</v>
      </c>
      <c r="N252" s="74" t="n">
        <v>10</v>
      </c>
      <c r="O252" s="33" t="n"/>
      <c r="P252" s="33" t="n"/>
      <c r="Q252" s="33" t="n"/>
      <c r="R252" s="33" t="n"/>
      <c r="S252" s="33" t="n"/>
      <c r="T252" s="33" t="n"/>
      <c r="U252" s="33" t="n"/>
      <c r="V252" s="33" t="n"/>
      <c r="W252" s="33" t="n"/>
      <c r="X252" s="33" t="n"/>
      <c r="Y252" s="33" t="n"/>
      <c r="Z252" s="33" t="n"/>
      <c r="AA252" s="33" t="n"/>
      <c r="AB252" s="33" t="n"/>
      <c r="AC252" s="33" t="n"/>
      <c r="AD252" s="33" t="n"/>
      <c r="AE252" s="33" t="n"/>
      <c r="AF252" s="33" t="n"/>
      <c r="AG252" s="33" t="n"/>
      <c r="AH252" s="33" t="n"/>
      <c r="AI252" s="33" t="n"/>
      <c r="AJ252" s="33" t="n"/>
      <c r="AK252" s="33" t="n"/>
      <c r="AL252" s="33" t="n"/>
      <c r="AM252" s="33" t="n"/>
      <c r="AN252" s="33" t="n"/>
      <c r="AO252" s="33" t="n"/>
      <c r="AP252" s="33" t="n"/>
      <c r="AQ252" s="33" t="n"/>
      <c r="AR252" s="33" t="n"/>
      <c r="AS252" s="33" t="n"/>
      <c r="AT252" s="33" t="n"/>
      <c r="AU252" s="33" t="n"/>
      <c r="AV252" s="33" t="n"/>
      <c r="AW252" s="33" t="n"/>
      <c r="AX252" s="33" t="n"/>
      <c r="AY252" s="33" t="n"/>
      <c r="AZ252" s="33" t="n"/>
      <c r="BA252" s="33" t="n"/>
      <c r="BB252" s="33" t="n"/>
      <c r="BC252" s="33" t="n"/>
      <c r="BD252" s="33" t="n"/>
      <c r="BE252" s="33" t="n"/>
      <c r="BF252" s="33" t="n"/>
      <c r="BG252" s="33" t="n"/>
      <c r="BH252" s="33" t="n"/>
      <c r="BI252" s="33" t="n"/>
      <c r="BJ252" s="33" t="n"/>
      <c r="BK252" s="33" t="n"/>
      <c r="BL252" s="33" t="n"/>
      <c r="BM252" s="33" t="n"/>
      <c r="BN252" s="33" t="n"/>
      <c r="BO252" s="33" t="n"/>
      <c r="BP252" s="33" t="n"/>
      <c r="BQ252" s="33" t="n"/>
      <c r="BR252" s="33" t="n"/>
      <c r="BS252" s="33" t="n"/>
      <c r="BT252" s="33" t="n"/>
      <c r="BU252" s="33" t="n"/>
      <c r="BV252" s="33" t="n"/>
      <c r="BW252" s="33" t="n"/>
      <c r="BX252" s="33" t="n"/>
      <c r="BY252" s="33" t="n"/>
      <c r="BZ252" s="33" t="n"/>
      <c r="CA252" s="33" t="n"/>
      <c r="CB252" s="33" t="n"/>
      <c r="CC252" s="33" t="n"/>
      <c r="CD252" s="33" t="n"/>
      <c r="CE252" s="33" t="n"/>
      <c r="CF252" s="33" t="n"/>
      <c r="CG252" s="33" t="n"/>
      <c r="CH252" s="33" t="n"/>
      <c r="CI252" s="33" t="n"/>
      <c r="CJ252" s="33" t="n"/>
      <c r="CK252" s="33" t="n"/>
      <c r="CL252" s="33" t="n"/>
      <c r="CM252" s="33" t="n"/>
      <c r="CN252" s="33" t="n"/>
      <c r="CO252" s="33" t="n"/>
      <c r="CP252" s="33" t="n"/>
      <c r="CQ252" s="33" t="n"/>
      <c r="CR252" s="33" t="n"/>
      <c r="CS252" s="33" t="n"/>
      <c r="CT252" s="33" t="n"/>
      <c r="CU252" s="33" t="n"/>
      <c r="CV252" s="33" t="n"/>
      <c r="CW252" s="33" t="n"/>
      <c r="CX252" s="33" t="n"/>
      <c r="CY252" s="33" t="n"/>
      <c r="CZ252" s="33" t="n"/>
      <c r="DA252" s="33" t="n"/>
      <c r="DB252" s="33" t="n"/>
      <c r="DC252" s="33" t="n"/>
      <c r="DD252" s="33" t="n"/>
      <c r="DE252" s="33" t="n"/>
      <c r="DF252" s="33" t="n"/>
      <c r="DG252" s="33" t="n"/>
      <c r="DH252" s="33" t="n"/>
      <c r="DI252" s="33" t="n"/>
      <c r="DJ252" s="33" t="n"/>
      <c r="DK252" s="33" t="n"/>
      <c r="DL252" s="33" t="n"/>
      <c r="DM252" s="33" t="n"/>
      <c r="DN252" s="33" t="n"/>
      <c r="DO252" s="33" t="n"/>
      <c r="DP252" s="33" t="n"/>
      <c r="DQ252" s="33" t="n"/>
      <c r="DR252" s="33" t="n"/>
      <c r="DS252" s="33" t="n"/>
      <c r="DT252" s="33" t="n"/>
      <c r="DU252" s="33" t="n"/>
      <c r="DV252" s="33" t="n"/>
      <c r="DW252" s="33" t="n"/>
      <c r="DX252" s="33" t="n"/>
      <c r="DY252" s="33" t="n"/>
      <c r="DZ252" s="33" t="n"/>
      <c r="EA252" s="33" t="n"/>
      <c r="EB252" s="33" t="n"/>
      <c r="EC252" s="33" t="n"/>
      <c r="ED252" s="33" t="n"/>
      <c r="EE252" s="33" t="n"/>
      <c r="EF252" s="33" t="n"/>
      <c r="EG252" s="33" t="n"/>
      <c r="EH252" s="33" t="n"/>
      <c r="EI252" s="33" t="n"/>
      <c r="EJ252" s="33" t="n"/>
      <c r="EK252" s="33" t="n"/>
      <c r="EL252" s="33" t="n"/>
      <c r="EM252" s="33" t="n"/>
      <c r="EN252" s="33" t="n"/>
      <c r="EO252" s="33" t="n"/>
      <c r="EP252" s="33" t="n"/>
      <c r="EQ252" s="33" t="n"/>
      <c r="ER252" s="33" t="n"/>
      <c r="ES252" s="33" t="n"/>
      <c r="ET252" s="33" t="n"/>
      <c r="EU252" s="33" t="n"/>
      <c r="EV252" s="33" t="n"/>
      <c r="EW252" s="33" t="n"/>
      <c r="EX252" s="33" t="n"/>
      <c r="EY252" s="33" t="n"/>
      <c r="EZ252" s="33" t="n"/>
      <c r="FA252" s="33" t="n"/>
      <c r="FB252" s="33" t="n"/>
      <c r="FC252" s="33" t="n"/>
      <c r="FD252" s="33" t="n"/>
      <c r="FE252" s="33" t="n"/>
      <c r="FF252" s="33" t="n"/>
      <c r="FG252" s="33" t="n"/>
      <c r="FH252" s="33" t="n"/>
      <c r="FI252" s="33" t="n"/>
      <c r="FJ252" s="33" t="n"/>
      <c r="FK252" s="33" t="n"/>
      <c r="FL252" s="33" t="n"/>
      <c r="FM252" s="33" t="n"/>
      <c r="FN252" s="33" t="n"/>
      <c r="FO252" s="33" t="n"/>
      <c r="FP252" s="33" t="n"/>
      <c r="FQ252" s="33" t="n"/>
      <c r="FR252" s="33" t="n"/>
      <c r="FS252" s="33" t="n"/>
      <c r="FT252" s="33" t="n"/>
      <c r="FU252" s="34" t="n"/>
      <c r="FV252" s="34" t="n"/>
      <c r="FW252" s="33" t="n"/>
      <c r="FX252" s="33" t="n"/>
      <c r="FY252" s="33" t="n"/>
      <c r="FZ252" s="33" t="n"/>
      <c r="GA252" s="33" t="n"/>
      <c r="GB252" s="33" t="n"/>
      <c r="GC252" s="33" t="n"/>
      <c r="GD252" s="33" t="n"/>
      <c r="GE252" s="33" t="n"/>
      <c r="GF252" s="33" t="n"/>
      <c r="GG252" s="33" t="n"/>
      <c r="GH252" s="33" t="n"/>
      <c r="GI252" s="33" t="n"/>
      <c r="GJ252" s="33" t="n"/>
      <c r="GK252" s="33" t="n"/>
      <c r="GL252" s="33" t="n"/>
      <c r="GM252" s="33" t="n"/>
      <c r="GN252" s="33" t="n"/>
      <c r="GO252" s="33" t="n"/>
      <c r="GP252" s="33" t="n"/>
      <c r="GQ252" s="33" t="n"/>
      <c r="GR252" s="33" t="n"/>
      <c r="GS252" s="33" t="n"/>
      <c r="GT252" s="33" t="n"/>
      <c r="GU252" s="33" t="n"/>
      <c r="GV252" s="33" t="n"/>
      <c r="GW252" s="33" t="n"/>
      <c r="GX252" s="33" t="n"/>
      <c r="GY252" s="33" t="n"/>
      <c r="GZ252" s="33" t="n"/>
      <c r="HA252" s="33" t="n"/>
      <c r="HB252" s="33" t="n"/>
      <c r="HC252" s="33" t="n"/>
      <c r="HD252" s="33" t="n"/>
      <c r="HE252" s="33" t="n"/>
      <c r="HF252" s="33" t="n"/>
      <c r="HG252" s="33" t="n"/>
      <c r="HH252" s="33" t="n"/>
      <c r="HI252" s="33" t="n"/>
      <c r="HJ252" s="33" t="n"/>
      <c r="HK252" s="33" t="n"/>
      <c r="HL252" s="33" t="n"/>
      <c r="HM252" s="33" t="n"/>
      <c r="HN252" s="33" t="n"/>
      <c r="HO252" s="33" t="n"/>
      <c r="HP252" s="33" t="n"/>
      <c r="HQ252" s="33" t="n"/>
      <c r="HR252" s="33" t="n"/>
      <c r="HS252" s="33" t="n"/>
      <c r="HT252" s="33" t="n"/>
      <c r="HU252" s="33" t="n"/>
      <c r="HV252" s="33" t="n"/>
      <c r="HW252" s="33" t="n"/>
      <c r="HX252" s="33" t="n"/>
      <c r="HY252" s="33" t="n"/>
      <c r="HZ252" s="33" t="n"/>
      <c r="IA252" s="33" t="n"/>
      <c r="IB252" s="33" t="n"/>
      <c r="IC252" s="33" t="n"/>
      <c r="ID252" s="33" t="n"/>
      <c r="IE252" s="33" t="n"/>
      <c r="IF252" s="33" t="n"/>
      <c r="IG252" s="33" t="n"/>
      <c r="IH252" s="33" t="n"/>
      <c r="II252" s="33" t="n"/>
      <c r="IJ252" s="33" t="n"/>
      <c r="IK252" s="33" t="n"/>
      <c r="IL252" s="26" t="n"/>
      <c r="IM252" s="26" t="inlineStr">
        <is>
          <t>ez_manage.py:4774 top()</t>
        </is>
      </c>
      <c r="IN252" s="26" t="inlineStr">
        <is>
          <t>v12_quick_engine.py:1941 x4</t>
        </is>
      </c>
      <c r="IO252" s="26" t="n"/>
    </row>
    <row r="253" ht="15.75" customHeight="1" s="67">
      <c r="A253" s="26" t="inlineStr">
        <is>
          <t>OBLIGATORY_REENTRY_SCORE_TIER1</t>
        </is>
      </c>
      <c r="B253" s="26" t="inlineStr">
        <is>
          <t>0</t>
        </is>
      </c>
      <c r="C253" s="26" t="n"/>
      <c r="D253" s="26" t="n"/>
      <c r="E253" s="26" t="n"/>
      <c r="F253" s="26" t="n"/>
      <c r="G253" s="26">
        <f>IFERROR(VLOOKUP($A128&amp;"_"&amp;$B128,Results_Deltas!$A$2:$P$15000,5,FALSE),"")</f>
        <v/>
      </c>
      <c r="H253" s="26">
        <f>IFERROR(VLOOKUP($A128,Results_30d_Deltas!$A$2:$H$5000,7,FALSE)-E127,"")</f>
        <v/>
      </c>
      <c r="I253" s="26">
        <f>IFERROR(VLOOKUP($A128,Results_30d_Deltas!$A$2:$H$5000,6,FALSE),"")</f>
        <v/>
      </c>
      <c r="J253" s="26" t="n"/>
      <c r="K253" s="26" t="n"/>
      <c r="L253" s="26" t="inlineStr">
        <is>
          <t>NO</t>
        </is>
      </c>
      <c r="M253" s="74" t="n">
        <v>5.174721246682891</v>
      </c>
      <c r="N253" s="74" t="n">
        <v>10</v>
      </c>
      <c r="O253" s="33" t="n"/>
      <c r="P253" s="33" t="n"/>
      <c r="Q253" s="33" t="n"/>
      <c r="R253" s="33" t="n"/>
      <c r="S253" s="33" t="n"/>
      <c r="T253" s="33" t="n"/>
      <c r="U253" s="33" t="n"/>
      <c r="V253" s="33" t="n"/>
      <c r="W253" s="33" t="n"/>
      <c r="X253" s="33" t="n"/>
      <c r="Y253" s="33" t="n"/>
      <c r="Z253" s="33" t="n"/>
      <c r="AA253" s="33" t="n"/>
      <c r="AB253" s="33" t="n"/>
      <c r="AC253" s="33" t="n"/>
      <c r="AD253" s="33" t="n"/>
      <c r="AE253" s="33" t="n"/>
      <c r="AF253" s="33" t="n"/>
      <c r="AG253" s="33" t="n"/>
      <c r="AH253" s="33" t="n"/>
      <c r="AI253" s="33" t="n"/>
      <c r="AJ253" s="33" t="n"/>
      <c r="AK253" s="33" t="n"/>
      <c r="AL253" s="33" t="n"/>
      <c r="AM253" s="33" t="n"/>
      <c r="AN253" s="33" t="n"/>
      <c r="AO253" s="33" t="n"/>
      <c r="AP253" s="33" t="n"/>
      <c r="AQ253" s="33" t="n"/>
      <c r="AR253" s="33" t="n"/>
      <c r="AS253" s="33" t="n"/>
      <c r="AT253" s="33" t="n"/>
      <c r="AU253" s="33" t="n"/>
      <c r="AV253" s="33" t="n"/>
      <c r="AW253" s="33" t="n"/>
      <c r="AX253" s="33" t="n"/>
      <c r="AY253" s="33" t="n"/>
      <c r="AZ253" s="33" t="n"/>
      <c r="BA253" s="33" t="n"/>
      <c r="BB253" s="33" t="n"/>
      <c r="BC253" s="33" t="n"/>
      <c r="BD253" s="33" t="n"/>
      <c r="BE253" s="33" t="n"/>
      <c r="BF253" s="33" t="n"/>
      <c r="BG253" s="33" t="n"/>
      <c r="BH253" s="33" t="n"/>
      <c r="BI253" s="33" t="n"/>
      <c r="BJ253" s="33" t="n"/>
      <c r="BK253" s="33" t="n"/>
      <c r="BL253" s="33" t="n"/>
      <c r="BM253" s="33" t="n"/>
      <c r="BN253" s="33" t="n"/>
      <c r="BO253" s="33" t="n"/>
      <c r="BP253" s="33" t="n"/>
      <c r="BQ253" s="33" t="n"/>
      <c r="BR253" s="33" t="n"/>
      <c r="BS253" s="33" t="n"/>
      <c r="BT253" s="33" t="n"/>
      <c r="BU253" s="33" t="n"/>
      <c r="BV253" s="33" t="n"/>
      <c r="BW253" s="33" t="n"/>
      <c r="BX253" s="33" t="n"/>
      <c r="BY253" s="33" t="n"/>
      <c r="BZ253" s="33" t="n"/>
      <c r="CA253" s="33" t="n"/>
      <c r="CB253" s="33" t="n"/>
      <c r="CC253" s="33" t="n"/>
      <c r="CD253" s="33" t="n"/>
      <c r="CE253" s="33" t="n"/>
      <c r="CF253" s="33" t="n"/>
      <c r="CG253" s="33" t="n"/>
      <c r="CH253" s="33" t="n"/>
      <c r="CI253" s="33" t="n"/>
      <c r="CJ253" s="33" t="n"/>
      <c r="CK253" s="33" t="n"/>
      <c r="CL253" s="33" t="n"/>
      <c r="CM253" s="33" t="n"/>
      <c r="CN253" s="33" t="n"/>
      <c r="CO253" s="33" t="n"/>
      <c r="CP253" s="33" t="n"/>
      <c r="CQ253" s="33" t="n"/>
      <c r="CR253" s="33" t="n"/>
      <c r="CS253" s="33" t="n"/>
      <c r="CT253" s="33" t="n"/>
      <c r="CU253" s="33" t="n"/>
      <c r="CV253" s="33" t="n"/>
      <c r="CW253" s="33" t="n"/>
      <c r="CX253" s="33" t="n"/>
      <c r="CY253" s="33" t="n"/>
      <c r="CZ253" s="33" t="n"/>
      <c r="DA253" s="33" t="n"/>
      <c r="DB253" s="33" t="n"/>
      <c r="DC253" s="33" t="n"/>
      <c r="DD253" s="33" t="n"/>
      <c r="DE253" s="33" t="n"/>
      <c r="DF253" s="33" t="n"/>
      <c r="DG253" s="33" t="n"/>
      <c r="DH253" s="33" t="n"/>
      <c r="DI253" s="33" t="n"/>
      <c r="DJ253" s="33" t="n"/>
      <c r="DK253" s="33" t="n"/>
      <c r="DL253" s="33" t="n"/>
      <c r="DM253" s="33" t="n"/>
      <c r="DN253" s="33" t="n"/>
      <c r="DO253" s="33" t="n"/>
      <c r="DP253" s="33" t="n"/>
      <c r="DQ253" s="33" t="n"/>
      <c r="DR253" s="33" t="n"/>
      <c r="DS253" s="33" t="n"/>
      <c r="DT253" s="33" t="n"/>
      <c r="DU253" s="33" t="n"/>
      <c r="DV253" s="33" t="n"/>
      <c r="DW253" s="33" t="n"/>
      <c r="DX253" s="33" t="n"/>
      <c r="DY253" s="33" t="n"/>
      <c r="DZ253" s="33" t="n"/>
      <c r="EA253" s="33" t="n"/>
      <c r="EB253" s="33" t="n"/>
      <c r="EC253" s="33" t="n"/>
      <c r="ED253" s="33" t="n"/>
      <c r="EE253" s="33" t="n"/>
      <c r="EF253" s="33" t="n"/>
      <c r="EG253" s="33" t="n"/>
      <c r="EH253" s="33" t="n"/>
      <c r="EI253" s="33" t="n"/>
      <c r="EJ253" s="33" t="n"/>
      <c r="EK253" s="33" t="n"/>
      <c r="EL253" s="33" t="n"/>
      <c r="EM253" s="33" t="n"/>
      <c r="EN253" s="33" t="n"/>
      <c r="EO253" s="33" t="n"/>
      <c r="EP253" s="33" t="n"/>
      <c r="EQ253" s="33" t="n"/>
      <c r="ER253" s="33" t="n"/>
      <c r="ES253" s="33" t="n"/>
      <c r="ET253" s="33" t="n"/>
      <c r="EU253" s="33" t="n"/>
      <c r="EV253" s="33" t="n"/>
      <c r="EW253" s="33" t="n"/>
      <c r="EX253" s="33" t="n"/>
      <c r="EY253" s="33" t="n"/>
      <c r="EZ253" s="33" t="n"/>
      <c r="FA253" s="33" t="n"/>
      <c r="FB253" s="33" t="n"/>
      <c r="FC253" s="33" t="n"/>
      <c r="FD253" s="33" t="n"/>
      <c r="FE253" s="33" t="n"/>
      <c r="FF253" s="33" t="n"/>
      <c r="FG253" s="33" t="n"/>
      <c r="FH253" s="33" t="n"/>
      <c r="FI253" s="33" t="n"/>
      <c r="FJ253" s="33" t="n"/>
      <c r="FK253" s="33" t="n"/>
      <c r="FL253" s="33" t="n"/>
      <c r="FM253" s="33" t="n"/>
      <c r="FN253" s="33" t="n"/>
      <c r="FO253" s="33" t="n"/>
      <c r="FP253" s="33" t="n"/>
      <c r="FQ253" s="33" t="n"/>
      <c r="FR253" s="33" t="n"/>
      <c r="FS253" s="33" t="n"/>
      <c r="FT253" s="33" t="n"/>
      <c r="FU253" s="34" t="n"/>
      <c r="FV253" s="34" t="n"/>
      <c r="FW253" s="33" t="n"/>
      <c r="FX253" s="33" t="n"/>
      <c r="FY253" s="33" t="n"/>
      <c r="FZ253" s="33" t="n"/>
      <c r="GA253" s="33" t="n"/>
      <c r="GB253" s="33" t="n"/>
      <c r="GC253" s="33" t="n"/>
      <c r="GD253" s="33" t="n"/>
      <c r="GE253" s="33" t="n"/>
      <c r="GF253" s="33" t="n"/>
      <c r="GG253" s="33" t="n"/>
      <c r="GH253" s="33" t="n"/>
      <c r="GI253" s="33" t="n"/>
      <c r="GJ253" s="33" t="n"/>
      <c r="GK253" s="33" t="n"/>
      <c r="GL253" s="33" t="n"/>
      <c r="GM253" s="33" t="n"/>
      <c r="GN253" s="33" t="n"/>
      <c r="GO253" s="33" t="n"/>
      <c r="GP253" s="33" t="n"/>
      <c r="GQ253" s="33" t="n"/>
      <c r="GR253" s="33" t="n"/>
      <c r="GS253" s="33" t="n"/>
      <c r="GT253" s="33" t="n"/>
      <c r="GU253" s="33" t="n"/>
      <c r="GV253" s="33" t="n"/>
      <c r="GW253" s="33" t="n"/>
      <c r="GX253" s="33" t="n"/>
      <c r="GY253" s="33" t="n"/>
      <c r="GZ253" s="33" t="n"/>
      <c r="HA253" s="33" t="n"/>
      <c r="HB253" s="33" t="n"/>
      <c r="HC253" s="33" t="n"/>
      <c r="HD253" s="33" t="n"/>
      <c r="HE253" s="33" t="n"/>
      <c r="HF253" s="33" t="n"/>
      <c r="HG253" s="33" t="n"/>
      <c r="HH253" s="33" t="n"/>
      <c r="HI253" s="33" t="n"/>
      <c r="HJ253" s="33" t="n"/>
      <c r="HK253" s="33" t="n"/>
      <c r="HL253" s="33" t="n"/>
      <c r="HM253" s="33" t="n"/>
      <c r="HN253" s="33" t="n"/>
      <c r="HO253" s="33" t="n"/>
      <c r="HP253" s="33" t="n"/>
      <c r="HQ253" s="33" t="n"/>
      <c r="HR253" s="33" t="n"/>
      <c r="HS253" s="33" t="n"/>
      <c r="HT253" s="33" t="n"/>
      <c r="HU253" s="33" t="n"/>
      <c r="HV253" s="33" t="n"/>
      <c r="HW253" s="33" t="n"/>
      <c r="HX253" s="33" t="n"/>
      <c r="HY253" s="33" t="n"/>
      <c r="HZ253" s="33" t="n"/>
      <c r="IA253" s="33" t="n"/>
      <c r="IB253" s="33" t="n"/>
      <c r="IC253" s="33" t="n"/>
      <c r="ID253" s="33" t="n"/>
      <c r="IE253" s="33" t="n"/>
      <c r="IF253" s="33" t="n"/>
      <c r="IG253" s="33" t="n"/>
      <c r="IH253" s="33" t="n"/>
      <c r="II253" s="33" t="n"/>
      <c r="IJ253" s="33" t="n"/>
      <c r="IK253" s="33" t="n"/>
      <c r="IL253" s="26" t="n"/>
      <c r="IM253" s="26" t="inlineStr">
        <is>
          <t>ez_manage.py:5113 top()</t>
        </is>
      </c>
      <c r="IN253" s="26" t="inlineStr">
        <is>
          <t>v12_quick_engine.py:2504 x4</t>
        </is>
      </c>
      <c r="IO253" s="26" t="n"/>
    </row>
    <row r="254" ht="15.75" customHeight="1" s="67">
      <c r="A254" s="26" t="inlineStr">
        <is>
          <t>OBLIGATORY_REENTRY_SMA_FIELD</t>
        </is>
      </c>
      <c r="B254" s="26" t="inlineStr">
        <is>
          <t>0</t>
        </is>
      </c>
      <c r="C254" s="26" t="n"/>
      <c r="D254" s="26" t="n"/>
      <c r="E254" s="26" t="n"/>
      <c r="F254" s="26" t="n"/>
      <c r="G254" s="26">
        <f>IFERROR(VLOOKUP($A148&amp;"_"&amp;$B148,Results_Deltas!$A$2:$P$15000,5,FALSE),"")</f>
        <v/>
      </c>
      <c r="H254" s="26">
        <f>IFERROR(VLOOKUP($A148,Results_30d_Deltas!$A$2:$H$5000,7,FALSE)-E147,"")</f>
        <v/>
      </c>
      <c r="I254" s="26">
        <f>IFERROR(VLOOKUP($A148,Results_30d_Deltas!$A$2:$H$5000,6,FALSE),"")</f>
        <v/>
      </c>
      <c r="J254" s="26" t="n"/>
      <c r="K254" s="26" t="n"/>
      <c r="L254" s="26" t="inlineStr">
        <is>
          <t>NO</t>
        </is>
      </c>
      <c r="M254" s="74" t="n">
        <v>5.174721246682891</v>
      </c>
      <c r="N254" s="74" t="n">
        <v>10</v>
      </c>
      <c r="O254" s="33" t="n"/>
      <c r="P254" s="33" t="n"/>
      <c r="Q254" s="33" t="n"/>
      <c r="R254" s="33" t="n"/>
      <c r="S254" s="33" t="n"/>
      <c r="T254" s="33" t="n"/>
      <c r="U254" s="33" t="n"/>
      <c r="V254" s="33" t="n"/>
      <c r="W254" s="33" t="n"/>
      <c r="X254" s="33" t="n"/>
      <c r="Y254" s="33" t="n"/>
      <c r="Z254" s="33" t="n"/>
      <c r="AA254" s="33" t="n"/>
      <c r="AB254" s="33" t="n"/>
      <c r="AC254" s="33" t="n"/>
      <c r="AD254" s="33" t="n"/>
      <c r="AE254" s="33" t="n"/>
      <c r="AF254" s="33" t="n"/>
      <c r="AG254" s="33" t="n"/>
      <c r="AH254" s="33" t="n"/>
      <c r="AI254" s="33" t="n"/>
      <c r="AJ254" s="33" t="n"/>
      <c r="AK254" s="33" t="n"/>
      <c r="AL254" s="33" t="n"/>
      <c r="AM254" s="33" t="n"/>
      <c r="AN254" s="33" t="n"/>
      <c r="AO254" s="33" t="n"/>
      <c r="AP254" s="33" t="n"/>
      <c r="AQ254" s="33" t="n"/>
      <c r="AR254" s="33" t="n"/>
      <c r="AS254" s="33" t="n"/>
      <c r="AT254" s="33" t="n"/>
      <c r="AU254" s="33" t="n"/>
      <c r="AV254" s="33" t="n"/>
      <c r="AW254" s="33" t="n"/>
      <c r="AX254" s="33" t="n"/>
      <c r="AY254" s="33" t="n"/>
      <c r="AZ254" s="33" t="n"/>
      <c r="BA254" s="33" t="n"/>
      <c r="BB254" s="33" t="n"/>
      <c r="BC254" s="33" t="n"/>
      <c r="BD254" s="33" t="n"/>
      <c r="BE254" s="33" t="n"/>
      <c r="BF254" s="33" t="n"/>
      <c r="BG254" s="33" t="n"/>
      <c r="BH254" s="33" t="n"/>
      <c r="BI254" s="33" t="n"/>
      <c r="BJ254" s="33" t="n"/>
      <c r="BK254" s="33" t="n"/>
      <c r="BL254" s="33" t="n"/>
      <c r="BM254" s="33" t="n"/>
      <c r="BN254" s="33" t="n"/>
      <c r="BO254" s="33" t="n"/>
      <c r="BP254" s="33" t="n"/>
      <c r="BQ254" s="33" t="n"/>
      <c r="BR254" s="33" t="n"/>
      <c r="BS254" s="33" t="n"/>
      <c r="BT254" s="33" t="n"/>
      <c r="BU254" s="33" t="n"/>
      <c r="BV254" s="33" t="n"/>
      <c r="BW254" s="33" t="n"/>
      <c r="BX254" s="33" t="n"/>
      <c r="BY254" s="33" t="n"/>
      <c r="BZ254" s="33" t="n"/>
      <c r="CA254" s="33" t="n"/>
      <c r="CB254" s="33" t="n"/>
      <c r="CC254" s="33" t="n"/>
      <c r="CD254" s="33" t="n"/>
      <c r="CE254" s="33" t="n"/>
      <c r="CF254" s="33" t="n"/>
      <c r="CG254" s="33" t="n"/>
      <c r="CH254" s="33" t="n"/>
      <c r="CI254" s="33" t="n"/>
      <c r="CJ254" s="33" t="n"/>
      <c r="CK254" s="33" t="n"/>
      <c r="CL254" s="33" t="n"/>
      <c r="CM254" s="33" t="n"/>
      <c r="CN254" s="33" t="n"/>
      <c r="CO254" s="33" t="n"/>
      <c r="CP254" s="33" t="n"/>
      <c r="CQ254" s="33" t="n"/>
      <c r="CR254" s="33" t="n"/>
      <c r="CS254" s="33" t="n"/>
      <c r="CT254" s="33" t="n"/>
      <c r="CU254" s="33" t="n"/>
      <c r="CV254" s="33" t="n"/>
      <c r="CW254" s="33" t="n"/>
      <c r="CX254" s="33" t="n"/>
      <c r="CY254" s="33" t="n"/>
      <c r="CZ254" s="33" t="n"/>
      <c r="DA254" s="33" t="n"/>
      <c r="DB254" s="33" t="n"/>
      <c r="DC254" s="33" t="n"/>
      <c r="DD254" s="33" t="n"/>
      <c r="DE254" s="33" t="n"/>
      <c r="DF254" s="33" t="n"/>
      <c r="DG254" s="33" t="n"/>
      <c r="DH254" s="33" t="n"/>
      <c r="DI254" s="33" t="n"/>
      <c r="DJ254" s="33" t="n"/>
      <c r="DK254" s="33" t="n"/>
      <c r="DL254" s="33" t="n"/>
      <c r="DM254" s="33" t="n"/>
      <c r="DN254" s="33" t="n"/>
      <c r="DO254" s="33" t="n"/>
      <c r="DP254" s="33" t="n"/>
      <c r="DQ254" s="33" t="n"/>
      <c r="DR254" s="33" t="n"/>
      <c r="DS254" s="33" t="n"/>
      <c r="DT254" s="33" t="n"/>
      <c r="DU254" s="33" t="n"/>
      <c r="DV254" s="33" t="n"/>
      <c r="DW254" s="33" t="n"/>
      <c r="DX254" s="33" t="n"/>
      <c r="DY254" s="33" t="n"/>
      <c r="DZ254" s="33" t="n"/>
      <c r="EA254" s="33" t="n"/>
      <c r="EB254" s="33" t="n"/>
      <c r="EC254" s="33" t="n"/>
      <c r="ED254" s="33" t="n"/>
      <c r="EE254" s="33" t="n"/>
      <c r="EF254" s="33" t="n"/>
      <c r="EG254" s="33" t="n"/>
      <c r="EH254" s="33" t="n"/>
      <c r="EI254" s="33" t="n"/>
      <c r="EJ254" s="33" t="n"/>
      <c r="EK254" s="33" t="n"/>
      <c r="EL254" s="33" t="n"/>
      <c r="EM254" s="33" t="n"/>
      <c r="EN254" s="33" t="n"/>
      <c r="EO254" s="33" t="n"/>
      <c r="EP254" s="33" t="n"/>
      <c r="EQ254" s="33" t="n"/>
      <c r="ER254" s="33" t="n"/>
      <c r="ES254" s="33" t="n"/>
      <c r="ET254" s="33" t="n"/>
      <c r="EU254" s="33" t="n"/>
      <c r="EV254" s="33" t="n"/>
      <c r="EW254" s="33" t="n"/>
      <c r="EX254" s="33" t="n"/>
      <c r="EY254" s="33" t="n"/>
      <c r="EZ254" s="33" t="n"/>
      <c r="FA254" s="33" t="n"/>
      <c r="FB254" s="33" t="n"/>
      <c r="FC254" s="33" t="n"/>
      <c r="FD254" s="33" t="n"/>
      <c r="FE254" s="33" t="n"/>
      <c r="FF254" s="33" t="n"/>
      <c r="FG254" s="33" t="n"/>
      <c r="FH254" s="33" t="n"/>
      <c r="FI254" s="33" t="n"/>
      <c r="FJ254" s="33" t="n"/>
      <c r="FK254" s="33" t="n"/>
      <c r="FL254" s="33" t="n"/>
      <c r="FM254" s="33" t="n"/>
      <c r="FN254" s="33" t="n"/>
      <c r="FO254" s="33" t="n"/>
      <c r="FP254" s="33" t="n"/>
      <c r="FQ254" s="33" t="n"/>
      <c r="FR254" s="33" t="n"/>
      <c r="FS254" s="33" t="n"/>
      <c r="FT254" s="33" t="n"/>
      <c r="FU254" s="34" t="n"/>
      <c r="FV254" s="34" t="n"/>
      <c r="FW254" s="33" t="n"/>
      <c r="FX254" s="33" t="n"/>
      <c r="FY254" s="33" t="n"/>
      <c r="FZ254" s="33" t="n"/>
      <c r="GA254" s="33" t="n"/>
      <c r="GB254" s="33" t="n"/>
      <c r="GC254" s="33" t="n"/>
      <c r="GD254" s="33" t="n"/>
      <c r="GE254" s="33" t="n"/>
      <c r="GF254" s="33" t="n"/>
      <c r="GG254" s="33" t="n"/>
      <c r="GH254" s="33" t="n"/>
      <c r="GI254" s="33" t="n"/>
      <c r="GJ254" s="33" t="n"/>
      <c r="GK254" s="33" t="n"/>
      <c r="GL254" s="33" t="n"/>
      <c r="GM254" s="33" t="n"/>
      <c r="GN254" s="33" t="n"/>
      <c r="GO254" s="33" t="n"/>
      <c r="GP254" s="33" t="n"/>
      <c r="GQ254" s="33" t="n"/>
      <c r="GR254" s="33" t="n"/>
      <c r="GS254" s="33" t="n"/>
      <c r="GT254" s="33" t="n"/>
      <c r="GU254" s="33" t="n"/>
      <c r="GV254" s="33" t="n"/>
      <c r="GW254" s="33" t="n"/>
      <c r="GX254" s="33" t="n"/>
      <c r="GY254" s="33" t="n"/>
      <c r="GZ254" s="33" t="n"/>
      <c r="HA254" s="33" t="n"/>
      <c r="HB254" s="33" t="n"/>
      <c r="HC254" s="33" t="n"/>
      <c r="HD254" s="33" t="n"/>
      <c r="HE254" s="33" t="n"/>
      <c r="HF254" s="33" t="n"/>
      <c r="HG254" s="33" t="n"/>
      <c r="HH254" s="33" t="n"/>
      <c r="HI254" s="33" t="n"/>
      <c r="HJ254" s="33" t="n"/>
      <c r="HK254" s="33" t="n"/>
      <c r="HL254" s="33" t="n"/>
      <c r="HM254" s="33" t="n"/>
      <c r="HN254" s="33" t="n"/>
      <c r="HO254" s="33" t="n"/>
      <c r="HP254" s="33" t="n"/>
      <c r="HQ254" s="33" t="n"/>
      <c r="HR254" s="33" t="n"/>
      <c r="HS254" s="33" t="n"/>
      <c r="HT254" s="33" t="n"/>
      <c r="HU254" s="33" t="n"/>
      <c r="HV254" s="33" t="n"/>
      <c r="HW254" s="33" t="n"/>
      <c r="HX254" s="33" t="n"/>
      <c r="HY254" s="33" t="n"/>
      <c r="HZ254" s="33" t="n"/>
      <c r="IA254" s="33" t="n"/>
      <c r="IB254" s="33" t="n"/>
      <c r="IC254" s="33" t="n"/>
      <c r="ID254" s="33" t="n"/>
      <c r="IE254" s="33" t="n"/>
      <c r="IF254" s="33" t="n"/>
      <c r="IG254" s="33" t="n"/>
      <c r="IH254" s="33" t="n"/>
      <c r="II254" s="33" t="n"/>
      <c r="IJ254" s="33" t="n"/>
      <c r="IK254" s="33" t="n"/>
      <c r="IL254" s="26" t="n"/>
      <c r="IM254" s="26" t="inlineStr">
        <is>
          <t>ez_manage.py:5121 top()</t>
        </is>
      </c>
      <c r="IN254" s="26" t="inlineStr">
        <is>
          <t>v12_quick_engine.py:2512 x2</t>
        </is>
      </c>
      <c r="IO254" s="26" t="n"/>
    </row>
    <row r="255" ht="15.75" customHeight="1" s="67">
      <c r="A255" s="0" t="inlineStr">
        <is>
          <t>REENTRY_15M_DC_BASIS_CROSS_HTF_ENABLED</t>
        </is>
      </c>
      <c r="B255" s="0" t="inlineStr">
        <is>
          <t>False</t>
        </is>
      </c>
      <c r="D255" s="0" t="inlineStr">
        <is>
          <t>BOUNCE_15M_TESTABLE</t>
        </is>
      </c>
      <c r="F255" s="0">
        <f>IFERROR(VLOOKUP($A431&amp;"_"&amp;$B431,Results_Deltas!$A:$J,5,FALSE),0)</f>
        <v/>
      </c>
      <c r="G255" s="0">
        <f>IFERROR(VLOOKUP($A431&amp;"_"&amp;$B431,Results_Deltas!$A$2:$P$15000,5,FALSE),"")</f>
        <v/>
      </c>
      <c r="H255" s="0">
        <f>IFERROR(VLOOKUP($A431,Results_30d_Deltas!$A:$F,5,FALSE),0)</f>
        <v/>
      </c>
      <c r="I255" s="0">
        <f>IFERROR(VLOOKUP($A431,Results_30d_Deltas!$A:$F,6,FALSE),0)</f>
        <v/>
      </c>
      <c r="L255" s="0" t="inlineStr">
        <is>
          <t>NO</t>
        </is>
      </c>
      <c r="M255" s="74" t="n">
        <v>5.291338468702079</v>
      </c>
      <c r="N255" s="74" t="n">
        <v>35</v>
      </c>
    </row>
    <row r="256" ht="15.75" customHeight="1" s="67">
      <c r="A256" s="0" t="inlineStr">
        <is>
          <t>REENTRY_PULLBACK_GR_SCORE_ENABLED</t>
        </is>
      </c>
      <c r="B256" s="0" t="inlineStr">
        <is>
          <t>False</t>
        </is>
      </c>
      <c r="D256" s="0" t="inlineStr">
        <is>
          <t>BOUNCE_REENTRY</t>
        </is>
      </c>
      <c r="F256" s="0">
        <f>IFERROR(VLOOKUP($A428&amp;"_"&amp;$B428,Results_Deltas!$A:$J,5,FALSE),0)</f>
        <v/>
      </c>
      <c r="G256" s="0">
        <f>IFERROR(VLOOKUP($A428&amp;"_"&amp;$B428,Results_Deltas!$A$2:$P$15000,5,FALSE),"")</f>
        <v/>
      </c>
      <c r="H256" s="0">
        <f>IFERROR(VLOOKUP($A428,Results_30d_Deltas!$A:$F,5,FALSE),0)</f>
        <v/>
      </c>
      <c r="I256" s="0">
        <f>IFERROR(VLOOKUP($A428,Results_30d_Deltas!$A:$F,6,FALSE),0)</f>
        <v/>
      </c>
      <c r="L256" s="0" t="inlineStr">
        <is>
          <t>NO</t>
        </is>
      </c>
      <c r="M256" s="74" t="n">
        <v>5.319614601892251</v>
      </c>
      <c r="N256" s="74" t="n">
        <v>35</v>
      </c>
    </row>
    <row r="257" ht="15.75" customHeight="1" s="67">
      <c r="A257" s="0" t="inlineStr">
        <is>
          <t>REENTRY_DC_MID_PULLBACK_ENABLED</t>
        </is>
      </c>
      <c r="B257" s="0" t="inlineStr">
        <is>
          <t>False</t>
        </is>
      </c>
      <c r="D257" s="0" t="inlineStr">
        <is>
          <t>BOUNCE_REENTRY</t>
        </is>
      </c>
      <c r="F257" s="0">
        <f>IFERROR(VLOOKUP($A429&amp;"_"&amp;$B429,Results_Deltas!$A:$J,5,FALSE),0)</f>
        <v/>
      </c>
      <c r="G257" s="0">
        <f>IFERROR(VLOOKUP($A429&amp;"_"&amp;$B429,Results_Deltas!$A$2:$P$15000,5,FALSE),"")</f>
        <v/>
      </c>
      <c r="H257" s="0">
        <f>IFERROR(VLOOKUP($A429,Results_30d_Deltas!$A:$F,5,FALSE),0)</f>
        <v/>
      </c>
      <c r="I257" s="0">
        <f>IFERROR(VLOOKUP($A429,Results_30d_Deltas!$A:$F,6,FALSE),0)</f>
        <v/>
      </c>
      <c r="L257" s="0" t="inlineStr">
        <is>
          <t>NO</t>
        </is>
      </c>
      <c r="M257" s="74" t="n">
        <v>5.319614601892251</v>
      </c>
      <c r="N257" s="74" t="n">
        <v>35</v>
      </c>
    </row>
    <row r="258" ht="15.75" customHeight="1" s="67">
      <c r="A258" s="0" t="inlineStr">
        <is>
          <t>REENTRY_15M_LRL_PULLBACK_HTF_ENABLED</t>
        </is>
      </c>
      <c r="B258" s="0" t="inlineStr">
        <is>
          <t>False</t>
        </is>
      </c>
      <c r="D258" s="0" t="inlineStr">
        <is>
          <t>BOUNCE_15M_TESTABLE</t>
        </is>
      </c>
      <c r="F258" s="0">
        <f>IFERROR(VLOOKUP($A432&amp;"_"&amp;$B432,Results_Deltas!$A:$J,5,FALSE),0)</f>
        <v/>
      </c>
      <c r="G258" s="0">
        <f>IFERROR(VLOOKUP($A432&amp;"_"&amp;$B432,Results_Deltas!$A$2:$P$15000,5,FALSE),"")</f>
        <v/>
      </c>
      <c r="H258" s="0">
        <f>IFERROR(VLOOKUP($A432,Results_30d_Deltas!$A:$F,5,FALSE),0)</f>
        <v/>
      </c>
      <c r="I258" s="0">
        <f>IFERROR(VLOOKUP($A432,Results_30d_Deltas!$A:$F,6,FALSE),0)</f>
        <v/>
      </c>
      <c r="L258" s="0" t="inlineStr">
        <is>
          <t>NO</t>
        </is>
      </c>
      <c r="M258" s="74" t="n">
        <v>5.319614601892251</v>
      </c>
      <c r="N258" s="74" t="n">
        <v>35</v>
      </c>
    </row>
    <row r="259" ht="15.75" customHeight="1" s="67">
      <c r="A259" s="39" t="inlineStr">
        <is>
          <t>CRYPTO_SPIKE_FADE_THRESHOLD_PCT</t>
        </is>
      </c>
      <c r="B259" s="70" t="n">
        <v>0</v>
      </c>
      <c r="C259" s="38" t="n"/>
      <c r="D259" s="38" t="inlineStr">
        <is>
          <t>GLOBAL_CHECK, STOCKS_EXIT</t>
        </is>
      </c>
      <c r="E259" s="38" t="n"/>
      <c r="F259" s="26" t="n"/>
      <c r="G259" s="38">
        <f>IFERROR(VLOOKUP($A273&amp;"_"&amp;$B273,Results_Deltas!$A$2:$P$15000,5,FALSE),"")</f>
        <v/>
      </c>
      <c r="H259" s="38" t="inlineStr">
        <is>
          <t>Blanket (page end)</t>
        </is>
      </c>
      <c r="I259" s="26" t="n"/>
      <c r="J259" s="26" t="n"/>
      <c r="K259" s="26" t="n"/>
      <c r="L259" s="26" t="inlineStr">
        <is>
          <t>NO</t>
        </is>
      </c>
      <c r="M259" s="74" t="n">
        <v>0</v>
      </c>
      <c r="N259" s="74" t="n">
        <v>0</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9" t="inlineStr">
        <is>
          <t>DC_MOMENT_STRONG_THRESHOLD</t>
        </is>
      </c>
      <c r="B260" s="70" t="n">
        <v>0</v>
      </c>
      <c r="C260" s="38" t="n"/>
      <c r="D260" s="38" t="inlineStr">
        <is>
          <t>ENTRY, GLOBAL_CHECK, STOCKS_EXIT</t>
        </is>
      </c>
      <c r="E260" s="38" t="n"/>
      <c r="F260" s="26" t="n"/>
      <c r="G260" s="38">
        <f>IFERROR(VLOOKUP($A277&amp;"_"&amp;$B277,Results_Deltas!$A$2:$P$15000,5,FALSE),"")</f>
        <v/>
      </c>
      <c r="H260" s="38" t="inlineStr">
        <is>
          <t>Blanket (page end)</t>
        </is>
      </c>
      <c r="I260" s="26" t="n"/>
      <c r="J260" s="26" t="n"/>
      <c r="K260" s="26" t="n"/>
      <c r="L260" s="26" t="inlineStr">
        <is>
          <t>YES</t>
        </is>
      </c>
      <c r="M260" s="74" t="n">
        <v>0</v>
      </c>
      <c r="N260" s="74" t="n">
        <v>0</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9" t="inlineStr">
        <is>
          <t>FG_FEAR_THRESHOLD</t>
        </is>
      </c>
      <c r="B261" s="70" t="n">
        <v>0</v>
      </c>
      <c r="C261" s="38" t="n"/>
      <c r="D261" s="38" t="inlineStr">
        <is>
          <t>GLOBAL_CHECK, STOCKS_EXIT</t>
        </is>
      </c>
      <c r="E261" s="38" t="n"/>
      <c r="F261" s="26" t="n"/>
      <c r="G261" s="38">
        <f>IFERROR(VLOOKUP($A302&amp;"_"&amp;$B302,Results_Deltas!$A$2:$P$15000,5,FALSE),"")</f>
        <v/>
      </c>
      <c r="H261" s="38" t="inlineStr">
        <is>
          <t>Blanket (page end)</t>
        </is>
      </c>
      <c r="I261" s="26" t="n"/>
      <c r="J261" s="26" t="n"/>
      <c r="K261" s="26" t="n"/>
      <c r="L261" s="26" t="inlineStr">
        <is>
          <t>YES</t>
        </is>
      </c>
      <c r="M261" s="74" t="n">
        <v>0</v>
      </c>
      <c r="N261" s="74" t="n">
        <v>0</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9" t="inlineStr">
        <is>
          <t>FG_GREED_THRESHOLD</t>
        </is>
      </c>
      <c r="B262" s="70" t="n">
        <v>0</v>
      </c>
      <c r="C262" s="38" t="n"/>
      <c r="D262" s="38" t="inlineStr">
        <is>
          <t>GLOBAL_CHECK, STOCKS_EXIT</t>
        </is>
      </c>
      <c r="E262" s="38" t="n"/>
      <c r="F262" s="26" t="n"/>
      <c r="G262" s="38">
        <f>IFERROR(VLOOKUP($A306&amp;"_"&amp;$B306,Results_Deltas!$A$2:$P$15000,5,FALSE),"")</f>
        <v/>
      </c>
      <c r="H262" s="38" t="inlineStr">
        <is>
          <t>Blanket (page end)</t>
        </is>
      </c>
      <c r="I262" s="26" t="n"/>
      <c r="J262" s="26" t="n"/>
      <c r="K262" s="26" t="n"/>
      <c r="L262" s="26" t="inlineStr">
        <is>
          <t>NO</t>
        </is>
      </c>
      <c r="M262" s="74" t="n">
        <v>0</v>
      </c>
      <c r="N262" s="74" t="n">
        <v>0</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9" t="inlineStr">
        <is>
          <t>HA_WICK_QUALITY_SCORE</t>
        </is>
      </c>
      <c r="B263" s="70" t="n">
        <v>0</v>
      </c>
      <c r="C263" s="38" t="n"/>
      <c r="D263" s="38" t="inlineStr">
        <is>
          <t>ENTRY, GLOBAL_CHECK, STOCKS_EXIT</t>
        </is>
      </c>
      <c r="E263" s="38" t="n"/>
      <c r="F263" s="26" t="n"/>
      <c r="G263" s="38">
        <f>IFERROR(VLOOKUP($A332&amp;"_"&amp;$B332,Results_Deltas!$A$2:$P$15000,5,FALSE),"")</f>
        <v/>
      </c>
      <c r="H263" s="38" t="inlineStr">
        <is>
          <t>Blanket (page end)</t>
        </is>
      </c>
      <c r="I263" s="26" t="n"/>
      <c r="J263" s="26" t="n"/>
      <c r="K263" s="26" t="n"/>
      <c r="L263" s="26" t="inlineStr">
        <is>
          <t>NO</t>
        </is>
      </c>
      <c r="M263" s="74" t="n">
        <v>0</v>
      </c>
      <c r="N263" s="74" t="n">
        <v>0</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9" t="inlineStr">
        <is>
          <t>MANDATORY_REENTRY_WT_FILTER_MIN_TFS</t>
        </is>
      </c>
      <c r="B264" s="70" t="n">
        <v>0</v>
      </c>
      <c r="C264" s="38" t="n"/>
      <c r="D264" s="38" t="inlineStr">
        <is>
          <t>GLOBAL_CHECK, STOCKS_EXIT</t>
        </is>
      </c>
      <c r="E264" s="38" t="n"/>
      <c r="F264" s="26" t="n"/>
      <c r="G264" s="38">
        <f>IFERROR(VLOOKUP($A376&amp;"_"&amp;$B376,Results_Deltas!$A$2:$P$15000,5,FALSE),"")</f>
        <v/>
      </c>
      <c r="H264" s="38" t="inlineStr">
        <is>
          <t>Blanket (page end)</t>
        </is>
      </c>
      <c r="I264" s="26" t="n"/>
      <c r="J264" s="26" t="n"/>
      <c r="K264" s="26" t="n"/>
      <c r="L264" s="26" t="inlineStr">
        <is>
          <t>NO</t>
        </is>
      </c>
      <c r="M264" s="74" t="n">
        <v>0</v>
      </c>
      <c r="N264" s="74" t="n">
        <v>0</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9" t="inlineStr">
        <is>
          <t>MANDATORY_REENTRY_WT_FILTER_REQUIRE_FLIP</t>
        </is>
      </c>
      <c r="B265" s="70" t="n">
        <v>0</v>
      </c>
      <c r="C265" s="38" t="n"/>
      <c r="D265" s="38" t="inlineStr">
        <is>
          <t>GLOBAL_CHECK, STOCKS_EXIT</t>
        </is>
      </c>
      <c r="E265" s="38" t="n"/>
      <c r="F265" s="26" t="n"/>
      <c r="G265" s="38">
        <f>IFERROR(VLOOKUP($A381&amp;"_"&amp;$B381,Results_Deltas!$A$2:$P$15000,5,FALSE),"")</f>
        <v/>
      </c>
      <c r="H265" s="38" t="inlineStr">
        <is>
          <t>Blanket (page end)</t>
        </is>
      </c>
      <c r="I265" s="26" t="n"/>
      <c r="J265" s="26" t="n"/>
      <c r="K265" s="26" t="n"/>
      <c r="L265" s="26" t="inlineStr">
        <is>
          <t>NO</t>
        </is>
      </c>
      <c r="M265" s="74" t="n">
        <v>0</v>
      </c>
      <c r="N265" s="74" t="n">
        <v>0</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9" t="inlineStr">
        <is>
          <t>MANDATORY_REENTRY_WT_FILTER_VELOCITY_RATIO</t>
        </is>
      </c>
      <c r="B266" s="70" t="n">
        <v>0</v>
      </c>
      <c r="C266" s="38" t="n"/>
      <c r="D266" s="38" t="inlineStr">
        <is>
          <t>GLOBAL_CHECK, STOCKS_EXIT</t>
        </is>
      </c>
      <c r="E266" s="38" t="n"/>
      <c r="F266" s="26" t="n"/>
      <c r="G266" s="38">
        <f>IFERROR(VLOOKUP($A383&amp;"_"&amp;$B383,Results_Deltas!$A$2:$P$15000,5,FALSE),"")</f>
        <v/>
      </c>
      <c r="H266" s="38" t="inlineStr">
        <is>
          <t>Blanket (page end)</t>
        </is>
      </c>
      <c r="I266" s="26" t="n"/>
      <c r="J266" s="26" t="n"/>
      <c r="K266" s="26" t="n"/>
      <c r="L266" s="26" t="inlineStr">
        <is>
          <t>NO</t>
        </is>
      </c>
      <c r="M266" s="74" t="n">
        <v>0</v>
      </c>
      <c r="N266" s="74" t="n">
        <v>0</v>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9" t="inlineStr">
        <is>
          <t>MOVER_THRESHOLD</t>
        </is>
      </c>
      <c r="B267" s="70" t="n">
        <v>0</v>
      </c>
      <c r="C267" s="38" t="n"/>
      <c r="D267" s="38" t="inlineStr">
        <is>
          <t>ENTRY, GLOBAL_CHECK, STOCKS_EXIT</t>
        </is>
      </c>
      <c r="E267" s="38" t="n"/>
      <c r="F267" s="26" t="n"/>
      <c r="G267" s="38">
        <f>IFERROR(VLOOKUP($A389&amp;"_"&amp;$B389,Results_Deltas!$A$2:$P$15000,5,FALSE),"")</f>
        <v/>
      </c>
      <c r="H267" s="38" t="inlineStr">
        <is>
          <t>Blanket (page end)</t>
        </is>
      </c>
      <c r="I267" s="26" t="n"/>
      <c r="J267" s="26" t="n"/>
      <c r="K267" s="26" t="n"/>
      <c r="L267" s="26" t="inlineStr">
        <is>
          <t>NO</t>
        </is>
      </c>
      <c r="M267" s="74" t="n">
        <v>0</v>
      </c>
      <c r="N267" s="74" t="n">
        <v>0</v>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9" t="inlineStr">
        <is>
          <t>MTS_BOTTOM_BONUS_THRESHOLD</t>
        </is>
      </c>
      <c r="B268" s="70" t="n">
        <v>0</v>
      </c>
      <c r="C268" s="38" t="n"/>
      <c r="D268" s="38" t="inlineStr">
        <is>
          <t>ENTRY, GLOBAL_CHECK, STOCKS_EXIT</t>
        </is>
      </c>
      <c r="E268" s="38" t="n"/>
      <c r="F268" s="26" t="n"/>
      <c r="G268" s="38">
        <f>IFERROR(VLOOKUP($A397&amp;"_"&amp;$B397,Results_Deltas!$A$2:$P$15000,5,FALSE),"")</f>
        <v/>
      </c>
      <c r="H268" s="38" t="inlineStr">
        <is>
          <t>Blanket (page end)</t>
        </is>
      </c>
      <c r="I268" s="26" t="n"/>
      <c r="J268" s="26" t="n"/>
      <c r="K268" s="26" t="n"/>
      <c r="L268" s="26" t="inlineStr">
        <is>
          <t>NO</t>
        </is>
      </c>
      <c r="M268" s="74" t="n">
        <v>0</v>
      </c>
      <c r="N268" s="74" t="n">
        <v>0</v>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9" t="inlineStr">
        <is>
          <t>MTS_BOTTOM_STRONG_THRESHOLD</t>
        </is>
      </c>
      <c r="B269" s="70" t="n">
        <v>0</v>
      </c>
      <c r="C269" s="38" t="n"/>
      <c r="D269" s="38" t="inlineStr">
        <is>
          <t>ENTRY, GLOBAL_CHECK, STOCKS_EXIT</t>
        </is>
      </c>
      <c r="E269" s="38" t="n"/>
      <c r="F269" s="26" t="n"/>
      <c r="G269" s="38">
        <f>IFERROR(VLOOKUP($A401&amp;"_"&amp;$B401,Results_Deltas!$A$2:$P$15000,5,FALSE),"")</f>
        <v/>
      </c>
      <c r="H269" s="38" t="inlineStr">
        <is>
          <t>Blanket (page end)</t>
        </is>
      </c>
      <c r="I269" s="26" t="n"/>
      <c r="J269" s="26" t="n"/>
      <c r="K269" s="26" t="n"/>
      <c r="L269" s="26" t="inlineStr">
        <is>
          <t>NO</t>
        </is>
      </c>
      <c r="M269" s="74" t="n">
        <v>0</v>
      </c>
      <c r="N269" s="74" t="n">
        <v>0</v>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7" t="inlineStr">
        <is>
          <t>OI_CONFIRM_MIN_PRICE_PCT</t>
        </is>
      </c>
      <c r="B270" s="38" t="inlineStr">
        <is>
          <t>0.5</t>
        </is>
      </c>
      <c r="C270" s="38" t="n"/>
      <c r="D270" s="38" t="inlineStr">
        <is>
          <t>ENTRY, GLOBAL_CHECK, STOCKS_EXIT</t>
        </is>
      </c>
      <c r="E270" s="38" t="n"/>
      <c r="F270" s="26" t="n"/>
      <c r="G270" s="38">
        <f>IFERROR(VLOOKUP($A426&amp;"_"&amp;$B426,Results_Deltas!$A$2:$P$15000,5,FALSE),"")</f>
        <v/>
      </c>
      <c r="H270" s="38" t="inlineStr">
        <is>
          <t>Blanket (page end)</t>
        </is>
      </c>
      <c r="I270" s="26" t="n"/>
      <c r="J270" s="26" t="n"/>
      <c r="K270" s="26" t="n"/>
      <c r="L270" s="26" t="inlineStr">
        <is>
          <t>NO</t>
        </is>
      </c>
      <c r="M270" s="74" t="n">
        <v>3.010163760829895</v>
      </c>
      <c r="N270" s="74" t="n">
        <v>31</v>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7" t="inlineStr">
        <is>
          <t>MTS_BOTTOM_STRONG_THRESHOLD</t>
        </is>
      </c>
      <c r="B271" s="38" t="inlineStr">
        <is>
          <t>20</t>
        </is>
      </c>
      <c r="C271" s="38" t="n"/>
      <c r="D271" s="38" t="inlineStr">
        <is>
          <t>ENTRY, GLOBAL_CHECK, STOCKS_EXIT</t>
        </is>
      </c>
      <c r="E271" s="38" t="n"/>
      <c r="F271" s="26" t="n"/>
      <c r="G271" s="38">
        <f>IFERROR(VLOOKUP($A404&amp;"_"&amp;$B404,Results_Deltas!$A$2:$P$15000,5,FALSE),"")</f>
        <v/>
      </c>
      <c r="H271" s="38" t="inlineStr">
        <is>
          <t>Blanket (page end)</t>
        </is>
      </c>
      <c r="I271" s="26" t="n"/>
      <c r="J271" s="26" t="n"/>
      <c r="K271" s="26" t="n"/>
      <c r="L271" s="26" t="inlineStr">
        <is>
          <t>NO</t>
        </is>
      </c>
      <c r="M271" s="74" t="n">
        <v>3.069723861508274</v>
      </c>
      <c r="N271" s="74" t="n">
        <v>33</v>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7" t="inlineStr">
        <is>
          <t>OI_CONFIRM_MIN_PRICE_PCT</t>
        </is>
      </c>
      <c r="B272" s="38" t="inlineStr">
        <is>
          <t>1.0</t>
        </is>
      </c>
      <c r="C272" s="38" t="n"/>
      <c r="D272" s="38" t="inlineStr">
        <is>
          <t>ENTRY, GLOBAL_CHECK, STOCKS_EXIT</t>
        </is>
      </c>
      <c r="E272" s="38" t="n"/>
      <c r="F272" s="26" t="n"/>
      <c r="G272" s="38">
        <f>IFERROR(VLOOKUP($A425&amp;"_"&amp;$B425,Results_Deltas!$A$2:$P$15000,5,FALSE),"")</f>
        <v/>
      </c>
      <c r="H272" s="38" t="inlineStr">
        <is>
          <t>Blanket (page end)</t>
        </is>
      </c>
      <c r="I272" s="26" t="n"/>
      <c r="J272" s="26" t="n"/>
      <c r="K272" s="26" t="n"/>
      <c r="L272" s="26" t="inlineStr">
        <is>
          <t>NO</t>
        </is>
      </c>
      <c r="M272" s="74" t="n">
        <v>3.09618940655509</v>
      </c>
      <c r="N272" s="74" t="n">
        <v>31</v>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7" t="inlineStr">
        <is>
          <t>MOVER_THRESHOLD</t>
        </is>
      </c>
      <c r="B273" s="38" t="inlineStr">
        <is>
          <t>2.5</t>
        </is>
      </c>
      <c r="C273" s="38" t="n"/>
      <c r="D273" s="38" t="inlineStr">
        <is>
          <t>ENTRY, GLOBAL_CHECK, STOCKS_EXIT</t>
        </is>
      </c>
      <c r="E273" s="38" t="n"/>
      <c r="F273" s="26" t="n"/>
      <c r="G273" s="38">
        <f>IFERROR(VLOOKUP($A392&amp;"_"&amp;$B392,Results_Deltas!$A$2:$P$15000,5,FALSE),"")</f>
        <v/>
      </c>
      <c r="H273" s="38" t="inlineStr">
        <is>
          <t>Blanket (page end)</t>
        </is>
      </c>
      <c r="I273" s="26" t="n"/>
      <c r="J273" s="26" t="n"/>
      <c r="K273" s="26" t="n"/>
      <c r="L273" s="26" t="inlineStr">
        <is>
          <t>NO</t>
        </is>
      </c>
      <c r="M273" s="74" t="n">
        <v>3.136452963151255</v>
      </c>
      <c r="N273" s="74" t="n">
        <v>36</v>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OI_CONFIRM_MIN_CHANGE_PCT</t>
        </is>
      </c>
      <c r="B274" s="38" t="inlineStr">
        <is>
          <t>2.0</t>
        </is>
      </c>
      <c r="C274" s="38" t="n"/>
      <c r="D274" s="38" t="inlineStr">
        <is>
          <t>ENTRY, GLOBAL_CHECK, STOCKS_EXIT</t>
        </is>
      </c>
      <c r="E274" s="38" t="n"/>
      <c r="F274" s="26" t="n"/>
      <c r="G274" s="38">
        <f>IFERROR(VLOOKUP($A420&amp;"_"&amp;$B420,Results_Deltas!$A$2:$P$15000,5,FALSE),"")</f>
        <v/>
      </c>
      <c r="H274" s="38" t="inlineStr">
        <is>
          <t>Blanket (page end)</t>
        </is>
      </c>
      <c r="I274" s="26" t="n"/>
      <c r="J274" s="26" t="n"/>
      <c r="K274" s="26" t="n"/>
      <c r="L274" s="26" t="inlineStr">
        <is>
          <t>NO</t>
        </is>
      </c>
      <c r="M274" s="74" t="n">
        <v>3.143582894686275</v>
      </c>
      <c r="N274" s="74" t="n">
        <v>31</v>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7" t="inlineStr">
        <is>
          <t>OI_CONFIRM_MIN_CHANGE_PCT</t>
        </is>
      </c>
      <c r="B275" s="38" t="inlineStr">
        <is>
          <t>1.0</t>
        </is>
      </c>
      <c r="C275" s="38" t="n"/>
      <c r="D275" s="38" t="inlineStr">
        <is>
          <t>ENTRY, GLOBAL_CHECK, STOCKS_EXIT</t>
        </is>
      </c>
      <c r="E275" s="38" t="n"/>
      <c r="F275" s="26" t="n"/>
      <c r="G275" s="38">
        <f>IFERROR(VLOOKUP($A421&amp;"_"&amp;$B421,Results_Deltas!$A$2:$P$15000,5,FALSE),"")</f>
        <v/>
      </c>
      <c r="H275" s="38" t="inlineStr">
        <is>
          <t>Blanket (page end)</t>
        </is>
      </c>
      <c r="I275" s="26" t="n"/>
      <c r="J275" s="26" t="n"/>
      <c r="K275" s="26" t="n"/>
      <c r="L275" s="26" t="inlineStr">
        <is>
          <t>NO</t>
        </is>
      </c>
      <c r="M275" s="74" t="n">
        <v>3.209286893534861</v>
      </c>
      <c r="N275" s="74" t="n">
        <v>32</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MTS_BOTTOM_STRONG_THRESHOLD</t>
        </is>
      </c>
      <c r="B276" s="38" t="inlineStr">
        <is>
          <t>50</t>
        </is>
      </c>
      <c r="C276" s="38" t="n"/>
      <c r="D276" s="38" t="inlineStr">
        <is>
          <t>ENTRY, GLOBAL_CHECK, STOCKS_EXIT</t>
        </is>
      </c>
      <c r="E276" s="38" t="n"/>
      <c r="F276" s="26" t="n"/>
      <c r="G276" s="38">
        <f>IFERROR(VLOOKUP($A402&amp;"_"&amp;$B402,Results_Deltas!$A$2:$P$15000,5,FALSE),"")</f>
        <v/>
      </c>
      <c r="H276" s="38" t="inlineStr">
        <is>
          <t>Blanket (page end)</t>
        </is>
      </c>
      <c r="I276" s="26" t="n"/>
      <c r="J276" s="26" t="n"/>
      <c r="K276" s="26" t="n"/>
      <c r="L276" s="26" t="inlineStr">
        <is>
          <t>NO</t>
        </is>
      </c>
      <c r="M276" s="74" t="n">
        <v>3.25204247852029</v>
      </c>
      <c r="N276" s="74" t="n">
        <v>35</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7" t="inlineStr">
        <is>
          <t>MTS_BOTTOM_STRONG_THRESHOLD</t>
        </is>
      </c>
      <c r="B277" s="38" t="inlineStr">
        <is>
          <t>30</t>
        </is>
      </c>
      <c r="C277" s="38" t="n"/>
      <c r="D277" s="38" t="inlineStr">
        <is>
          <t>ENTRY, GLOBAL_CHECK, STOCKS_EXIT</t>
        </is>
      </c>
      <c r="E277" s="38" t="n"/>
      <c r="F277" s="26" t="n"/>
      <c r="G277" s="38">
        <f>IFERROR(VLOOKUP($A403&amp;"_"&amp;$B403,Results_Deltas!$A$2:$P$15000,5,FALSE),"")</f>
        <v/>
      </c>
      <c r="H277" s="38" t="inlineStr">
        <is>
          <t>Blanket (page end)</t>
        </is>
      </c>
      <c r="I277" s="26" t="n"/>
      <c r="J277" s="26" t="n"/>
      <c r="K277" s="26" t="n"/>
      <c r="L277" s="26" t="inlineStr">
        <is>
          <t>NO</t>
        </is>
      </c>
      <c r="M277" s="74" t="n">
        <v>3.294035873462627</v>
      </c>
      <c r="N277" s="74" t="n">
        <v>35</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MTS_BOTTOM_BONUS_THRESHOLD</t>
        </is>
      </c>
      <c r="B278" s="38" t="inlineStr">
        <is>
          <t>18.75</t>
        </is>
      </c>
      <c r="C278" s="38" t="n"/>
      <c r="D278" s="38" t="inlineStr">
        <is>
          <t>ENTRY, GLOBAL_CHECK, STOCKS_EXIT</t>
        </is>
      </c>
      <c r="E278" s="38" t="n"/>
      <c r="F278" s="26" t="n"/>
      <c r="G278" s="38">
        <f>IFERROR(VLOOKUP($A399&amp;"_"&amp;$B399,Results_Deltas!$A$2:$P$15000,5,FALSE),"")</f>
        <v/>
      </c>
      <c r="H278" s="38" t="inlineStr">
        <is>
          <t>Blanket (page end)</t>
        </is>
      </c>
      <c r="I278" s="26" t="n"/>
      <c r="J278" s="26" t="n"/>
      <c r="K278" s="26" t="n"/>
      <c r="L278" s="26" t="inlineStr">
        <is>
          <t>NO</t>
        </is>
      </c>
      <c r="M278" s="74" t="n">
        <v>3.33657519189395</v>
      </c>
      <c r="N278" s="74" t="n">
        <v>35</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7" t="inlineStr">
        <is>
          <t>LH_HL_FILTER_ENABLED</t>
        </is>
      </c>
      <c r="B279" s="38" t="inlineStr">
        <is>
          <t>True</t>
        </is>
      </c>
      <c r="C279" s="38" t="n"/>
      <c r="D279" s="38" t="inlineStr">
        <is>
          <t>ENTRY, GLOBAL_CHECK, STOCKS_EXIT</t>
        </is>
      </c>
      <c r="E279" s="38" t="n"/>
      <c r="F279" s="26" t="n"/>
      <c r="G279" s="38">
        <f>IFERROR(VLOOKUP($A363&amp;"_"&amp;$B363,Results_Deltas!$A$2:$P$15000,5,FALSE),"")</f>
        <v/>
      </c>
      <c r="H279" s="38" t="inlineStr">
        <is>
          <t>Blanket (page end)</t>
        </is>
      </c>
      <c r="I279" s="26" t="n"/>
      <c r="J279" s="26" t="n"/>
      <c r="K279" s="26" t="n"/>
      <c r="L279" s="26" t="inlineStr">
        <is>
          <t>NO</t>
        </is>
      </c>
      <c r="M279" s="74" t="n">
        <v>3.356641588487833</v>
      </c>
      <c r="N279" s="74" t="n">
        <v>37</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7" t="inlineStr">
        <is>
          <t>MTF_GR_MIN_IND</t>
        </is>
      </c>
      <c r="B280" s="38" t="inlineStr">
        <is>
          <t>5</t>
        </is>
      </c>
      <c r="C280" s="38" t="n"/>
      <c r="D280" s="38" t="inlineStr">
        <is>
          <t>GLOBAL_CHECK, STOCKS_EXIT</t>
        </is>
      </c>
      <c r="E280" s="38" t="n"/>
      <c r="F280" s="26" t="n"/>
      <c r="G280" s="38">
        <f>IFERROR(VLOOKUP($A395&amp;"_"&amp;$B395,Results_Deltas!$A$2:$P$15000,5,FALSE),"")</f>
        <v/>
      </c>
      <c r="H280" s="38" t="inlineStr">
        <is>
          <t>Blanket (page end)</t>
        </is>
      </c>
      <c r="I280" s="26" t="n"/>
      <c r="J280" s="26" t="n"/>
      <c r="K280" s="26" t="n"/>
      <c r="L280" s="26" t="inlineStr">
        <is>
          <t>YES</t>
        </is>
      </c>
      <c r="M280" s="74" t="n">
        <v>3.359222077946742</v>
      </c>
      <c r="N280" s="74" t="n">
        <v>36</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MTF_GR_MIN_IND</t>
        </is>
      </c>
      <c r="B281" s="38" t="inlineStr">
        <is>
          <t>5_ALT</t>
        </is>
      </c>
      <c r="C281" s="38" t="n"/>
      <c r="D281" s="38" t="inlineStr">
        <is>
          <t>GLOBAL_CHECK, STOCKS_EXIT</t>
        </is>
      </c>
      <c r="E281" s="38" t="n"/>
      <c r="F281" s="26" t="n"/>
      <c r="G281" s="38">
        <f>IFERROR(VLOOKUP($A396&amp;"_"&amp;$B396,Results_Deltas!$A$2:$P$15000,5,FALSE),"")</f>
        <v/>
      </c>
      <c r="H281" s="38" t="inlineStr">
        <is>
          <t>Blanket (page end)</t>
        </is>
      </c>
      <c r="I281" s="26" t="n"/>
      <c r="J281" s="26" t="n"/>
      <c r="K281" s="26" t="n"/>
      <c r="L281" s="26" t="inlineStr">
        <is>
          <t>YES</t>
        </is>
      </c>
      <c r="M281" s="74" t="n">
        <v>3.359222077946742</v>
      </c>
      <c r="N281" s="74" t="n">
        <v>36</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7" t="inlineStr">
        <is>
          <t>MARKET_QUALITY_SCORE_ENABLED</t>
        </is>
      </c>
      <c r="B282" s="38" t="inlineStr">
        <is>
          <t>True</t>
        </is>
      </c>
      <c r="C282" s="38" t="n"/>
      <c r="D282" s="38" t="inlineStr">
        <is>
          <t>ENTRY, GLOBAL_CHECK, STOCKS_EXIT</t>
        </is>
      </c>
      <c r="E282" s="38" t="n"/>
      <c r="F282" s="26" t="n"/>
      <c r="G282" s="38">
        <f>IFERROR(VLOOKUP($A386&amp;"_"&amp;$B386,Results_Deltas!$A$2:$P$15000,5,FALSE),"")</f>
        <v/>
      </c>
      <c r="H282" s="38" t="inlineStr">
        <is>
          <t>Blanket (page end)</t>
        </is>
      </c>
      <c r="I282" s="26" t="n"/>
      <c r="J282" s="26" t="n"/>
      <c r="K282" s="26" t="n"/>
      <c r="L282" s="26" t="inlineStr">
        <is>
          <t>YES</t>
        </is>
      </c>
      <c r="M282" s="74" t="n">
        <v>3.374764212159036</v>
      </c>
      <c r="N282" s="74" t="n">
        <v>36</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7" t="inlineStr">
        <is>
          <t>ADX_RANGING_THRESHOLD</t>
        </is>
      </c>
      <c r="B283" s="38" t="inlineStr">
        <is>
          <t>25</t>
        </is>
      </c>
      <c r="C283" s="38" t="n"/>
      <c r="D283" s="38" t="inlineStr">
        <is>
          <t>ENTRY, GLOBAL_CHECK, STOCKS_EXIT</t>
        </is>
      </c>
      <c r="E283" s="38" t="n"/>
      <c r="F283" s="26" t="n"/>
      <c r="G283" s="38">
        <f>IFERROR(VLOOKUP($A253&amp;"_"&amp;$B253,Results_Deltas!$A$2:$P$15000,5,FALSE),"")</f>
        <v/>
      </c>
      <c r="H283" s="38" t="inlineStr">
        <is>
          <t>Blanket (page end)</t>
        </is>
      </c>
      <c r="I283" s="26" t="n"/>
      <c r="J283" s="26" t="n"/>
      <c r="K283" s="26" t="n"/>
      <c r="L283" s="26" t="inlineStr">
        <is>
          <t>NO</t>
        </is>
      </c>
      <c r="M283" s="74" t="n">
        <v>3.398404345780823</v>
      </c>
      <c r="N283" s="74" t="n">
        <v>33</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7" t="inlineStr">
        <is>
          <t>BANDAID_OFF_LOSER_RECOVER_PCT</t>
        </is>
      </c>
      <c r="B284" s="38" t="inlineStr">
        <is>
          <t>0.5</t>
        </is>
      </c>
      <c r="C284" s="38" t="n"/>
      <c r="D284" s="38" t="inlineStr">
        <is>
          <t>AUGMENT, ENTRY, EXIT, GLOBAL_CHECK, REDUCE, STOCKS_EXIT</t>
        </is>
      </c>
      <c r="E284" s="38" t="n"/>
      <c r="F284" s="26" t="n"/>
      <c r="G284" s="38">
        <f>IFERROR(VLOOKUP($A259&amp;"_"&amp;$B259,Results_Deltas!$A$2:$P$15000,5,FALSE),"")</f>
        <v/>
      </c>
      <c r="H284" s="38" t="inlineStr">
        <is>
          <t>Blanket (page end)</t>
        </is>
      </c>
      <c r="I284" s="26" t="n"/>
      <c r="J284" s="26" t="n"/>
      <c r="K284" s="26" t="n"/>
      <c r="L284" s="26" t="inlineStr">
        <is>
          <t>NO</t>
        </is>
      </c>
      <c r="M284" s="74" t="n">
        <v>3.401312059142001</v>
      </c>
      <c r="N284" s="74" t="n">
        <v>32</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7" t="inlineStr">
        <is>
          <t>COOLDOWN_LOCKS_FILTER_TF</t>
        </is>
      </c>
      <c r="B285" s="38" t="inlineStr">
        <is>
          <t>4h</t>
        </is>
      </c>
      <c r="C285" s="38" t="n"/>
      <c r="D285" s="38" t="inlineStr">
        <is>
          <t>GLOBAL_CHECK</t>
        </is>
      </c>
      <c r="E285" s="38" t="n"/>
      <c r="F285" s="26" t="n"/>
      <c r="G285" s="38">
        <f>IFERROR(VLOOKUP($A270&amp;"_"&amp;$B270,Results_Deltas!$A$2:$P$15000,5,FALSE),"")</f>
        <v/>
      </c>
      <c r="H285" s="38" t="inlineStr">
        <is>
          <t>Blanket (page end)</t>
        </is>
      </c>
      <c r="I285" s="26" t="n"/>
      <c r="J285" s="26" t="n"/>
      <c r="K285" s="26" t="n"/>
      <c r="L285" s="26" t="inlineStr">
        <is>
          <t>NO</t>
        </is>
      </c>
      <c r="M285" s="74" t="n">
        <v>3.453448573412191</v>
      </c>
      <c r="N285" s="74" t="n">
        <v>35</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7" t="inlineStr">
        <is>
          <t>BANDAID_OFF_LOSER_RECOVER_PCT</t>
        </is>
      </c>
      <c r="B286" s="38" t="inlineStr">
        <is>
          <t>1.0</t>
        </is>
      </c>
      <c r="C286" s="38" t="n"/>
      <c r="D286" s="38" t="inlineStr">
        <is>
          <t>AUGMENT, ENTRY, EXIT, GLOBAL_CHECK, REDUCE, STOCKS_EXIT</t>
        </is>
      </c>
      <c r="E286" s="38" t="n"/>
      <c r="F286" s="26" t="n"/>
      <c r="G286" s="38">
        <f>IFERROR(VLOOKUP($A258&amp;"_"&amp;$B258,Results_Deltas!$A$2:$P$15000,5,FALSE),"")</f>
        <v/>
      </c>
      <c r="H286" s="38" t="inlineStr">
        <is>
          <t>Blanket (page end)</t>
        </is>
      </c>
      <c r="I286" s="26" t="n"/>
      <c r="J286" s="26" t="n"/>
      <c r="K286" s="26" t="n"/>
      <c r="L286" s="26" t="inlineStr">
        <is>
          <t>NO</t>
        </is>
      </c>
      <c r="M286" s="74" t="n">
        <v>3.457903744497981</v>
      </c>
      <c r="N286" s="74" t="n">
        <v>32</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FUNDING_GATE_FILTER_TF</t>
        </is>
      </c>
      <c r="B287" s="38" t="inlineStr">
        <is>
          <t>1h</t>
        </is>
      </c>
      <c r="C287" s="38" t="n"/>
      <c r="D287" s="38" t="inlineStr">
        <is>
          <t>GLOBAL_CHECK</t>
        </is>
      </c>
      <c r="E287" s="38" t="n"/>
      <c r="F287" s="26" t="n"/>
      <c r="G287" s="38">
        <f>IFERROR(VLOOKUP($A313&amp;"_"&amp;$B313,Results_Deltas!$A$2:$P$15000,5,FALSE),"")</f>
        <v/>
      </c>
      <c r="H287" s="38" t="inlineStr">
        <is>
          <t>Blanket (page end)</t>
        </is>
      </c>
      <c r="I287" s="26" t="n"/>
      <c r="J287" s="26" t="n"/>
      <c r="K287" s="26" t="n"/>
      <c r="L287" s="26" t="inlineStr">
        <is>
          <t>NO</t>
        </is>
      </c>
      <c r="M287" s="74" t="n">
        <v>3.486859764951822</v>
      </c>
      <c r="N287" s="74" t="n">
        <v>32</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MOVER_THRESHOLD</t>
        </is>
      </c>
      <c r="B288" s="38" t="inlineStr">
        <is>
          <t>6.25</t>
        </is>
      </c>
      <c r="C288" s="38" t="n"/>
      <c r="D288" s="38" t="inlineStr">
        <is>
          <t>ENTRY, GLOBAL_CHECK, STOCKS_EXIT</t>
        </is>
      </c>
      <c r="E288" s="38" t="n"/>
      <c r="F288" s="26" t="n"/>
      <c r="G288" s="38">
        <f>IFERROR(VLOOKUP($A390&amp;"_"&amp;$B390,Results_Deltas!$A$2:$P$15000,5,FALSE),"")</f>
        <v/>
      </c>
      <c r="H288" s="38" t="inlineStr">
        <is>
          <t>Blanket (page end)</t>
        </is>
      </c>
      <c r="I288" s="26" t="n"/>
      <c r="J288" s="26" t="n"/>
      <c r="K288" s="26" t="n"/>
      <c r="L288" s="26" t="inlineStr">
        <is>
          <t>YES</t>
        </is>
      </c>
      <c r="M288" s="74" t="n">
        <v>3.50035235186981</v>
      </c>
      <c r="N288" s="74" t="n">
        <v>37</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MTS_BOTTOM_BONUS_THRESHOLD</t>
        </is>
      </c>
      <c r="B289" s="38" t="inlineStr">
        <is>
          <t>31.25</t>
        </is>
      </c>
      <c r="C289" s="38" t="n"/>
      <c r="D289" s="38" t="inlineStr">
        <is>
          <t>ENTRY, GLOBAL_CHECK, STOCKS_EXIT</t>
        </is>
      </c>
      <c r="E289" s="38" t="n"/>
      <c r="F289" s="26" t="n"/>
      <c r="G289" s="38">
        <f>IFERROR(VLOOKUP($A398&amp;"_"&amp;$B398,Results_Deltas!$A$2:$P$15000,5,FALSE),"")</f>
        <v/>
      </c>
      <c r="H289" s="38" t="inlineStr">
        <is>
          <t>Blanket (page end)</t>
        </is>
      </c>
      <c r="I289" s="26" t="n"/>
      <c r="J289" s="26" t="n"/>
      <c r="K289" s="26" t="n"/>
      <c r="L289" s="26" t="inlineStr">
        <is>
          <t>NO</t>
        </is>
      </c>
      <c r="M289" s="74" t="n">
        <v>3.501693357043908</v>
      </c>
      <c r="N289" s="74" t="n">
        <v>36</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7" t="inlineStr">
        <is>
          <t>OI_CONFIRM_MIN_PRICE_PCT</t>
        </is>
      </c>
      <c r="B290" s="38" t="inlineStr">
        <is>
          <t>2.0</t>
        </is>
      </c>
      <c r="C290" s="38" t="n"/>
      <c r="D290" s="38" t="inlineStr">
        <is>
          <t>ENTRY, GLOBAL_CHECK, STOCKS_EXIT</t>
        </is>
      </c>
      <c r="E290" s="38" t="n"/>
      <c r="F290" s="26" t="n"/>
      <c r="G290" s="38">
        <f>IFERROR(VLOOKUP($A424&amp;"_"&amp;$B424,Results_Deltas!$A$2:$P$15000,5,FALSE),"")</f>
        <v/>
      </c>
      <c r="H290" s="38" t="inlineStr">
        <is>
          <t>Blanket (page end)</t>
        </is>
      </c>
      <c r="I290" s="26" t="n"/>
      <c r="J290" s="26" t="n"/>
      <c r="K290" s="26" t="n"/>
      <c r="L290" s="26" t="inlineStr">
        <is>
          <t>NO</t>
        </is>
      </c>
      <c r="M290" s="74" t="n">
        <v>3.503780577784889</v>
      </c>
      <c r="N290" s="74" t="n">
        <v>33</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FUNDING_GATE_FILTER_TF</t>
        </is>
      </c>
      <c r="B291" s="38" t="inlineStr">
        <is>
          <t>4h</t>
        </is>
      </c>
      <c r="C291" s="38" t="n"/>
      <c r="D291" s="38" t="inlineStr">
        <is>
          <t>GLOBAL_CHECK</t>
        </is>
      </c>
      <c r="E291" s="38" t="n"/>
      <c r="F291" s="26" t="n"/>
      <c r="G291" s="38">
        <f>IFERROR(VLOOKUP($A312&amp;"_"&amp;$B312,Results_Deltas!$A$2:$P$15000,5,FALSE),"")</f>
        <v/>
      </c>
      <c r="H291" s="38" t="inlineStr">
        <is>
          <t>Blanket (page end)</t>
        </is>
      </c>
      <c r="I291" s="26" t="n"/>
      <c r="J291" s="26" t="n"/>
      <c r="K291" s="26" t="n"/>
      <c r="L291" s="26" t="inlineStr">
        <is>
          <t>NO</t>
        </is>
      </c>
      <c r="M291" s="74" t="n">
        <v>3.539397529841027</v>
      </c>
      <c r="N291" s="74" t="n">
        <v>35</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HLR_SMA_BAND_PCT</t>
        </is>
      </c>
      <c r="B292" s="38" t="inlineStr">
        <is>
          <t>0.5</t>
        </is>
      </c>
      <c r="C292" s="38" t="n"/>
      <c r="D292" s="38" t="inlineStr">
        <is>
          <t>ENTRY, GLOBAL_CHECK, STOCKS_EXIT</t>
        </is>
      </c>
      <c r="E292" s="38" t="n"/>
      <c r="F292" s="26" t="n"/>
      <c r="G292" s="38">
        <f>IFERROR(VLOOKUP($A342&amp;"_"&amp;$B342,Results_Deltas!$A$2:$P$15000,5,FALSE),"")</f>
        <v/>
      </c>
      <c r="H292" s="38" t="inlineStr">
        <is>
          <t>Blanket (page end)</t>
        </is>
      </c>
      <c r="I292" s="26" t="n"/>
      <c r="J292" s="26" t="n"/>
      <c r="K292" s="26" t="n"/>
      <c r="L292" s="26" t="inlineStr">
        <is>
          <t>NO</t>
        </is>
      </c>
      <c r="M292" s="74" t="n">
        <v>3.540285610673978</v>
      </c>
      <c r="N292" s="74" t="n">
        <v>33</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MOVER_THRESHOLD</t>
        </is>
      </c>
      <c r="B293" s="38" t="inlineStr">
        <is>
          <t>3.75</t>
        </is>
      </c>
      <c r="C293" s="38" t="n"/>
      <c r="D293" s="38" t="inlineStr">
        <is>
          <t>ENTRY, GLOBAL_CHECK, STOCKS_EXIT</t>
        </is>
      </c>
      <c r="E293" s="38" t="n"/>
      <c r="F293" s="26" t="n"/>
      <c r="G293" s="38">
        <f>IFERROR(VLOOKUP($A391&amp;"_"&amp;$B391,Results_Deltas!$A$2:$P$15000,5,FALSE),"")</f>
        <v/>
      </c>
      <c r="H293" s="38" t="inlineStr">
        <is>
          <t>Blanket (page end)</t>
        </is>
      </c>
      <c r="I293" s="26" t="n"/>
      <c r="J293" s="26" t="n"/>
      <c r="K293" s="26" t="n"/>
      <c r="L293" s="26" t="inlineStr">
        <is>
          <t>NO</t>
        </is>
      </c>
      <c r="M293" s="74" t="n">
        <v>3.54425479676757</v>
      </c>
      <c r="N293" s="74" t="n">
        <v>36</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HTF_DIRECTION_GATE_ENABLED</t>
        </is>
      </c>
      <c r="B294" s="38" t="inlineStr">
        <is>
          <t>True</t>
        </is>
      </c>
      <c r="C294" s="38" t="n"/>
      <c r="D294" s="38" t="inlineStr">
        <is>
          <t>ENTRY, GLOBAL_CHECK, STOCKS_EXIT</t>
        </is>
      </c>
      <c r="E294" s="38" t="n"/>
      <c r="F294" s="26" t="n"/>
      <c r="G294" s="38">
        <f>IFERROR(VLOOKUP($A349&amp;"_"&amp;$B349,Results_Deltas!$A$2:$P$15000,5,FALSE),"")</f>
        <v/>
      </c>
      <c r="H294" s="38" t="inlineStr">
        <is>
          <t>Blanket (page end)</t>
        </is>
      </c>
      <c r="I294" s="26" t="n"/>
      <c r="J294" s="26" t="n"/>
      <c r="K294" s="26" t="n"/>
      <c r="L294" s="26" t="inlineStr">
        <is>
          <t>NO</t>
        </is>
      </c>
      <c r="M294" s="74" t="n">
        <v>3.545700957819642</v>
      </c>
      <c r="N294" s="74" t="n">
        <v>36</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DUP_GUARD_FILTER_TF</t>
        </is>
      </c>
      <c r="B295" s="38" t="inlineStr">
        <is>
          <t>1h</t>
        </is>
      </c>
      <c r="C295" s="38" t="n"/>
      <c r="D295" s="38" t="inlineStr">
        <is>
          <t>GLOBAL_CHECK</t>
        </is>
      </c>
      <c r="E295" s="38" t="n"/>
      <c r="F295" s="26" t="n"/>
      <c r="G295" s="38">
        <f>IFERROR(VLOOKUP($A288&amp;"_"&amp;$B288,Results_Deltas!$A$2:$P$15000,5,FALSE),"")</f>
        <v/>
      </c>
      <c r="H295" s="38" t="inlineStr">
        <is>
          <t>Blanket (page end)</t>
        </is>
      </c>
      <c r="I295" s="26" t="n"/>
      <c r="J295" s="26" t="n"/>
      <c r="K295" s="26" t="n"/>
      <c r="L295" s="26" t="inlineStr">
        <is>
          <t>NO</t>
        </is>
      </c>
      <c r="M295" s="74" t="n">
        <v>3.546857120786107</v>
      </c>
      <c r="N295" s="74" t="n">
        <v>42</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FG_GREED_THRESHOLD</t>
        </is>
      </c>
      <c r="B296" s="38" t="inlineStr">
        <is>
          <t>56.25</t>
        </is>
      </c>
      <c r="C296" s="38" t="n"/>
      <c r="D296" s="38" t="inlineStr">
        <is>
          <t>GLOBAL_CHECK, STOCKS_EXIT</t>
        </is>
      </c>
      <c r="E296" s="38" t="n"/>
      <c r="F296" s="26" t="n"/>
      <c r="G296" s="38">
        <f>IFERROR(VLOOKUP($A308&amp;"_"&amp;$B308,Results_Deltas!$A$2:$P$15000,5,FALSE),"")</f>
        <v/>
      </c>
      <c r="H296" s="38" t="inlineStr">
        <is>
          <t>Blanket (page end)</t>
        </is>
      </c>
      <c r="I296" s="26" t="n"/>
      <c r="J296" s="26" t="n"/>
      <c r="K296" s="26" t="n"/>
      <c r="L296" s="26" t="inlineStr">
        <is>
          <t>NO</t>
        </is>
      </c>
      <c r="M296" s="74" t="n">
        <v>3.551942006413398</v>
      </c>
      <c r="N296" s="74" t="n">
        <v>34</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7" t="inlineStr">
        <is>
          <t>HA_WICK_QUALITY_SCORE</t>
        </is>
      </c>
      <c r="B297" s="38" t="inlineStr">
        <is>
          <t>15_ALT</t>
        </is>
      </c>
      <c r="C297" s="38" t="n"/>
      <c r="D297" s="38" t="inlineStr">
        <is>
          <t>ENTRY, GLOBAL_CHECK, STOCKS_EXIT</t>
        </is>
      </c>
      <c r="E297" s="38" t="n"/>
      <c r="F297" s="26" t="n"/>
      <c r="G297" s="38">
        <f>IFERROR(VLOOKUP($A333&amp;"_"&amp;$B333,Results_Deltas!$A$2:$P$15000,5,FALSE),"")</f>
        <v/>
      </c>
      <c r="H297" s="38" t="inlineStr">
        <is>
          <t>Blanket (page end)</t>
        </is>
      </c>
      <c r="I297" s="26" t="n"/>
      <c r="J297" s="26" t="n"/>
      <c r="K297" s="26" t="n"/>
      <c r="L297" s="26" t="inlineStr">
        <is>
          <t>YES</t>
        </is>
      </c>
      <c r="M297" s="74" t="n">
        <v>3.55793245407376</v>
      </c>
      <c r="N297" s="74" t="n">
        <v>39</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HLR_SMA_BAND_PCT</t>
        </is>
      </c>
      <c r="B298" s="38" t="inlineStr">
        <is>
          <t>1.0</t>
        </is>
      </c>
      <c r="C298" s="38" t="n"/>
      <c r="D298" s="38" t="inlineStr">
        <is>
          <t>ENTRY, GLOBAL_CHECK, STOCKS_EXIT</t>
        </is>
      </c>
      <c r="E298" s="38" t="n"/>
      <c r="F298" s="26" t="n"/>
      <c r="G298" s="38">
        <f>IFERROR(VLOOKUP($A341&amp;"_"&amp;$B341,Results_Deltas!$A$2:$P$15000,5,FALSE),"")</f>
        <v/>
      </c>
      <c r="H298" s="38" t="inlineStr">
        <is>
          <t>Blanket (page end)</t>
        </is>
      </c>
      <c r="I298" s="26" t="n"/>
      <c r="J298" s="26" t="n"/>
      <c r="K298" s="26" t="n"/>
      <c r="L298" s="26" t="inlineStr">
        <is>
          <t>NO</t>
        </is>
      </c>
      <c r="M298" s="74" t="n">
        <v>3.561193853641299</v>
      </c>
      <c r="N298" s="74" t="n">
        <v>33</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7" t="inlineStr">
        <is>
          <t>FG_FEAR_THRESHOLD</t>
        </is>
      </c>
      <c r="B299" s="38" t="inlineStr">
        <is>
          <t>31.25</t>
        </is>
      </c>
      <c r="C299" s="38" t="n"/>
      <c r="D299" s="38" t="inlineStr">
        <is>
          <t>GLOBAL_CHECK, STOCKS_EXIT</t>
        </is>
      </c>
      <c r="E299" s="38" t="n"/>
      <c r="F299" s="26" t="n"/>
      <c r="G299" s="38">
        <f>IFERROR(VLOOKUP($A303&amp;"_"&amp;$B303,Results_Deltas!$A$2:$P$15000,5,FALSE),"")</f>
        <v/>
      </c>
      <c r="H299" s="38" t="inlineStr">
        <is>
          <t>Blanket (page end)</t>
        </is>
      </c>
      <c r="I299" s="26" t="n"/>
      <c r="J299" s="26" t="n"/>
      <c r="K299" s="26" t="n"/>
      <c r="L299" s="26" t="inlineStr">
        <is>
          <t>NO</t>
        </is>
      </c>
      <c r="M299" s="74" t="n">
        <v>3.573175785375567</v>
      </c>
      <c r="N299" s="74" t="n">
        <v>33</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FUNDING_GATE_FILTER_TF</t>
        </is>
      </c>
      <c r="B300" s="38" t="inlineStr">
        <is>
          <t>D</t>
        </is>
      </c>
      <c r="C300" s="38" t="n"/>
      <c r="D300" s="38" t="inlineStr">
        <is>
          <t>GLOBAL_CHECK</t>
        </is>
      </c>
      <c r="E300" s="38" t="n"/>
      <c r="F300" s="26" t="n"/>
      <c r="G300" s="38">
        <f>IFERROR(VLOOKUP($A311&amp;"_"&amp;$B311,Results_Deltas!$A$2:$P$15000,5,FALSE),"")</f>
        <v/>
      </c>
      <c r="H300" s="38" t="inlineStr">
        <is>
          <t>Blanket (page end)</t>
        </is>
      </c>
      <c r="I300" s="26" t="n"/>
      <c r="J300" s="26" t="n"/>
      <c r="K300" s="26" t="n"/>
      <c r="L300" s="26" t="inlineStr">
        <is>
          <t>NO</t>
        </is>
      </c>
      <c r="M300" s="74" t="n">
        <v>3.584458733691494</v>
      </c>
      <c r="N300" s="74" t="n">
        <v>33</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7" t="inlineStr">
        <is>
          <t>DC_MOMENT_STRONG_THRESHOLD</t>
        </is>
      </c>
      <c r="B301" s="38" t="inlineStr">
        <is>
          <t>30</t>
        </is>
      </c>
      <c r="C301" s="38" t="n"/>
      <c r="D301" s="38" t="inlineStr">
        <is>
          <t>ENTRY, GLOBAL_CHECK, STOCKS_EXIT</t>
        </is>
      </c>
      <c r="E301" s="38" t="n"/>
      <c r="F301" s="26" t="n"/>
      <c r="G301" s="38">
        <f>IFERROR(VLOOKUP($A279&amp;"_"&amp;$B279,Results_Deltas!$A$2:$P$15000,5,FALSE),"")</f>
        <v/>
      </c>
      <c r="H301" s="38" t="inlineStr">
        <is>
          <t>Blanket (page end)</t>
        </is>
      </c>
      <c r="I301" s="26" t="n"/>
      <c r="J301" s="26" t="n"/>
      <c r="K301" s="26" t="n"/>
      <c r="L301" s="26" t="inlineStr">
        <is>
          <t>NO</t>
        </is>
      </c>
      <c r="M301" s="74" t="n">
        <v>3.596159231888022</v>
      </c>
      <c r="N301" s="74" t="n">
        <v>32</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9" t="inlineStr">
        <is>
          <t>LH_HL_FILTER_MODE</t>
        </is>
      </c>
      <c r="B302" s="40" t="inlineStr">
        <is>
          <t>STRICT_2BAR</t>
        </is>
      </c>
      <c r="C302" s="38" t="n"/>
      <c r="D302" s="38" t="inlineStr">
        <is>
          <t>ENTRY, GLOBAL_CHECK, STOCKS_EXIT</t>
        </is>
      </c>
      <c r="E302" s="38" t="n"/>
      <c r="F302" s="26" t="n"/>
      <c r="G302" s="38">
        <f>IFERROR(VLOOKUP($A364&amp;"_"&amp;$B364,Results_Deltas!$A$2:$P$15000,5,FALSE),"")</f>
        <v/>
      </c>
      <c r="H302" s="38" t="inlineStr">
        <is>
          <t>Blanket (page end)</t>
        </is>
      </c>
      <c r="I302" s="26" t="n"/>
      <c r="J302" s="26" t="n"/>
      <c r="K302" s="26" t="n"/>
      <c r="L302" s="26" t="inlineStr">
        <is>
          <t>NO</t>
        </is>
      </c>
      <c r="M302" s="74" t="n">
        <v>3.609958546930059</v>
      </c>
      <c r="N302" s="74" t="n">
        <v>38</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7" t="inlineStr">
        <is>
          <t>LH_HL_FILTER_MODE</t>
        </is>
      </c>
      <c r="B303" s="38" t="inlineStr">
        <is>
          <t>STRICT_2BAR_ALT</t>
        </is>
      </c>
      <c r="C303" s="38" t="n"/>
      <c r="D303" s="38" t="inlineStr">
        <is>
          <t>ENTRY, GLOBAL_CHECK, STOCKS_EXIT</t>
        </is>
      </c>
      <c r="E303" s="38" t="n"/>
      <c r="F303" s="26" t="n"/>
      <c r="G303" s="38">
        <f>IFERROR(VLOOKUP($A365&amp;"_"&amp;$B365,Results_Deltas!$A$2:$P$15000,5,FALSE),"")</f>
        <v/>
      </c>
      <c r="H303" s="38" t="inlineStr">
        <is>
          <t>Blanket (page end)</t>
        </is>
      </c>
      <c r="I303" s="26" t="n"/>
      <c r="J303" s="26" t="n"/>
      <c r="K303" s="26" t="n"/>
      <c r="L303" s="26" t="inlineStr">
        <is>
          <t>YES</t>
        </is>
      </c>
      <c r="M303" s="74" t="n">
        <v>3.618439386198345</v>
      </c>
      <c r="N303" s="74" t="n">
        <v>38</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BANDAID_OFF_LOSER_RECOVER_PCT</t>
        </is>
      </c>
      <c r="B304" s="38" t="inlineStr">
        <is>
          <t>2.0</t>
        </is>
      </c>
      <c r="C304" s="38" t="n"/>
      <c r="D304" s="38" t="inlineStr">
        <is>
          <t>AUGMENT, ENTRY, EXIT, GLOBAL_CHECK, REDUCE, STOCKS_EXIT</t>
        </is>
      </c>
      <c r="E304" s="38" t="n"/>
      <c r="F304" s="26" t="n"/>
      <c r="G304" s="38">
        <f>IFERROR(VLOOKUP($A257&amp;"_"&amp;$B257,Results_Deltas!$A$2:$P$15000,5,FALSE),"")</f>
        <v/>
      </c>
      <c r="H304" s="38" t="inlineStr">
        <is>
          <t>Blanket (page end)</t>
        </is>
      </c>
      <c r="I304" s="26" t="n"/>
      <c r="J304" s="26" t="n"/>
      <c r="K304" s="26" t="n"/>
      <c r="L304" s="26" t="inlineStr">
        <is>
          <t>NO</t>
        </is>
      </c>
      <c r="M304" s="74" t="n">
        <v>3.622697530685554</v>
      </c>
      <c r="N304" s="74" t="n">
        <v>38</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DC_MOMENT_STRONG_THRESHOLD</t>
        </is>
      </c>
      <c r="B305" s="38" t="inlineStr">
        <is>
          <t>50</t>
        </is>
      </c>
      <c r="C305" s="38" t="n"/>
      <c r="D305" s="38" t="inlineStr">
        <is>
          <t>ENTRY, GLOBAL_CHECK, STOCKS_EXIT</t>
        </is>
      </c>
      <c r="E305" s="38" t="n"/>
      <c r="F305" s="26" t="n"/>
      <c r="G305" s="38">
        <f>IFERROR(VLOOKUP($A278&amp;"_"&amp;$B278,Results_Deltas!$A$2:$P$15000,5,FALSE),"")</f>
        <v/>
      </c>
      <c r="H305" s="38" t="inlineStr">
        <is>
          <t>Blanket (page end)</t>
        </is>
      </c>
      <c r="I305" s="26" t="n"/>
      <c r="J305" s="26" t="n"/>
      <c r="K305" s="26" t="n"/>
      <c r="L305" s="26" t="inlineStr">
        <is>
          <t>NO</t>
        </is>
      </c>
      <c r="M305" s="74" t="n">
        <v>3.625657462024799</v>
      </c>
      <c r="N305" s="74" t="n">
        <v>33</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HA_WICK_QUALITY_TF</t>
        </is>
      </c>
      <c r="B306" s="38" t="inlineStr">
        <is>
          <t>4h</t>
        </is>
      </c>
      <c r="C306" s="38" t="n"/>
      <c r="D306" s="38" t="inlineStr">
        <is>
          <t>ENTRY, GLOBAL_CHECK, STOCKS_EXIT</t>
        </is>
      </c>
      <c r="E306" s="38" t="n"/>
      <c r="F306" s="26" t="n"/>
      <c r="G306" s="38">
        <f>IFERROR(VLOOKUP($A336&amp;"_"&amp;$B336,Results_Deltas!$A$2:$P$15000,5,FALSE),"")</f>
        <v/>
      </c>
      <c r="H306" s="38" t="inlineStr">
        <is>
          <t>Blanket (page end)</t>
        </is>
      </c>
      <c r="I306" s="26" t="n"/>
      <c r="J306" s="26" t="n"/>
      <c r="K306" s="26" t="n"/>
      <c r="L306" s="26" t="inlineStr">
        <is>
          <t>NO</t>
        </is>
      </c>
      <c r="M306" s="74" t="n">
        <v>3.659500532596458</v>
      </c>
      <c r="N306" s="74" t="n">
        <v>38</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7" t="inlineStr">
        <is>
          <t>FG_GREED_THRESHOLD</t>
        </is>
      </c>
      <c r="B307" s="38" t="inlineStr">
        <is>
          <t>37.5</t>
        </is>
      </c>
      <c r="C307" s="38" t="n"/>
      <c r="D307" s="38" t="inlineStr">
        <is>
          <t>GLOBAL_CHECK, STOCKS_EXIT</t>
        </is>
      </c>
      <c r="E307" s="38" t="n"/>
      <c r="F307" s="26" t="n"/>
      <c r="G307" s="38">
        <f>IFERROR(VLOOKUP($A309&amp;"_"&amp;$B309,Results_Deltas!$A$2:$P$15000,5,FALSE),"")</f>
        <v/>
      </c>
      <c r="H307" s="38" t="inlineStr">
        <is>
          <t>Blanket (page end)</t>
        </is>
      </c>
      <c r="I307" s="26" t="n"/>
      <c r="J307" s="26" t="n"/>
      <c r="K307" s="26" t="n"/>
      <c r="L307" s="26" t="inlineStr">
        <is>
          <t>NO</t>
        </is>
      </c>
      <c r="M307" s="74" t="n">
        <v>3.661918964295625</v>
      </c>
      <c r="N307" s="74" t="n">
        <v>38</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7" t="inlineStr">
        <is>
          <t>COOLDOWN_LOCKS_FILTER_TF</t>
        </is>
      </c>
      <c r="B308" s="38" t="inlineStr">
        <is>
          <t>1h</t>
        </is>
      </c>
      <c r="C308" s="38" t="n"/>
      <c r="D308" s="38" t="inlineStr">
        <is>
          <t>GLOBAL_CHECK</t>
        </is>
      </c>
      <c r="E308" s="38" t="n"/>
      <c r="F308" s="26" t="n"/>
      <c r="G308" s="38">
        <f>IFERROR(VLOOKUP($A271&amp;"_"&amp;$B271,Results_Deltas!$A$2:$P$15000,5,FALSE),"")</f>
        <v/>
      </c>
      <c r="H308" s="38" t="inlineStr">
        <is>
          <t>Blanket (page end)</t>
        </is>
      </c>
      <c r="I308" s="26" t="n"/>
      <c r="J308" s="26" t="n"/>
      <c r="K308" s="26" t="n"/>
      <c r="L308" s="26" t="inlineStr">
        <is>
          <t>YES</t>
        </is>
      </c>
      <c r="M308" s="74" t="n">
        <v>3.662391056297968</v>
      </c>
      <c r="N308" s="74" t="n">
        <v>38</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FG_GREED_THRESHOLD</t>
        </is>
      </c>
      <c r="B309" s="38" t="inlineStr">
        <is>
          <t>93.75</t>
        </is>
      </c>
      <c r="C309" s="38" t="n"/>
      <c r="D309" s="38" t="inlineStr">
        <is>
          <t>GLOBAL_CHECK, STOCKS_EXIT</t>
        </is>
      </c>
      <c r="E309" s="38" t="n"/>
      <c r="F309" s="26" t="n"/>
      <c r="G309" s="38">
        <f>IFERROR(VLOOKUP($A307&amp;"_"&amp;$B307,Results_Deltas!$A$2:$P$15000,5,FALSE),"")</f>
        <v/>
      </c>
      <c r="H309" s="38" t="inlineStr">
        <is>
          <t>Blanket (page end)</t>
        </is>
      </c>
      <c r="I309" s="26" t="n"/>
      <c r="J309" s="26" t="n"/>
      <c r="K309" s="26" t="n"/>
      <c r="L309" s="26" t="inlineStr">
        <is>
          <t>NO</t>
        </is>
      </c>
      <c r="M309" s="74" t="n">
        <v>3.666882013403685</v>
      </c>
      <c r="N309" s="74" t="n">
        <v>35</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MTS_BOTTOM_BONUS_THRESHOLD</t>
        </is>
      </c>
      <c r="B310" s="38" t="inlineStr">
        <is>
          <t>12.5</t>
        </is>
      </c>
      <c r="C310" s="38" t="n"/>
      <c r="D310" s="38" t="inlineStr">
        <is>
          <t>ENTRY, GLOBAL_CHECK, STOCKS_EXIT</t>
        </is>
      </c>
      <c r="E310" s="38" t="n"/>
      <c r="F310" s="26" t="n"/>
      <c r="G310" s="38">
        <f>IFERROR(VLOOKUP($A400&amp;"_"&amp;$B400,Results_Deltas!$A$2:$P$15000,5,FALSE),"")</f>
        <v/>
      </c>
      <c r="H310" s="38" t="inlineStr">
        <is>
          <t>Blanket (page end)</t>
        </is>
      </c>
      <c r="I310" s="26" t="n"/>
      <c r="J310" s="26" t="n"/>
      <c r="K310" s="26" t="n"/>
      <c r="L310" s="26" t="inlineStr">
        <is>
          <t>NO</t>
        </is>
      </c>
      <c r="M310" s="74" t="n">
        <v>3.701681594706789</v>
      </c>
      <c r="N310" s="74" t="n">
        <v>35</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FG_FEAR_THRESHOLD</t>
        </is>
      </c>
      <c r="B311" s="38" t="inlineStr">
        <is>
          <t>12.5</t>
        </is>
      </c>
      <c r="C311" s="38" t="n"/>
      <c r="D311" s="38" t="inlineStr">
        <is>
          <t>GLOBAL_CHECK, STOCKS_EXIT</t>
        </is>
      </c>
      <c r="E311" s="38" t="n"/>
      <c r="F311" s="26" t="n"/>
      <c r="G311" s="38">
        <f>IFERROR(VLOOKUP($A305&amp;"_"&amp;$B305,Results_Deltas!$A$2:$P$15000,5,FALSE),"")</f>
        <v/>
      </c>
      <c r="H311" s="38" t="inlineStr">
        <is>
          <t>Blanket (page end)</t>
        </is>
      </c>
      <c r="I311" s="26" t="n"/>
      <c r="J311" s="26" t="n"/>
      <c r="K311" s="26" t="n"/>
      <c r="L311" s="26" t="inlineStr">
        <is>
          <t>NO</t>
        </is>
      </c>
      <c r="M311" s="74" t="n">
        <v>3.73425431902148</v>
      </c>
      <c r="N311" s="74" t="n">
        <v>37</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7" t="inlineStr">
        <is>
          <t>HLR_TOP_MIN_TFS</t>
        </is>
      </c>
      <c r="B312" s="38" t="inlineStr">
        <is>
          <t>1</t>
        </is>
      </c>
      <c r="C312" s="38" t="n"/>
      <c r="D312" s="38" t="inlineStr">
        <is>
          <t>GLOBAL_CHECK, REENTRY, STOCKS_EXIT</t>
        </is>
      </c>
      <c r="E312" s="38" t="n"/>
      <c r="F312" s="26" t="n"/>
      <c r="G312" s="38">
        <f>IFERROR(VLOOKUP($A345&amp;"_"&amp;$B345,Results_Deltas!$A$2:$P$15000,5,FALSE),"")</f>
        <v/>
      </c>
      <c r="H312" s="38" t="inlineStr">
        <is>
          <t>Blanket (page end)</t>
        </is>
      </c>
      <c r="I312" s="26" t="n"/>
      <c r="J312" s="26" t="n"/>
      <c r="K312" s="26" t="n"/>
      <c r="L312" s="26" t="inlineStr">
        <is>
          <t>NO</t>
        </is>
      </c>
      <c r="M312" s="74" t="n">
        <v>3.738863160967482</v>
      </c>
      <c r="N312" s="74" t="n">
        <v>36</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HA_WICK_QUALITY_TF</t>
        </is>
      </c>
      <c r="B313" s="38" t="inlineStr">
        <is>
          <t>D</t>
        </is>
      </c>
      <c r="C313" s="38" t="n"/>
      <c r="D313" s="38" t="inlineStr">
        <is>
          <t>ENTRY, GLOBAL_CHECK, STOCKS_EXIT</t>
        </is>
      </c>
      <c r="E313" s="38" t="n"/>
      <c r="F313" s="26" t="n"/>
      <c r="G313" s="38">
        <f>IFERROR(VLOOKUP($A335&amp;"_"&amp;$B335,Results_Deltas!$A$2:$P$15000,5,FALSE),"")</f>
        <v/>
      </c>
      <c r="H313" s="38" t="inlineStr">
        <is>
          <t>Blanket (page end)</t>
        </is>
      </c>
      <c r="I313" s="26" t="n"/>
      <c r="J313" s="26" t="n"/>
      <c r="K313" s="26" t="n"/>
      <c r="L313" s="26" t="inlineStr">
        <is>
          <t>NO</t>
        </is>
      </c>
      <c r="M313" s="74" t="n">
        <v>3.741827508360116</v>
      </c>
      <c r="N313" s="74" t="n">
        <v>36</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FG_FEAR_THRESHOLD</t>
        </is>
      </c>
      <c r="B314" s="38" t="inlineStr">
        <is>
          <t>18.75</t>
        </is>
      </c>
      <c r="C314" s="38" t="n"/>
      <c r="D314" s="38" t="inlineStr">
        <is>
          <t>GLOBAL_CHECK, STOCKS_EXIT</t>
        </is>
      </c>
      <c r="E314" s="38" t="n"/>
      <c r="F314" s="26" t="n"/>
      <c r="G314" s="38">
        <f>IFERROR(VLOOKUP($A304&amp;"_"&amp;$B304,Results_Deltas!$A$2:$P$15000,5,FALSE),"")</f>
        <v/>
      </c>
      <c r="H314" s="38" t="inlineStr">
        <is>
          <t>Blanket (page end)</t>
        </is>
      </c>
      <c r="I314" s="26" t="n"/>
      <c r="J314" s="26" t="n"/>
      <c r="K314" s="26" t="n"/>
      <c r="L314" s="26" t="inlineStr">
        <is>
          <t>NO</t>
        </is>
      </c>
      <c r="M314" s="74" t="n">
        <v>3.7454713817203</v>
      </c>
      <c r="N314" s="74" t="n">
        <v>36</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row r="315" ht="15.75" customHeight="1" s="67">
      <c r="A315" s="37" t="inlineStr">
        <is>
          <t>FUNDING_GATE_FILTER_TF</t>
        </is>
      </c>
      <c r="B315" s="38" t="inlineStr">
        <is>
          <t>OFF</t>
        </is>
      </c>
      <c r="C315" s="38" t="n"/>
      <c r="D315" s="38" t="inlineStr">
        <is>
          <t>GLOBAL_CHECK</t>
        </is>
      </c>
      <c r="E315" s="38" t="n"/>
      <c r="F315" s="26" t="n"/>
      <c r="G315" s="38">
        <f>IFERROR(VLOOKUP($A310&amp;"_"&amp;$B310,Results_Deltas!$A$2:$P$15000,5,FALSE),"")</f>
        <v/>
      </c>
      <c r="H315" s="38" t="inlineStr">
        <is>
          <t>Blanket (page end)</t>
        </is>
      </c>
      <c r="I315" s="26" t="n"/>
      <c r="J315" s="26" t="n"/>
      <c r="K315" s="26" t="n"/>
      <c r="L315" s="26" t="inlineStr">
        <is>
          <t>NO</t>
        </is>
      </c>
      <c r="M315" s="74" t="n">
        <v>3.755813586666231</v>
      </c>
      <c r="N315" s="74" t="n">
        <v>35</v>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c r="IO315" s="26" t="n"/>
    </row>
    <row r="316" ht="15.75" customHeight="1" s="67">
      <c r="A316" s="37" t="inlineStr">
        <is>
          <t>MANDATORY_REENTRY_WT_FILTER_MIN_TFS</t>
        </is>
      </c>
      <c r="B316" s="38" t="inlineStr">
        <is>
          <t>3</t>
        </is>
      </c>
      <c r="C316" s="38" t="n"/>
      <c r="D316" s="38" t="inlineStr">
        <is>
          <t>GLOBAL_CHECK, STOCKS_EXIT</t>
        </is>
      </c>
      <c r="E316" s="38" t="n"/>
      <c r="F316" s="26" t="n"/>
      <c r="G316" s="38">
        <f>IFERROR(VLOOKUP($A377&amp;"_"&amp;$B377,Results_Deltas!$A$2:$P$15000,5,FALSE),"")</f>
        <v/>
      </c>
      <c r="H316" s="38" t="inlineStr">
        <is>
          <t>Blanket (page end)</t>
        </is>
      </c>
      <c r="I316" s="26" t="n"/>
      <c r="J316" s="26" t="n"/>
      <c r="K316" s="26" t="n"/>
      <c r="L316" s="26" t="inlineStr">
        <is>
          <t>NO</t>
        </is>
      </c>
      <c r="M316" s="74" t="n">
        <v>3.758227905339087</v>
      </c>
      <c r="N316" s="74" t="n">
        <v>41</v>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c r="IO316" s="26" t="n"/>
    </row>
    <row r="317" ht="15.75" customHeight="1" s="67">
      <c r="A317" s="37" t="inlineStr">
        <is>
          <t>DUP_GUARD_FILTER_TF</t>
        </is>
      </c>
      <c r="B317" s="38" t="inlineStr">
        <is>
          <t>OFF</t>
        </is>
      </c>
      <c r="C317" s="38" t="n"/>
      <c r="D317" s="38" t="inlineStr">
        <is>
          <t>GLOBAL_CHECK</t>
        </is>
      </c>
      <c r="E317" s="38" t="n"/>
      <c r="F317" s="26" t="n"/>
      <c r="G317" s="38">
        <f>IFERROR(VLOOKUP($A285&amp;"_"&amp;$B285,Results_Deltas!$A$2:$P$15000,5,FALSE),"")</f>
        <v/>
      </c>
      <c r="H317" s="38" t="inlineStr">
        <is>
          <t>Blanket (page end)</t>
        </is>
      </c>
      <c r="I317" s="26" t="n"/>
      <c r="J317" s="26" t="n"/>
      <c r="K317" s="26" t="n"/>
      <c r="L317" s="26" t="inlineStr">
        <is>
          <t>NO</t>
        </is>
      </c>
      <c r="M317" s="74" t="n">
        <v>3.7596480245544</v>
      </c>
      <c r="N317" s="74" t="n">
        <v>41</v>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c r="IO317" s="26" t="n"/>
    </row>
    <row r="318" ht="15.75" customHeight="1" s="67">
      <c r="A318" s="37" t="inlineStr">
        <is>
          <t>DUP_GUARD_FILTER_TF</t>
        </is>
      </c>
      <c r="B318" s="38" t="inlineStr">
        <is>
          <t>D</t>
        </is>
      </c>
      <c r="C318" s="38" t="n"/>
      <c r="D318" s="38" t="inlineStr">
        <is>
          <t>GLOBAL_CHECK</t>
        </is>
      </c>
      <c r="E318" s="38" t="n"/>
      <c r="F318" s="26" t="n"/>
      <c r="G318" s="38">
        <f>IFERROR(VLOOKUP($A286&amp;"_"&amp;$B286,Results_Deltas!$A$2:$P$15000,5,FALSE),"")</f>
        <v/>
      </c>
      <c r="H318" s="38" t="inlineStr">
        <is>
          <t>Blanket (page end)</t>
        </is>
      </c>
      <c r="I318" s="26" t="n"/>
      <c r="J318" s="26" t="n"/>
      <c r="K318" s="26" t="n"/>
      <c r="L318" s="26" t="inlineStr">
        <is>
          <t>NO</t>
        </is>
      </c>
      <c r="M318" s="74" t="n">
        <v>3.765533544207423</v>
      </c>
      <c r="N318" s="74" t="n">
        <v>40</v>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c r="IO318" s="26" t="n"/>
    </row>
    <row r="319" ht="15.75" customHeight="1" s="67">
      <c r="A319" s="37" t="inlineStr">
        <is>
          <t>COOLDOWN_LOCKS_FILTER_TF</t>
        </is>
      </c>
      <c r="B319" s="38" t="inlineStr">
        <is>
          <t>D</t>
        </is>
      </c>
      <c r="C319" s="38" t="n"/>
      <c r="D319" s="38" t="inlineStr">
        <is>
          <t>GLOBAL_CHECK</t>
        </is>
      </c>
      <c r="E319" s="38" t="n"/>
      <c r="F319" s="26" t="n"/>
      <c r="G319" s="38">
        <f>IFERROR(VLOOKUP($A269&amp;"_"&amp;$B269,Results_Deltas!$A$2:$P$15000,5,FALSE),"")</f>
        <v/>
      </c>
      <c r="H319" s="38" t="inlineStr">
        <is>
          <t>Blanket (page end)</t>
        </is>
      </c>
      <c r="I319" s="26" t="n"/>
      <c r="J319" s="26" t="n"/>
      <c r="K319" s="26" t="n"/>
      <c r="L319" s="26" t="inlineStr">
        <is>
          <t>NO</t>
        </is>
      </c>
      <c r="M319" s="74" t="n">
        <v>3.769512171840697</v>
      </c>
      <c r="N319" s="74" t="n">
        <v>35</v>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c r="IO319" s="26" t="n"/>
    </row>
    <row r="320" ht="15.75" customHeight="1" s="67">
      <c r="A320" s="37" t="inlineStr">
        <is>
          <t>BAND_ARROW_ENABLED</t>
        </is>
      </c>
      <c r="B320" s="38" t="inlineStr">
        <is>
          <t>True</t>
        </is>
      </c>
      <c r="C320" s="38" t="n"/>
      <c r="D320" s="38" t="inlineStr">
        <is>
          <t>GLOBAL_CHECK, STOCKS_EXIT</t>
        </is>
      </c>
      <c r="E320" s="38" t="n"/>
      <c r="F320" s="26" t="n"/>
      <c r="G320" s="38">
        <f>IFERROR(VLOOKUP($A261&amp;"_"&amp;$B261,Results_Deltas!$A$2:$P$15000,5,FALSE),"")</f>
        <v/>
      </c>
      <c r="H320" s="38" t="inlineStr">
        <is>
          <t>Blanket (page end)</t>
        </is>
      </c>
      <c r="I320" s="26" t="n"/>
      <c r="J320" s="26" t="n"/>
      <c r="K320" s="26" t="n"/>
      <c r="L320" s="26" t="inlineStr">
        <is>
          <t>YES</t>
        </is>
      </c>
      <c r="M320" s="74" t="n">
        <v>3.790569606386564</v>
      </c>
      <c r="N320" s="74" t="n">
        <v>34</v>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c r="IO320" s="26" t="n"/>
    </row>
    <row r="321" ht="15.75" customHeight="1" s="67">
      <c r="A321" s="37" t="inlineStr">
        <is>
          <t>DUP_GUARD_FILTER_TF</t>
        </is>
      </c>
      <c r="B321" s="38" t="inlineStr">
        <is>
          <t>4h</t>
        </is>
      </c>
      <c r="C321" s="38" t="n"/>
      <c r="D321" s="38" t="inlineStr">
        <is>
          <t>GLOBAL_CHECK</t>
        </is>
      </c>
      <c r="E321" s="38" t="n"/>
      <c r="F321" s="26" t="n"/>
      <c r="G321" s="38">
        <f>IFERROR(VLOOKUP($A287&amp;"_"&amp;$B287,Results_Deltas!$A$2:$P$15000,5,FALSE),"")</f>
        <v/>
      </c>
      <c r="H321" s="38" t="inlineStr">
        <is>
          <t>Blanket (page end)</t>
        </is>
      </c>
      <c r="I321" s="26" t="n"/>
      <c r="J321" s="26" t="n"/>
      <c r="K321" s="26" t="n"/>
      <c r="L321" s="26" t="inlineStr">
        <is>
          <t>NO</t>
        </is>
      </c>
      <c r="M321" s="74" t="n">
        <v>3.834911530942845</v>
      </c>
      <c r="N321" s="74" t="n">
        <v>39</v>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c r="IO321" s="26" t="n"/>
    </row>
    <row r="322" ht="15.75" customHeight="1" s="67">
      <c r="A322" s="37" t="inlineStr">
        <is>
          <t>OI_CONFIRM_MIN_PRICE_PCT</t>
        </is>
      </c>
      <c r="B322" s="38" t="inlineStr">
        <is>
          <t>0</t>
        </is>
      </c>
      <c r="C322" s="38" t="n"/>
      <c r="D322" s="38" t="inlineStr">
        <is>
          <t>ENTRY, GLOBAL_CHECK, STOCKS_EXIT</t>
        </is>
      </c>
      <c r="E322" s="38" t="n"/>
      <c r="F322" s="26" t="n"/>
      <c r="G322" s="38">
        <f>IFERROR(VLOOKUP($A423&amp;"_"&amp;$B423,Results_Deltas!$A$2:$P$15000,5,FALSE),"")</f>
        <v/>
      </c>
      <c r="H322" s="38" t="inlineStr">
        <is>
          <t>Blanket (page end)</t>
        </is>
      </c>
      <c r="I322" s="26" t="n"/>
      <c r="J322" s="26" t="n"/>
      <c r="K322" s="26" t="n"/>
      <c r="L322" s="26" t="inlineStr">
        <is>
          <t>NO</t>
        </is>
      </c>
      <c r="M322" s="74" t="n">
        <v>3.839732115540912</v>
      </c>
      <c r="N322" s="74" t="n">
        <v>35</v>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c r="IO322" s="26" t="n"/>
    </row>
    <row r="323" ht="15.75" customHeight="1" s="67">
      <c r="A323" s="37" t="inlineStr">
        <is>
          <t>COOLDOWN_LOCKS_FILTER_TF</t>
        </is>
      </c>
      <c r="B323" s="38" t="inlineStr">
        <is>
          <t>OFF</t>
        </is>
      </c>
      <c r="C323" s="38" t="n"/>
      <c r="D323" s="38" t="inlineStr">
        <is>
          <t>GLOBAL_CHECK</t>
        </is>
      </c>
      <c r="E323" s="38" t="n"/>
      <c r="F323" s="26" t="n"/>
      <c r="G323" s="38">
        <f>IFERROR(VLOOKUP($A268&amp;"_"&amp;$B268,Results_Deltas!$A$2:$P$15000,5,FALSE),"")</f>
        <v/>
      </c>
      <c r="H323" s="38" t="inlineStr">
        <is>
          <t>Blanket (page end)</t>
        </is>
      </c>
      <c r="I323" s="26" t="n"/>
      <c r="J323" s="26" t="n"/>
      <c r="K323" s="26" t="n"/>
      <c r="L323" s="26" t="inlineStr">
        <is>
          <t>NO</t>
        </is>
      </c>
      <c r="M323" s="74" t="n">
        <v>3.842969847734067</v>
      </c>
      <c r="N323" s="74" t="n">
        <v>37</v>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c r="IO323" s="26" t="n"/>
    </row>
    <row r="324" ht="15.75" customHeight="1" s="67">
      <c r="A324" s="37" t="inlineStr">
        <is>
          <t>HA_WICK_QUALITY_TF</t>
        </is>
      </c>
      <c r="B324" s="38" t="inlineStr">
        <is>
          <t>OFF</t>
        </is>
      </c>
      <c r="C324" s="38" t="n"/>
      <c r="D324" s="38" t="inlineStr">
        <is>
          <t>ENTRY, GLOBAL_CHECK, STOCKS_EXIT</t>
        </is>
      </c>
      <c r="E324" s="38" t="n"/>
      <c r="F324" s="26" t="n"/>
      <c r="G324" s="38">
        <f>IFERROR(VLOOKUP($A334&amp;"_"&amp;$B334,Results_Deltas!$A$2:$P$15000,5,FALSE),"")</f>
        <v/>
      </c>
      <c r="H324" s="38" t="inlineStr">
        <is>
          <t>Blanket (page end)</t>
        </is>
      </c>
      <c r="I324" s="26" t="n"/>
      <c r="J324" s="26" t="n"/>
      <c r="K324" s="26" t="n"/>
      <c r="L324" s="26" t="inlineStr">
        <is>
          <t>NO</t>
        </is>
      </c>
      <c r="M324" s="74" t="n">
        <v>3.845712264201648</v>
      </c>
      <c r="N324" s="74" t="n">
        <v>36</v>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c r="IO324" s="26" t="n"/>
    </row>
    <row r="325" ht="15.75" customHeight="1" s="67">
      <c r="A325" s="37" t="inlineStr">
        <is>
          <t>MANDATORY_REENTRY_WT_FILTER_VELOCITY_RATIO</t>
        </is>
      </c>
      <c r="B325" s="38" t="inlineStr">
        <is>
          <t>0.90_ALT</t>
        </is>
      </c>
      <c r="C325" s="38" t="n"/>
      <c r="D325" s="38" t="inlineStr">
        <is>
          <t>GLOBAL_CHECK, STOCKS_EXIT</t>
        </is>
      </c>
      <c r="E325" s="38" t="n"/>
      <c r="F325" s="26" t="n"/>
      <c r="G325" s="38">
        <f>IFERROR(VLOOKUP($A384&amp;"_"&amp;$B384,Results_Deltas!$A$2:$P$15000,5,FALSE),"")</f>
        <v/>
      </c>
      <c r="H325" s="38" t="inlineStr">
        <is>
          <t>Blanket (page end)</t>
        </is>
      </c>
      <c r="I325" s="26" t="n"/>
      <c r="J325" s="26" t="n"/>
      <c r="K325" s="26" t="n"/>
      <c r="L325" s="26" t="inlineStr">
        <is>
          <t>NO</t>
        </is>
      </c>
      <c r="M325" s="74" t="n">
        <v>3.852274737783051</v>
      </c>
      <c r="N325" s="74" t="n">
        <v>39</v>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c r="IO325" s="26" t="n"/>
    </row>
    <row r="326" ht="15.75" customHeight="1" s="67">
      <c r="A326" s="37" t="inlineStr">
        <is>
          <t>HLR_SMA_BAND_PCT</t>
        </is>
      </c>
      <c r="B326" s="38" t="inlineStr">
        <is>
          <t>2.0</t>
        </is>
      </c>
      <c r="C326" s="38" t="n"/>
      <c r="D326" s="38" t="inlineStr">
        <is>
          <t>ENTRY, GLOBAL_CHECK, STOCKS_EXIT</t>
        </is>
      </c>
      <c r="E326" s="38" t="n"/>
      <c r="F326" s="26" t="n"/>
      <c r="G326" s="38">
        <f>IFERROR(VLOOKUP($A340&amp;"_"&amp;$B340,Results_Deltas!$A$2:$P$15000,5,FALSE),"")</f>
        <v/>
      </c>
      <c r="H326" s="38" t="inlineStr">
        <is>
          <t>Blanket (page end)</t>
        </is>
      </c>
      <c r="I326" s="26" t="n"/>
      <c r="J326" s="26" t="n"/>
      <c r="K326" s="26" t="n"/>
      <c r="L326" s="26" t="inlineStr">
        <is>
          <t>NO</t>
        </is>
      </c>
      <c r="M326" s="74" t="n">
        <v>3.856160924168395</v>
      </c>
      <c r="N326" s="74" t="n">
        <v>38</v>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c r="IO326" s="26" t="n"/>
    </row>
    <row r="327" ht="15.75" customHeight="1" s="67">
      <c r="A327" s="37" t="inlineStr">
        <is>
          <t>ADX_RANGING_THRESHOLD</t>
        </is>
      </c>
      <c r="B327" s="38" t="inlineStr">
        <is>
          <t>15</t>
        </is>
      </c>
      <c r="C327" s="38" t="n"/>
      <c r="D327" s="38" t="inlineStr">
        <is>
          <t>ENTRY, GLOBAL_CHECK, STOCKS_EXIT</t>
        </is>
      </c>
      <c r="E327" s="38" t="n"/>
      <c r="F327" s="26" t="n"/>
      <c r="G327" s="38">
        <f>IFERROR(VLOOKUP($A254&amp;"_"&amp;$B254,Results_Deltas!$A$2:$P$15000,5,FALSE),"")</f>
        <v/>
      </c>
      <c r="H327" s="38" t="inlineStr">
        <is>
          <t>Blanket (page end)</t>
        </is>
      </c>
      <c r="I327" s="26" t="n"/>
      <c r="J327" s="26" t="n"/>
      <c r="K327" s="26" t="n"/>
      <c r="L327" s="26" t="inlineStr">
        <is>
          <t>NO</t>
        </is>
      </c>
      <c r="M327" s="74" t="n">
        <v>3.928246645858439</v>
      </c>
      <c r="N327" s="74" t="n">
        <v>39</v>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c r="IO327" s="26" t="n"/>
    </row>
    <row r="328" ht="15.75" customHeight="1" s="67">
      <c r="A328" s="37" t="inlineStr">
        <is>
          <t>HA_WICK_QUALITY_ENABLED</t>
        </is>
      </c>
      <c r="B328" s="38" t="inlineStr">
        <is>
          <t>True</t>
        </is>
      </c>
      <c r="C328" s="38" t="n"/>
      <c r="D328" s="38" t="inlineStr">
        <is>
          <t>ENTRY, GLOBAL_CHECK, STOCKS_EXIT</t>
        </is>
      </c>
      <c r="E328" s="38" t="n"/>
      <c r="F328" s="26" t="n"/>
      <c r="G328" s="38">
        <f>IFERROR(VLOOKUP($A331&amp;"_"&amp;$B331,Results_Deltas!$A$2:$P$15000,5,FALSE),"")</f>
        <v/>
      </c>
      <c r="H328" s="38" t="inlineStr">
        <is>
          <t>Blanket (page end)</t>
        </is>
      </c>
      <c r="I328" s="26" t="n"/>
      <c r="J328" s="26" t="n"/>
      <c r="K328" s="26" t="n"/>
      <c r="L328" s="26" t="inlineStr">
        <is>
          <t>NO</t>
        </is>
      </c>
      <c r="M328" s="74" t="n">
        <v>3.939035420879999</v>
      </c>
      <c r="N328" s="74" t="n">
        <v>38</v>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c r="IN328" s="26" t="n"/>
      <c r="IO328" s="26" t="n"/>
    </row>
    <row r="329" ht="15.75" customHeight="1" s="67">
      <c r="A329" s="37" t="inlineStr">
        <is>
          <t>OI_CONFIRM_MIN_CHANGE_PCT</t>
        </is>
      </c>
      <c r="B329" s="38" t="inlineStr">
        <is>
          <t>0</t>
        </is>
      </c>
      <c r="C329" s="38" t="n"/>
      <c r="D329" s="38" t="inlineStr">
        <is>
          <t>ENTRY, GLOBAL_CHECK, STOCKS_EXIT</t>
        </is>
      </c>
      <c r="E329" s="38" t="n"/>
      <c r="F329" s="26" t="n"/>
      <c r="G329" s="38">
        <f>IFERROR(VLOOKUP($A419&amp;"_"&amp;$B419,Results_Deltas!$A$2:$P$15000,5,FALSE),"")</f>
        <v/>
      </c>
      <c r="H329" s="38" t="inlineStr">
        <is>
          <t>Blanket (page end)</t>
        </is>
      </c>
      <c r="I329" s="26" t="n"/>
      <c r="J329" s="26" t="n"/>
      <c r="K329" s="26" t="n"/>
      <c r="L329" s="26" t="inlineStr">
        <is>
          <t>NO</t>
        </is>
      </c>
      <c r="M329" s="74" t="n">
        <v>3.945380245090461</v>
      </c>
      <c r="N329" s="74" t="n">
        <v>35</v>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c r="IN329" s="26" t="n"/>
      <c r="IO329" s="26" t="n"/>
    </row>
    <row r="330" ht="15.75" customHeight="1" s="67">
      <c r="A330" s="37" t="inlineStr">
        <is>
          <t>MANDATORY_REENTRY_WT_FILTER_MIN_TFS</t>
        </is>
      </c>
      <c r="B330" s="38" t="inlineStr">
        <is>
          <t>2</t>
        </is>
      </c>
      <c r="C330" s="38" t="n"/>
      <c r="D330" s="38" t="inlineStr">
        <is>
          <t>GLOBAL_CHECK, STOCKS_EXIT</t>
        </is>
      </c>
      <c r="E330" s="38" t="n"/>
      <c r="F330" s="26" t="n"/>
      <c r="G330" s="38">
        <f>IFERROR(VLOOKUP($A378&amp;"_"&amp;$B378,Results_Deltas!$A$2:$P$15000,5,FALSE),"")</f>
        <v/>
      </c>
      <c r="H330" s="38" t="inlineStr">
        <is>
          <t>Blanket (page end)</t>
        </is>
      </c>
      <c r="I330" s="26" t="n"/>
      <c r="J330" s="26" t="n"/>
      <c r="K330" s="26" t="n"/>
      <c r="L330" s="26" t="inlineStr">
        <is>
          <t>YES</t>
        </is>
      </c>
      <c r="M330" s="74" t="n">
        <v>3.974833016321484</v>
      </c>
      <c r="N330" s="74" t="n">
        <v>37</v>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c r="IN330" s="26" t="n"/>
      <c r="IO330" s="26" t="n"/>
    </row>
    <row r="331" ht="15.75" customHeight="1" s="67">
      <c r="A331" s="39" t="inlineStr">
        <is>
          <t>OI_CONFIRM_MIN_CHANGE_PCT</t>
        </is>
      </c>
      <c r="B331" s="40" t="inlineStr">
        <is>
          <t>0.5</t>
        </is>
      </c>
      <c r="C331" s="38" t="n"/>
      <c r="D331" s="38" t="inlineStr">
        <is>
          <t>ENTRY, GLOBAL_CHECK, STOCKS_EXIT</t>
        </is>
      </c>
      <c r="E331" s="38" t="n"/>
      <c r="F331" s="26" t="n"/>
      <c r="G331" s="38">
        <f>IFERROR(VLOOKUP($A422&amp;"_"&amp;$B422,Results_Deltas!$A$2:$P$15000,5,FALSE),"")</f>
        <v/>
      </c>
      <c r="H331" s="38" t="inlineStr">
        <is>
          <t>Blanket (page end)</t>
        </is>
      </c>
      <c r="I331" s="26" t="n"/>
      <c r="J331" s="26" t="n"/>
      <c r="K331" s="26" t="n"/>
      <c r="L331" s="26" t="inlineStr">
        <is>
          <t>YES</t>
        </is>
      </c>
      <c r="M331" s="74" t="n">
        <v>4.030824635007596</v>
      </c>
      <c r="N331" s="74" t="n">
        <v>38</v>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c r="IN331" s="26" t="n"/>
      <c r="IO331" s="26" t="n"/>
    </row>
    <row r="332" ht="15.75" customHeight="1" s="67">
      <c r="A332" s="37" t="inlineStr">
        <is>
          <t>DC_MOMENT_STRONG_THRESHOLD</t>
        </is>
      </c>
      <c r="B332" s="38" t="inlineStr">
        <is>
          <t>20</t>
        </is>
      </c>
      <c r="C332" s="38" t="n"/>
      <c r="D332" s="38" t="inlineStr">
        <is>
          <t>ENTRY, GLOBAL_CHECK, STOCKS_EXIT</t>
        </is>
      </c>
      <c r="E332" s="38" t="n"/>
      <c r="F332" s="26" t="n"/>
      <c r="G332" s="38">
        <f>IFERROR(VLOOKUP($A280&amp;"_"&amp;$B280,Results_Deltas!$A$2:$P$15000,5,FALSE),"")</f>
        <v/>
      </c>
      <c r="H332" s="38" t="inlineStr">
        <is>
          <t>Blanket (page end)</t>
        </is>
      </c>
      <c r="I332" s="26" t="n"/>
      <c r="J332" s="26" t="n"/>
      <c r="K332" s="26" t="n"/>
      <c r="L332" s="26" t="inlineStr">
        <is>
          <t>NO</t>
        </is>
      </c>
      <c r="M332" s="74" t="n">
        <v>4.094510147253788</v>
      </c>
      <c r="N332" s="74" t="n">
        <v>42</v>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c r="IN332" s="26" t="n"/>
      <c r="IO332" s="26" t="n"/>
    </row>
    <row r="333" ht="15.75" customHeight="1" s="67">
      <c r="A333" s="37" t="inlineStr">
        <is>
          <t>NEW_POSITION_MAX_LOSS_THRESHOLD</t>
        </is>
      </c>
      <c r="B333" s="38" t="inlineStr">
        <is>
          <t>2.0</t>
        </is>
      </c>
      <c r="C333" s="38" t="n"/>
      <c r="D333" s="38" t="inlineStr">
        <is>
          <t>AUGMENT, EXIT, GLOBAL_CHECK, REDUCE, STOCKS_EXIT</t>
        </is>
      </c>
      <c r="E333" s="38" t="n"/>
      <c r="F333" s="26" t="n"/>
      <c r="G333" s="38">
        <f>IFERROR(VLOOKUP($A414&amp;"_"&amp;$B414,Results_Deltas!$A$2:$P$15000,5,FALSE),"")</f>
        <v/>
      </c>
      <c r="H333" s="38" t="inlineStr">
        <is>
          <t>Blanket (page end)</t>
        </is>
      </c>
      <c r="I333" s="26" t="n"/>
      <c r="J333" s="26" t="n"/>
      <c r="K333" s="26" t="n"/>
      <c r="L333" s="26" t="inlineStr">
        <is>
          <t>NO</t>
        </is>
      </c>
      <c r="M333" s="74" t="n">
        <v>4.177484415164139</v>
      </c>
      <c r="N333" s="74" t="n">
        <v>40</v>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c r="IN333" s="26" t="n"/>
      <c r="IO333" s="26" t="n"/>
    </row>
    <row r="334" ht="15.75" customHeight="1" s="67">
      <c r="A334" s="39" t="inlineStr">
        <is>
          <t>LR_BAND_LADDER_STOCH_EXTREME</t>
        </is>
      </c>
      <c r="B334" s="40" t="inlineStr">
        <is>
          <t>30.0</t>
        </is>
      </c>
      <c r="C334" s="38" t="n"/>
      <c r="D334" s="38" t="inlineStr">
        <is>
          <t>GLOBAL_CHECK, STOCKS_EXIT</t>
        </is>
      </c>
      <c r="E334" s="38" t="n"/>
      <c r="F334" s="26" t="n"/>
      <c r="G334" s="38">
        <f>IFERROR(VLOOKUP($A370&amp;"_"&amp;$B370,Results_Deltas!$A$2:$P$15000,5,FALSE),"")</f>
        <v/>
      </c>
      <c r="H334" s="38" t="inlineStr">
        <is>
          <t>Blanket (page end)</t>
        </is>
      </c>
      <c r="I334" s="26" t="n"/>
      <c r="J334" s="26" t="n"/>
      <c r="K334" s="26" t="n"/>
      <c r="L334" s="26" t="inlineStr">
        <is>
          <t>YES</t>
        </is>
      </c>
      <c r="M334" s="74" t="n">
        <v>4.183804409373045</v>
      </c>
      <c r="N334" s="74" t="n">
        <v>39</v>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c r="IN334" s="26" t="n"/>
      <c r="IO334" s="26" t="n"/>
    </row>
    <row r="335" ht="15.75" customHeight="1" s="67">
      <c r="A335" s="37" t="inlineStr">
        <is>
          <t>LR_BAND_LADDER_TF_BOTTOM</t>
        </is>
      </c>
      <c r="B335" s="38" t="inlineStr">
        <is>
          <t>1</t>
        </is>
      </c>
      <c r="C335" s="38" t="n"/>
      <c r="D335" s="38" t="inlineStr">
        <is>
          <t>GLOBAL_CHECK, STOCKS_EXIT</t>
        </is>
      </c>
      <c r="E335" s="38" t="n"/>
      <c r="F335" s="26" t="n"/>
      <c r="G335" s="38">
        <f>IFERROR(VLOOKUP($A373&amp;"_"&amp;$B373,Results_Deltas!$A$2:$P$15000,5,FALSE),"")</f>
        <v/>
      </c>
      <c r="H335" s="38" t="inlineStr">
        <is>
          <t>Blanket (page end)</t>
        </is>
      </c>
      <c r="I335" s="26" t="n"/>
      <c r="J335" s="26" t="n"/>
      <c r="K335" s="26" t="n"/>
      <c r="L335" s="26" t="inlineStr">
        <is>
          <t>NO</t>
        </is>
      </c>
      <c r="M335" s="74" t="n">
        <v>4.210744953962169</v>
      </c>
      <c r="N335" s="74" t="n">
        <v>42</v>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c r="IN335" s="26" t="n"/>
      <c r="IO335" s="26" t="n"/>
    </row>
    <row r="336" ht="15.75" customHeight="1" s="67">
      <c r="A336" s="37" t="inlineStr">
        <is>
          <t>LR_BAND_LADDER_STOCH_EXTREME</t>
        </is>
      </c>
      <c r="B336" s="38" t="inlineStr">
        <is>
          <t>30.0_ALT</t>
        </is>
      </c>
      <c r="C336" s="38" t="n"/>
      <c r="D336" s="38" t="inlineStr">
        <is>
          <t>GLOBAL_CHECK, STOCKS_EXIT</t>
        </is>
      </c>
      <c r="E336" s="38" t="n"/>
      <c r="F336" s="26" t="n"/>
      <c r="G336" s="38">
        <f>IFERROR(VLOOKUP($A371&amp;"_"&amp;$B371,Results_Deltas!$A$2:$P$15000,5,FALSE),"")</f>
        <v/>
      </c>
      <c r="H336" s="38" t="inlineStr">
        <is>
          <t>Blanket (page end)</t>
        </is>
      </c>
      <c r="I336" s="26" t="n"/>
      <c r="J336" s="26" t="n"/>
      <c r="K336" s="26" t="n"/>
      <c r="L336" s="26" t="inlineStr">
        <is>
          <t>NO</t>
        </is>
      </c>
      <c r="M336" s="74" t="n">
        <v>4.213450341975884</v>
      </c>
      <c r="N336" s="74" t="n">
        <v>39</v>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c r="IN336" s="26" t="n"/>
      <c r="IO336" s="26" t="n"/>
    </row>
    <row r="337" ht="15.75" customHeight="1" s="67">
      <c r="A337" s="37" t="inlineStr">
        <is>
          <t>LR_BAND_LADDER_TF_TOP</t>
        </is>
      </c>
      <c r="B337" s="38" t="inlineStr">
        <is>
          <t>0</t>
        </is>
      </c>
      <c r="C337" s="38" t="n"/>
      <c r="D337" s="38" t="inlineStr">
        <is>
          <t>GLOBAL_CHECK, STOCKS_EXIT</t>
        </is>
      </c>
      <c r="E337" s="38" t="n"/>
      <c r="F337" s="26" t="n"/>
      <c r="G337" s="38">
        <f>IFERROR(VLOOKUP($A374&amp;"_"&amp;$B374,Results_Deltas!$A$2:$P$15000,5,FALSE),"")</f>
        <v/>
      </c>
      <c r="H337" s="38" t="inlineStr">
        <is>
          <t>Blanket (page end)</t>
        </is>
      </c>
      <c r="I337" s="26" t="n"/>
      <c r="J337" s="26" t="n"/>
      <c r="K337" s="26" t="n"/>
      <c r="L337" s="26" t="inlineStr">
        <is>
          <t>YES</t>
        </is>
      </c>
      <c r="M337" s="74" t="n">
        <v>4.230193056470227</v>
      </c>
      <c r="N337" s="74" t="n">
        <v>43</v>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c r="IN337" s="26" t="n"/>
      <c r="IO337" s="26" t="n"/>
    </row>
    <row r="338" ht="15.75" customHeight="1" s="67">
      <c r="A338" s="37" t="inlineStr">
        <is>
          <t>NEW_POSITION_MAX_LOSS_THRESHOLD</t>
        </is>
      </c>
      <c r="B338" s="38" t="inlineStr">
        <is>
          <t>0.5</t>
        </is>
      </c>
      <c r="C338" s="38" t="n"/>
      <c r="D338" s="38" t="inlineStr">
        <is>
          <t>AUGMENT, EXIT, GLOBAL_CHECK, REDUCE, STOCKS_EXIT</t>
        </is>
      </c>
      <c r="E338" s="38" t="n"/>
      <c r="F338" s="26" t="n"/>
      <c r="G338" s="38">
        <f>IFERROR(VLOOKUP($A416&amp;"_"&amp;$B416,Results_Deltas!$A$2:$P$15000,5,FALSE),"")</f>
        <v/>
      </c>
      <c r="H338" s="38" t="inlineStr">
        <is>
          <t>Blanket (page end)</t>
        </is>
      </c>
      <c r="I338" s="26" t="n"/>
      <c r="J338" s="26" t="n"/>
      <c r="K338" s="26" t="n"/>
      <c r="L338" s="26" t="inlineStr">
        <is>
          <t>NO</t>
        </is>
      </c>
      <c r="M338" s="74" t="n">
        <v>4.262801459459511</v>
      </c>
      <c r="N338" s="74" t="n">
        <v>43</v>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c r="IN338" s="26" t="n"/>
      <c r="IO338" s="26" t="n"/>
    </row>
    <row r="339" ht="15.75" customHeight="1" s="67">
      <c r="A339" s="37" t="inlineStr">
        <is>
          <t>CRYPTO_SPIKE_FADE_THRESHOLD_PCT</t>
        </is>
      </c>
      <c r="B339" s="38" t="inlineStr">
        <is>
          <t>12.5</t>
        </is>
      </c>
      <c r="C339" s="38" t="n"/>
      <c r="D339" s="38" t="inlineStr">
        <is>
          <t>GLOBAL_CHECK, STOCKS_EXIT</t>
        </is>
      </c>
      <c r="E339" s="38" t="n"/>
      <c r="F339" s="26" t="n"/>
      <c r="G339" s="38">
        <f>IFERROR(VLOOKUP($A274&amp;"_"&amp;$B274,Results_Deltas!$A$2:$P$15000,5,FALSE),"")</f>
        <v/>
      </c>
      <c r="H339" s="38" t="inlineStr">
        <is>
          <t>Blanket (page end)</t>
        </is>
      </c>
      <c r="I339" s="26" t="n"/>
      <c r="J339" s="26" t="n"/>
      <c r="K339" s="26" t="n"/>
      <c r="L339" s="26" t="inlineStr">
        <is>
          <t>NO</t>
        </is>
      </c>
      <c r="M339" s="74" t="n">
        <v>4.276847559548224</v>
      </c>
      <c r="N339" s="74" t="n">
        <v>44</v>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c r="IN339" s="26" t="n"/>
      <c r="IO339" s="26" t="n"/>
    </row>
    <row r="340" ht="15.75" customHeight="1" s="67">
      <c r="A340" s="37" t="inlineStr">
        <is>
          <t>LR_BAND_LADDER_TF_TOP</t>
        </is>
      </c>
      <c r="B340" s="38" t="inlineStr">
        <is>
          <t>1</t>
        </is>
      </c>
      <c r="C340" s="38" t="n"/>
      <c r="D340" s="38" t="inlineStr">
        <is>
          <t>GLOBAL_CHECK, STOCKS_EXIT</t>
        </is>
      </c>
      <c r="E340" s="38" t="n"/>
      <c r="F340" s="26" t="n"/>
      <c r="G340" s="38">
        <f>IFERROR(VLOOKUP($A375&amp;"_"&amp;$B375,Results_Deltas!$A$2:$P$15000,5,FALSE),"")</f>
        <v/>
      </c>
      <c r="H340" s="38" t="inlineStr">
        <is>
          <t>Blanket (page end)</t>
        </is>
      </c>
      <c r="I340" s="26" t="n"/>
      <c r="J340" s="26" t="n"/>
      <c r="K340" s="26" t="n"/>
      <c r="L340" s="26" t="inlineStr">
        <is>
          <t>NO</t>
        </is>
      </c>
      <c r="M340" s="74" t="n">
        <v>4.304525577859317</v>
      </c>
      <c r="N340" s="74" t="n">
        <v>41</v>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c r="IN340" s="26" t="n"/>
      <c r="IO340" s="26" t="n"/>
    </row>
    <row r="341" ht="15.75" customHeight="1" s="67">
      <c r="A341" s="37" t="inlineStr">
        <is>
          <t>NEW_POSITION_MAX_LOSS_THRESHOLD</t>
        </is>
      </c>
      <c r="B341" s="38" t="inlineStr">
        <is>
          <t>1.0</t>
        </is>
      </c>
      <c r="C341" s="38" t="n"/>
      <c r="D341" s="38" t="inlineStr">
        <is>
          <t>AUGMENT, EXIT, GLOBAL_CHECK, REDUCE, STOCKS_EXIT</t>
        </is>
      </c>
      <c r="E341" s="38" t="n"/>
      <c r="F341" s="26" t="n"/>
      <c r="G341" s="38">
        <f>IFERROR(VLOOKUP($A415&amp;"_"&amp;$B415,Results_Deltas!$A$2:$P$15000,5,FALSE),"")</f>
        <v/>
      </c>
      <c r="H341" s="38" t="inlineStr">
        <is>
          <t>Blanket (page end)</t>
        </is>
      </c>
      <c r="I341" s="26" t="n"/>
      <c r="J341" s="26" t="n"/>
      <c r="K341" s="26" t="n"/>
      <c r="L341" s="26" t="inlineStr">
        <is>
          <t>NO</t>
        </is>
      </c>
      <c r="M341" s="74" t="n">
        <v>4.321340213380267</v>
      </c>
      <c r="N341" s="74" t="n">
        <v>39</v>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c r="IN341" s="26" t="n"/>
      <c r="IO341" s="26" t="n"/>
    </row>
    <row r="342" ht="15.75" customHeight="1" s="67">
      <c r="A342" s="37" t="inlineStr">
        <is>
          <t>CRYPTO_SPIKE_FADE_THRESHOLD_PCT</t>
        </is>
      </c>
      <c r="B342" s="38" t="inlineStr">
        <is>
          <t>7.5</t>
        </is>
      </c>
      <c r="C342" s="38" t="n"/>
      <c r="D342" s="38" t="inlineStr">
        <is>
          <t>GLOBAL_CHECK, STOCKS_EXIT</t>
        </is>
      </c>
      <c r="E342" s="38" t="n"/>
      <c r="F342" s="26" t="n"/>
      <c r="G342" s="38">
        <f>IFERROR(VLOOKUP($A275&amp;"_"&amp;$B275,Results_Deltas!$A$2:$P$15000,5,FALSE),"")</f>
        <v/>
      </c>
      <c r="H342" s="38" t="inlineStr">
        <is>
          <t>Blanket (page end)</t>
        </is>
      </c>
      <c r="I342" s="26" t="n"/>
      <c r="J342" s="26" t="n"/>
      <c r="K342" s="26" t="n"/>
      <c r="L342" s="26" t="inlineStr">
        <is>
          <t>NO</t>
        </is>
      </c>
      <c r="M342" s="74" t="n">
        <v>4.321487898069768</v>
      </c>
      <c r="N342" s="74" t="n">
        <v>45</v>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c r="IN342" s="26" t="n"/>
      <c r="IO342" s="26" t="n"/>
    </row>
    <row r="343" ht="15.75" customHeight="1" s="67">
      <c r="A343" s="37" t="inlineStr">
        <is>
          <t>NEWBORN_LOSS_KILL_GAIN_THRESHOLD_PCT</t>
        </is>
      </c>
      <c r="B343" s="38" t="inlineStr">
        <is>
          <t>0.5</t>
        </is>
      </c>
      <c r="C343" s="38" t="n"/>
      <c r="D343" s="38" t="inlineStr">
        <is>
          <t>AUGMENT, EXIT, GLOBAL_CHECK, REDUCE, STOCKS_EXIT</t>
        </is>
      </c>
      <c r="E343" s="38" t="n"/>
      <c r="F343" s="26" t="n"/>
      <c r="G343" s="38">
        <f>IFERROR(VLOOKUP($A410&amp;"_"&amp;$B410,Results_Deltas!$A$2:$P$15000,5,FALSE),"")</f>
        <v/>
      </c>
      <c r="H343" s="38" t="inlineStr">
        <is>
          <t>Blanket (page end)</t>
        </is>
      </c>
      <c r="I343" s="26" t="n"/>
      <c r="J343" s="26" t="n"/>
      <c r="K343" s="26" t="n"/>
      <c r="L343" s="26" t="inlineStr">
        <is>
          <t>NO</t>
        </is>
      </c>
      <c r="M343" s="74" t="n">
        <v>4.330707160531282</v>
      </c>
      <c r="N343" s="74" t="n">
        <v>41</v>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c r="IN343" s="26" t="n"/>
      <c r="IO343" s="26" t="n"/>
    </row>
    <row r="344" ht="15.75" customHeight="1" s="67">
      <c r="A344" s="37" t="inlineStr">
        <is>
          <t>EMA_BLANKET_FILTER_MIN_TFS</t>
        </is>
      </c>
      <c r="B344" s="38" t="inlineStr">
        <is>
          <t>0</t>
        </is>
      </c>
      <c r="C344" s="38" t="n"/>
      <c r="D344" s="38" t="inlineStr">
        <is>
          <t>GLOBAL_CHECK</t>
        </is>
      </c>
      <c r="E344" s="38" t="n"/>
      <c r="F344" s="26" t="n"/>
      <c r="G344" s="38">
        <f>IFERROR(VLOOKUP($A295&amp;"_"&amp;$B295,Results_Deltas!$A$2:$P$15000,5,FALSE),"")</f>
        <v/>
      </c>
      <c r="H344" s="38" t="inlineStr">
        <is>
          <t>Blanket (page end)</t>
        </is>
      </c>
      <c r="I344" s="26" t="n"/>
      <c r="J344" s="26" t="n"/>
      <c r="K344" s="26" t="n"/>
      <c r="L344" s="26" t="inlineStr">
        <is>
          <t>NO</t>
        </is>
      </c>
      <c r="M344" s="74" t="n">
        <v>4.360178185594237</v>
      </c>
      <c r="N344" s="74" t="n">
        <v>42</v>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c r="IN344" s="26" t="n"/>
      <c r="IO344" s="26" t="n"/>
    </row>
    <row r="345" ht="15.75" customHeight="1" s="67">
      <c r="A345" s="37" t="inlineStr">
        <is>
          <t>EMA_BLANKET_FILTER_ENABLED</t>
        </is>
      </c>
      <c r="B345" s="38" t="inlineStr">
        <is>
          <t>False</t>
        </is>
      </c>
      <c r="C345" s="38" t="n"/>
      <c r="D345" s="38" t="inlineStr">
        <is>
          <t>GLOBAL_CHECK</t>
        </is>
      </c>
      <c r="E345" s="38" t="n"/>
      <c r="F345" s="26" t="n"/>
      <c r="G345" s="38">
        <f>IFERROR(VLOOKUP($A293&amp;"_"&amp;$B293,Results_Deltas!$A$2:$P$15000,5,FALSE),"")</f>
        <v/>
      </c>
      <c r="H345" s="38" t="inlineStr">
        <is>
          <t>Blanket (page end)</t>
        </is>
      </c>
      <c r="I345" s="26" t="n"/>
      <c r="J345" s="26" t="n"/>
      <c r="K345" s="26" t="n"/>
      <c r="L345" s="26" t="inlineStr">
        <is>
          <t>NO</t>
        </is>
      </c>
      <c r="M345" s="74" t="n">
        <v>4.395482042188302</v>
      </c>
      <c r="N345" s="74" t="n">
        <v>46</v>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c r="IN345" s="26" t="n"/>
      <c r="IO345" s="26" t="n"/>
    </row>
    <row r="346" ht="15.75" customHeight="1" s="67">
      <c r="A346" s="37" t="inlineStr">
        <is>
          <t>EMA_BLANKET_FILTER_MIN_TFS</t>
        </is>
      </c>
      <c r="B346" s="38" t="inlineStr">
        <is>
          <t>2</t>
        </is>
      </c>
      <c r="C346" s="38" t="n"/>
      <c r="D346" s="38" t="inlineStr">
        <is>
          <t>GLOBAL_CHECK</t>
        </is>
      </c>
      <c r="E346" s="38" t="n"/>
      <c r="F346" s="26" t="n"/>
      <c r="G346" s="38">
        <f>IFERROR(VLOOKUP($A296&amp;"_"&amp;$B296,Results_Deltas!$A$2:$P$15000,5,FALSE),"")</f>
        <v/>
      </c>
      <c r="H346" s="38" t="inlineStr">
        <is>
          <t>Blanket (page end)</t>
        </is>
      </c>
      <c r="I346" s="26" t="n"/>
      <c r="J346" s="26" t="n"/>
      <c r="K346" s="26" t="n"/>
      <c r="L346" s="26" t="inlineStr">
        <is>
          <t>NO</t>
        </is>
      </c>
      <c r="M346" s="74" t="n">
        <v>4.431490162645019</v>
      </c>
      <c r="N346" s="74" t="n">
        <v>46</v>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c r="IN346" s="26" t="n"/>
      <c r="IO346" s="26" t="n"/>
    </row>
    <row r="347" ht="15.75" customHeight="1" s="67">
      <c r="A347" s="37" t="inlineStr">
        <is>
          <t>NEWBORN_LOSS_KILL_GAIN_THRESHOLD_PCT</t>
        </is>
      </c>
      <c r="B347" s="38" t="inlineStr">
        <is>
          <t>1.0</t>
        </is>
      </c>
      <c r="C347" s="38" t="n"/>
      <c r="D347" s="38" t="inlineStr">
        <is>
          <t>AUGMENT, EXIT, GLOBAL_CHECK, REDUCE, STOCKS_EXIT</t>
        </is>
      </c>
      <c r="E347" s="38" t="n"/>
      <c r="F347" s="26" t="n"/>
      <c r="G347" s="38">
        <f>IFERROR(VLOOKUP($A409&amp;"_"&amp;$B409,Results_Deltas!$A$2:$P$15000,5,FALSE),"")</f>
        <v/>
      </c>
      <c r="H347" s="38" t="inlineStr">
        <is>
          <t>Blanket (page end)</t>
        </is>
      </c>
      <c r="I347" s="26" t="n"/>
      <c r="J347" s="26" t="n"/>
      <c r="K347" s="26" t="n"/>
      <c r="L347" s="26" t="inlineStr">
        <is>
          <t>NO</t>
        </is>
      </c>
      <c r="M347" s="74" t="n">
        <v>4.440249579870915</v>
      </c>
      <c r="N347" s="74" t="n">
        <v>44</v>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c r="IN347" s="26" t="n"/>
      <c r="IO347" s="26" t="n"/>
    </row>
    <row r="348" ht="15.75" customHeight="1" s="67">
      <c r="A348" s="37" t="inlineStr">
        <is>
          <t>LR_BAND_LADDER_TF_BOTTOM</t>
        </is>
      </c>
      <c r="B348" s="38" t="inlineStr">
        <is>
          <t>0</t>
        </is>
      </c>
      <c r="C348" s="38" t="n"/>
      <c r="D348" s="38" t="inlineStr">
        <is>
          <t>GLOBAL_CHECK, STOCKS_EXIT</t>
        </is>
      </c>
      <c r="E348" s="38" t="n"/>
      <c r="F348" s="26" t="n"/>
      <c r="G348" s="38">
        <f>IFERROR(VLOOKUP($A372&amp;"_"&amp;$B372,Results_Deltas!$A$2:$P$15000,5,FALSE),"")</f>
        <v/>
      </c>
      <c r="H348" s="38" t="inlineStr">
        <is>
          <t>Blanket (page end)</t>
        </is>
      </c>
      <c r="I348" s="26" t="n"/>
      <c r="J348" s="26" t="n"/>
      <c r="K348" s="26" t="n"/>
      <c r="L348" s="26" t="inlineStr">
        <is>
          <t>YES</t>
        </is>
      </c>
      <c r="M348" s="74" t="n">
        <v>4.460864109458871</v>
      </c>
      <c r="N348" s="74" t="n">
        <v>44</v>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c r="IN348" s="26" t="n"/>
      <c r="IO348" s="26" t="n"/>
    </row>
    <row r="349" ht="15.75" customHeight="1" s="67">
      <c r="A349" s="37" t="inlineStr">
        <is>
          <t>NEWBORN_LOSS_KILL_GAIN_THRESHOLD_PCT</t>
        </is>
      </c>
      <c r="B349" s="38" t="inlineStr">
        <is>
          <t>2.0</t>
        </is>
      </c>
      <c r="C349" s="38" t="n"/>
      <c r="D349" s="38" t="inlineStr">
        <is>
          <t>AUGMENT, EXIT, GLOBAL_CHECK, REDUCE, STOCKS_EXIT</t>
        </is>
      </c>
      <c r="E349" s="38" t="n"/>
      <c r="F349" s="26" t="n"/>
      <c r="G349" s="38">
        <f>IFERROR(VLOOKUP($A408&amp;"_"&amp;$B408,Results_Deltas!$A$2:$P$15000,5,FALSE),"")</f>
        <v/>
      </c>
      <c r="H349" s="38" t="inlineStr">
        <is>
          <t>Blanket (page end)</t>
        </is>
      </c>
      <c r="I349" s="26" t="n"/>
      <c r="J349" s="26" t="n"/>
      <c r="K349" s="26" t="n"/>
      <c r="L349" s="26" t="inlineStr">
        <is>
          <t>NO</t>
        </is>
      </c>
      <c r="M349" s="74" t="n">
        <v>4.479516049678809</v>
      </c>
      <c r="N349" s="74" t="n">
        <v>42</v>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c r="IN349" s="26" t="n"/>
      <c r="IO349" s="26" t="n"/>
    </row>
    <row r="350" ht="15.75" customHeight="1" s="67">
      <c r="A350" s="37" t="inlineStr">
        <is>
          <t>EMA_9_21_FILTER_MIN_TFS</t>
        </is>
      </c>
      <c r="B350" s="38" t="inlineStr">
        <is>
          <t>2</t>
        </is>
      </c>
      <c r="C350" s="38" t="n"/>
      <c r="D350" s="38" t="inlineStr">
        <is>
          <t>GLOBAL_CHECK</t>
        </is>
      </c>
      <c r="E350" s="38" t="n"/>
      <c r="F350" s="26" t="n"/>
      <c r="G350" s="38">
        <f>IFERROR(VLOOKUP($A291&amp;"_"&amp;$B291,Results_Deltas!$A$2:$P$15000,5,FALSE),"")</f>
        <v/>
      </c>
      <c r="H350" s="38" t="inlineStr">
        <is>
          <t>Blanket (page end)</t>
        </is>
      </c>
      <c r="I350" s="26" t="n"/>
      <c r="J350" s="26" t="n"/>
      <c r="K350" s="26" t="n"/>
      <c r="L350" s="26" t="inlineStr">
        <is>
          <t>NO</t>
        </is>
      </c>
      <c r="M350" s="74" t="n">
        <v>4.503387158763584</v>
      </c>
      <c r="N350" s="74" t="n">
        <v>46</v>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c r="IN350" s="26" t="n"/>
      <c r="IO350" s="26" t="n"/>
    </row>
    <row r="351" ht="15.75" customHeight="1" s="67">
      <c r="A351" s="37" t="inlineStr">
        <is>
          <t>GR_FILTER_VEC_ENABLED</t>
        </is>
      </c>
      <c r="B351" s="38" t="inlineStr">
        <is>
          <t>True</t>
        </is>
      </c>
      <c r="C351" s="38" t="n"/>
      <c r="D351" s="38" t="inlineStr">
        <is>
          <t>GLOBAL_CHECK</t>
        </is>
      </c>
      <c r="E351" s="38" t="n"/>
      <c r="F351" s="26" t="n"/>
      <c r="G351" s="38">
        <f>IFERROR(VLOOKUP($A326&amp;"_"&amp;$B326,Results_Deltas!$A$2:$P$15000,5,FALSE),"")</f>
        <v/>
      </c>
      <c r="H351" s="38" t="inlineStr">
        <is>
          <t>Blanket (page end)</t>
        </is>
      </c>
      <c r="I351" s="26" t="n"/>
      <c r="J351" s="26" t="n"/>
      <c r="K351" s="26" t="n"/>
      <c r="L351" s="26" t="inlineStr">
        <is>
          <t>YES</t>
        </is>
      </c>
      <c r="M351" s="74" t="n">
        <v>4.508735597323375</v>
      </c>
      <c r="N351" s="74" t="n">
        <v>48</v>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c r="IN351" s="26" t="n"/>
      <c r="IO351" s="26" t="n"/>
    </row>
    <row r="352" ht="15.75" customHeight="1" s="67">
      <c r="A352" s="37" t="inlineStr">
        <is>
          <t>DELTA_HTF_GATE</t>
        </is>
      </c>
      <c r="B352" s="38" t="inlineStr">
        <is>
          <t>4h</t>
        </is>
      </c>
      <c r="C352" s="38" t="n"/>
      <c r="D352" s="38" t="inlineStr">
        <is>
          <t>ENTRY, GLOBAL_CHECK, STOCKS_EXIT</t>
        </is>
      </c>
      <c r="E352" s="38" t="n"/>
      <c r="F352" s="26" t="n"/>
      <c r="G352" s="38">
        <f>IFERROR(VLOOKUP($A281&amp;"_"&amp;$B281,Results_Deltas!$A$2:$P$15000,5,FALSE),"")</f>
        <v/>
      </c>
      <c r="H352" s="38" t="inlineStr">
        <is>
          <t>Blanket (page end)</t>
        </is>
      </c>
      <c r="I352" s="26" t="n"/>
      <c r="J352" s="26" t="n"/>
      <c r="K352" s="26" t="n"/>
      <c r="L352" s="26" t="inlineStr">
        <is>
          <t>NO</t>
        </is>
      </c>
      <c r="M352" s="74" t="n">
        <v>4.52363193227415</v>
      </c>
      <c r="N352" s="74" t="n">
        <v>45</v>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c r="IN352" s="26" t="n"/>
      <c r="IO352" s="26" t="n"/>
    </row>
    <row r="353" ht="15.75" customHeight="1" s="67">
      <c r="A353" s="37" t="inlineStr">
        <is>
          <t>DELTA_HTF_GATE</t>
        </is>
      </c>
      <c r="B353" s="38" t="inlineStr">
        <is>
          <t>4h_ALT</t>
        </is>
      </c>
      <c r="C353" s="38" t="n"/>
      <c r="D353" s="38" t="inlineStr">
        <is>
          <t>ENTRY, GLOBAL_CHECK, STOCKS_EXIT</t>
        </is>
      </c>
      <c r="E353" s="38" t="n"/>
      <c r="F353" s="26" t="n"/>
      <c r="G353" s="38">
        <f>IFERROR(VLOOKUP($A282&amp;"_"&amp;$B282,Results_Deltas!$A$2:$P$15000,5,FALSE),"")</f>
        <v/>
      </c>
      <c r="H353" s="38" t="inlineStr">
        <is>
          <t>Blanket (page end)</t>
        </is>
      </c>
      <c r="I353" s="26" t="n"/>
      <c r="J353" s="26" t="n"/>
      <c r="K353" s="26" t="n"/>
      <c r="L353" s="26" t="inlineStr">
        <is>
          <t>YES</t>
        </is>
      </c>
      <c r="M353" s="74" t="n">
        <v>4.52363193227415</v>
      </c>
      <c r="N353" s="74" t="n">
        <v>45</v>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c r="IN353" s="26" t="n"/>
      <c r="IO353" s="26" t="n"/>
    </row>
    <row r="354" ht="15.75" customHeight="1" s="67">
      <c r="A354" s="37" t="inlineStr">
        <is>
          <t>EMA_BLANKET_FILTER_MIN_TFS</t>
        </is>
      </c>
      <c r="B354" s="38" t="inlineStr">
        <is>
          <t>1</t>
        </is>
      </c>
      <c r="C354" s="38" t="n"/>
      <c r="D354" s="38" t="inlineStr">
        <is>
          <t>GLOBAL_CHECK</t>
        </is>
      </c>
      <c r="E354" s="38" t="n"/>
      <c r="F354" s="26" t="n"/>
      <c r="G354" s="38">
        <f>IFERROR(VLOOKUP($A297&amp;"_"&amp;$B297,Results_Deltas!$A$2:$P$15000,5,FALSE),"")</f>
        <v/>
      </c>
      <c r="H354" s="38" t="inlineStr">
        <is>
          <t>Blanket (page end)</t>
        </is>
      </c>
      <c r="I354" s="26" t="n"/>
      <c r="J354" s="26" t="n"/>
      <c r="K354" s="26" t="n"/>
      <c r="L354" s="26" t="inlineStr">
        <is>
          <t>NO</t>
        </is>
      </c>
      <c r="M354" s="74" t="n">
        <v>4.565487816879243</v>
      </c>
      <c r="N354" s="74" t="n">
        <v>48</v>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c r="IN354" s="26" t="n"/>
      <c r="IO354" s="26" t="n"/>
    </row>
    <row r="355" ht="15.75" customHeight="1" s="67">
      <c r="A355" s="37" t="inlineStr">
        <is>
          <t>GR_FILTER_VEC_MIN_TFS</t>
        </is>
      </c>
      <c r="B355" s="38" t="inlineStr">
        <is>
          <t>1</t>
        </is>
      </c>
      <c r="C355" s="38" t="n"/>
      <c r="D355" s="38" t="inlineStr">
        <is>
          <t>GLOBAL_CHECK</t>
        </is>
      </c>
      <c r="E355" s="38" t="n"/>
      <c r="F355" s="26" t="n"/>
      <c r="G355" s="38">
        <f>IFERROR(VLOOKUP($A329&amp;"_"&amp;$B329,Results_Deltas!$A$2:$P$15000,5,FALSE),"")</f>
        <v/>
      </c>
      <c r="H355" s="38" t="inlineStr">
        <is>
          <t>Blanket (page end)</t>
        </is>
      </c>
      <c r="I355" s="26" t="n"/>
      <c r="J355" s="26" t="n"/>
      <c r="K355" s="26" t="n"/>
      <c r="L355" s="26" t="inlineStr">
        <is>
          <t>NO</t>
        </is>
      </c>
      <c r="M355" s="74" t="n">
        <v>4.590630323574945</v>
      </c>
      <c r="N355" s="74" t="n">
        <v>44</v>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c r="IN355" s="26" t="n"/>
      <c r="IO355" s="26" t="n"/>
    </row>
    <row r="356" ht="15.75" customHeight="1" s="67">
      <c r="A356" s="37" t="inlineStr">
        <is>
          <t>LIVE_VEC_EMERGENCY_BRAKE_ENABLED</t>
        </is>
      </c>
      <c r="B356" s="38" t="inlineStr">
        <is>
          <t>True</t>
        </is>
      </c>
      <c r="C356" s="38" t="n"/>
      <c r="D356" s="38" t="inlineStr">
        <is>
          <t>GLOBAL_CHECK, STOCKS_EXIT</t>
        </is>
      </c>
      <c r="E356" s="38" t="n"/>
      <c r="F356" s="26" t="n"/>
      <c r="G356" s="38">
        <f>IFERROR(VLOOKUP($A369&amp;"_"&amp;$B369,Results_Deltas!$A$2:$P$15000,5,FALSE),"")</f>
        <v/>
      </c>
      <c r="H356" s="38" t="inlineStr">
        <is>
          <t>Blanket (page end)</t>
        </is>
      </c>
      <c r="I356" s="26" t="n"/>
      <c r="J356" s="26" t="n"/>
      <c r="K356" s="26" t="n"/>
      <c r="L356" s="26" t="inlineStr">
        <is>
          <t>NO</t>
        </is>
      </c>
      <c r="M356" s="74" t="n">
        <v>4.595159319004636</v>
      </c>
      <c r="N356" s="74" t="n">
        <v>45</v>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c r="IN356" s="26" t="n"/>
      <c r="IO356" s="26" t="n"/>
    </row>
    <row r="357" ht="15.75" customHeight="1" s="67">
      <c r="A357" s="37" t="inlineStr">
        <is>
          <t>EMA_9_21_FILTER_MIN_TFS</t>
        </is>
      </c>
      <c r="B357" s="38" t="inlineStr">
        <is>
          <t>1</t>
        </is>
      </c>
      <c r="C357" s="38" t="n"/>
      <c r="D357" s="38" t="inlineStr">
        <is>
          <t>GLOBAL_CHECK</t>
        </is>
      </c>
      <c r="E357" s="38" t="n"/>
      <c r="F357" s="26" t="n"/>
      <c r="G357" s="38">
        <f>IFERROR(VLOOKUP($A292&amp;"_"&amp;$B292,Results_Deltas!$A$2:$P$15000,5,FALSE),"")</f>
        <v/>
      </c>
      <c r="H357" s="38" t="inlineStr">
        <is>
          <t>Blanket (page end)</t>
        </is>
      </c>
      <c r="I357" s="26" t="n"/>
      <c r="J357" s="26" t="n"/>
      <c r="K357" s="26" t="n"/>
      <c r="L357" s="26" t="inlineStr">
        <is>
          <t>NO</t>
        </is>
      </c>
      <c r="M357" s="74" t="n">
        <v>4.60311880042594</v>
      </c>
      <c r="N357" s="74" t="n">
        <v>47</v>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c r="IN357" s="26" t="n"/>
      <c r="IO357" s="26" t="n"/>
    </row>
    <row r="358" ht="15.75" customHeight="1" s="67">
      <c r="A358" s="37" t="inlineStr">
        <is>
          <t>EMA_9_21_FILTER_MIN_TFS</t>
        </is>
      </c>
      <c r="B358" s="38" t="inlineStr">
        <is>
          <t>0</t>
        </is>
      </c>
      <c r="C358" s="38" t="n"/>
      <c r="D358" s="38" t="inlineStr">
        <is>
          <t>GLOBAL_CHECK</t>
        </is>
      </c>
      <c r="E358" s="38" t="n"/>
      <c r="F358" s="26" t="n"/>
      <c r="G358" s="38">
        <f>IFERROR(VLOOKUP($A290&amp;"_"&amp;$B290,Results_Deltas!$A$2:$P$15000,5,FALSE),"")</f>
        <v/>
      </c>
      <c r="H358" s="38" t="inlineStr">
        <is>
          <t>Blanket (page end)</t>
        </is>
      </c>
      <c r="I358" s="26" t="n"/>
      <c r="J358" s="26" t="n"/>
      <c r="K358" s="26" t="n"/>
      <c r="L358" s="26" t="inlineStr">
        <is>
          <t>YES</t>
        </is>
      </c>
      <c r="M358" s="74" t="n">
        <v>4.610995338632965</v>
      </c>
      <c r="N358" s="74" t="n">
        <v>45</v>
      </c>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c r="IN358" s="26" t="n"/>
      <c r="IO358" s="26" t="n"/>
    </row>
    <row r="359" ht="15.75" customHeight="1" s="67">
      <c r="A359" s="37" t="inlineStr">
        <is>
          <t>DELTA_REENTRY_FILTER_ENABLED</t>
        </is>
      </c>
      <c r="B359" s="38" t="inlineStr">
        <is>
          <t>True</t>
        </is>
      </c>
      <c r="C359" s="38" t="n"/>
      <c r="D359" s="38" t="inlineStr">
        <is>
          <t>ENTRY, GLOBAL_CHECK, STOCKS_EXIT</t>
        </is>
      </c>
      <c r="E359" s="38" t="n"/>
      <c r="F359" s="26" t="n"/>
      <c r="G359" s="38">
        <f>IFERROR(VLOOKUP($A284&amp;"_"&amp;$B284,Results_Deltas!$A$2:$P$15000,5,FALSE),"")</f>
        <v/>
      </c>
      <c r="H359" s="38" t="inlineStr">
        <is>
          <t>Blanket (page end)</t>
        </is>
      </c>
      <c r="I359" s="26" t="n"/>
      <c r="J359" s="26" t="n"/>
      <c r="K359" s="26" t="n"/>
      <c r="L359" s="26" t="inlineStr">
        <is>
          <t>NO</t>
        </is>
      </c>
      <c r="M359" s="74" t="n">
        <v>4.633261464235443</v>
      </c>
      <c r="N359" s="74" t="n">
        <v>46</v>
      </c>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c r="IN359" s="26" t="n"/>
      <c r="IO359" s="26" t="n"/>
    </row>
    <row r="360" ht="15.75" customHeight="1" s="67">
      <c r="A360" s="37" t="inlineStr">
        <is>
          <t>CRYPTO_SPIKE_FADE_THRESHOLD_PCT</t>
        </is>
      </c>
      <c r="B360" s="38" t="inlineStr">
        <is>
          <t>5</t>
        </is>
      </c>
      <c r="C360" s="38" t="n"/>
      <c r="D360" s="38" t="inlineStr">
        <is>
          <t>GLOBAL_CHECK, STOCKS_EXIT</t>
        </is>
      </c>
      <c r="E360" s="38" t="n"/>
      <c r="F360" s="26" t="n"/>
      <c r="G360" s="38">
        <f>IFERROR(VLOOKUP($A276&amp;"_"&amp;$B276,Results_Deltas!$A$2:$P$15000,5,FALSE),"")</f>
        <v/>
      </c>
      <c r="H360" s="38" t="inlineStr">
        <is>
          <t>Blanket (page end)</t>
        </is>
      </c>
      <c r="I360" s="26" t="n"/>
      <c r="J360" s="26" t="n"/>
      <c r="K360" s="26" t="n"/>
      <c r="L360" s="26" t="inlineStr">
        <is>
          <t>NO</t>
        </is>
      </c>
      <c r="M360" s="74" t="n">
        <v>4.660650949015509</v>
      </c>
      <c r="N360" s="74" t="n">
        <v>48</v>
      </c>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c r="IN360" s="26" t="n"/>
      <c r="IO360" s="26" t="n"/>
    </row>
    <row r="361" ht="15.75" customHeight="1" s="67">
      <c r="A361" s="39" t="inlineStr">
        <is>
          <t>FUNDING_GATE_FILTER_TF</t>
        </is>
      </c>
      <c r="B361" s="40" t="inlineStr">
        <is>
          <t>15m</t>
        </is>
      </c>
      <c r="C361" s="38" t="n"/>
      <c r="D361" s="38" t="inlineStr">
        <is>
          <t>GLOBAL_CHECK</t>
        </is>
      </c>
      <c r="E361" s="38" t="n"/>
      <c r="F361" s="26" t="n"/>
      <c r="G361" s="38">
        <f>IFERROR(VLOOKUP($A314&amp;"_"&amp;$B314,Results_Deltas!$A$2:$P$15000,5,FALSE),"")</f>
        <v/>
      </c>
      <c r="H361" s="38" t="inlineStr">
        <is>
          <t>Blanket (page end)</t>
        </is>
      </c>
      <c r="I361" s="26" t="n"/>
      <c r="J361" s="26" t="n"/>
      <c r="K361" s="26" t="n"/>
      <c r="L361" s="26" t="inlineStr">
        <is>
          <t>NO</t>
        </is>
      </c>
      <c r="M361" s="74" t="n">
        <v>4.714712314794685</v>
      </c>
      <c r="N361" s="74" t="n">
        <v>36</v>
      </c>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c r="IN361" s="26" t="n"/>
      <c r="IO361" s="26" t="n"/>
    </row>
    <row r="362" ht="15.75" customHeight="1" s="67">
      <c r="A362" s="37" t="inlineStr">
        <is>
          <t>ADX_RANGING_THRESHOLD</t>
        </is>
      </c>
      <c r="B362" s="38" t="inlineStr">
        <is>
          <t>20</t>
        </is>
      </c>
      <c r="C362" s="38" t="n"/>
      <c r="D362" s="38" t="inlineStr">
        <is>
          <t>ENTRY, GLOBAL_CHECK, STOCKS_EXIT</t>
        </is>
      </c>
      <c r="E362" s="38" t="n"/>
      <c r="F362" s="26" t="n"/>
      <c r="G362" s="38">
        <f>IFERROR(VLOOKUP($A252&amp;"_"&amp;$B252,Results_Deltas!$A$2:$P$15000,5,FALSE),"")</f>
        <v/>
      </c>
      <c r="H362" s="38" t="inlineStr">
        <is>
          <t>Blanket (page end)</t>
        </is>
      </c>
      <c r="I362" s="26" t="n"/>
      <c r="J362" s="26" t="n"/>
      <c r="K362" s="26" t="n"/>
      <c r="L362" s="26" t="inlineStr">
        <is>
          <t>NO</t>
        </is>
      </c>
      <c r="M362" s="74" t="n">
        <v>4.775138895246855</v>
      </c>
      <c r="N362" s="74" t="n">
        <v>41</v>
      </c>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c r="IN362" s="26" t="n"/>
      <c r="IO362" s="26" t="n"/>
    </row>
    <row r="363" ht="15.75" customHeight="1" s="67">
      <c r="A363" s="39" t="inlineStr">
        <is>
          <t>ADX_RANGING_THRESHOLD</t>
        </is>
      </c>
      <c r="B363" s="70" t="n">
        <v>20</v>
      </c>
      <c r="C363" s="38" t="n"/>
      <c r="D363" s="38" t="inlineStr">
        <is>
          <t>ENTRY, GLOBAL_CHECK, STOCKS_EXIT</t>
        </is>
      </c>
      <c r="E363" s="38" t="n"/>
      <c r="F363" s="26" t="n"/>
      <c r="G363" s="38">
        <f>IFERROR(VLOOKUP($A255&amp;"_"&amp;$B255,Results_Deltas!$A$2:$P$15000,5,FALSE),"")</f>
        <v/>
      </c>
      <c r="H363" s="38" t="inlineStr">
        <is>
          <t>Blanket (page end)</t>
        </is>
      </c>
      <c r="I363" s="26" t="n"/>
      <c r="J363" s="26" t="n"/>
      <c r="K363" s="26" t="n"/>
      <c r="L363" s="26" t="inlineStr">
        <is>
          <t>NO</t>
        </is>
      </c>
      <c r="M363" s="74" t="n">
        <v>4.775138895246855</v>
      </c>
      <c r="N363" s="74" t="n">
        <v>41</v>
      </c>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c r="IN363" s="26" t="n"/>
      <c r="IO363" s="26" t="n"/>
    </row>
    <row r="364" ht="15.75" customHeight="1" s="67">
      <c r="A364" s="37" t="inlineStr">
        <is>
          <t>OI_CONFIRM_ENABLED</t>
        </is>
      </c>
      <c r="B364" s="38" t="inlineStr">
        <is>
          <t>False</t>
        </is>
      </c>
      <c r="C364" s="38" t="n"/>
      <c r="D364" s="38" t="inlineStr">
        <is>
          <t>ENTRY, GLOBAL_CHECK, STOCKS_EXIT</t>
        </is>
      </c>
      <c r="E364" s="38" t="n"/>
      <c r="F364" s="26" t="n"/>
      <c r="G364" s="38">
        <f>IFERROR(VLOOKUP($A417&amp;"_"&amp;$B417,Results_Deltas!$A$2:$P$15000,5,FALSE),"")</f>
        <v/>
      </c>
      <c r="H364" s="38" t="inlineStr">
        <is>
          <t>Blanket (page end)</t>
        </is>
      </c>
      <c r="I364" s="26" t="n"/>
      <c r="J364" s="26" t="n"/>
      <c r="K364" s="26" t="n"/>
      <c r="L364" s="26" t="inlineStr">
        <is>
          <t>NO</t>
        </is>
      </c>
      <c r="M364" s="74" t="n">
        <v>4.794859708105108</v>
      </c>
      <c r="N364" s="74" t="n">
        <v>39</v>
      </c>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c r="IN364" s="26" t="n"/>
      <c r="IO364" s="26" t="n"/>
    </row>
    <row r="365" ht="15.75" customHeight="1" s="67">
      <c r="A365" s="39" t="inlineStr">
        <is>
          <t>OI_CONFIRM_ENABLED</t>
        </is>
      </c>
      <c r="B365" s="70" t="b">
        <v>0</v>
      </c>
      <c r="C365" s="38" t="n"/>
      <c r="D365" s="38" t="inlineStr">
        <is>
          <t>ENTRY, GLOBAL_CHECK, STOCKS_EXIT</t>
        </is>
      </c>
      <c r="E365" s="38" t="n"/>
      <c r="F365" s="26" t="n"/>
      <c r="G365" s="38">
        <f>IFERROR(VLOOKUP($A418&amp;"_"&amp;$B418,Results_Deltas!$A$2:$P$15000,5,FALSE),"")</f>
        <v/>
      </c>
      <c r="H365" s="38" t="inlineStr">
        <is>
          <t>Blanket (page end)</t>
        </is>
      </c>
      <c r="I365" s="26" t="n"/>
      <c r="J365" s="26" t="n"/>
      <c r="K365" s="26" t="n"/>
      <c r="L365" s="26" t="inlineStr">
        <is>
          <t>YES</t>
        </is>
      </c>
      <c r="M365" s="74" t="n">
        <v>4.794859708105108</v>
      </c>
      <c r="N365" s="74" t="n">
        <v>39</v>
      </c>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c r="IN365" s="26" t="n"/>
      <c r="IO365" s="26" t="n"/>
    </row>
    <row r="366" ht="15.75" customHeight="1" s="67">
      <c r="A366" s="37" t="inlineStr">
        <is>
          <t>MTS_GATE_ENABLED</t>
        </is>
      </c>
      <c r="B366" s="38" t="inlineStr">
        <is>
          <t>False</t>
        </is>
      </c>
      <c r="C366" s="38" t="n"/>
      <c r="D366" s="38" t="inlineStr">
        <is>
          <t>ENTRY, GLOBAL_CHECK, STOCKS_EXIT</t>
        </is>
      </c>
      <c r="E366" s="38" t="n"/>
      <c r="F366" s="26" t="n"/>
      <c r="G366" s="38">
        <f>IFERROR(VLOOKUP($A405&amp;"_"&amp;$B405,Results_Deltas!$A$2:$P$15000,5,FALSE),"")</f>
        <v/>
      </c>
      <c r="H366" s="38" t="inlineStr">
        <is>
          <t>Blanket (page end)</t>
        </is>
      </c>
      <c r="I366" s="26" t="n"/>
      <c r="J366" s="26" t="n"/>
      <c r="K366" s="26" t="n"/>
      <c r="L366" s="26" t="inlineStr">
        <is>
          <t>NO</t>
        </is>
      </c>
      <c r="M366" s="74" t="n">
        <v>4.805471133776013</v>
      </c>
      <c r="N366" s="74" t="n">
        <v>40</v>
      </c>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c r="IN366" s="26" t="n"/>
      <c r="IO366" s="26" t="n"/>
    </row>
    <row r="367" ht="15.75" customHeight="1" s="67">
      <c r="A367" s="39" t="inlineStr">
        <is>
          <t>MTS_GATE_ENABLED</t>
        </is>
      </c>
      <c r="B367" s="70" t="b">
        <v>0</v>
      </c>
      <c r="C367" s="38" t="n"/>
      <c r="D367" s="38" t="inlineStr">
        <is>
          <t>ENTRY, GLOBAL_CHECK, STOCKS_EXIT</t>
        </is>
      </c>
      <c r="E367" s="38" t="n"/>
      <c r="F367" s="26" t="n"/>
      <c r="G367" s="38">
        <f>IFERROR(VLOOKUP($A406&amp;"_"&amp;$B406,Results_Deltas!$A$2:$P$15000,5,FALSE),"")</f>
        <v/>
      </c>
      <c r="H367" s="38" t="inlineStr">
        <is>
          <t>Blanket (page end)</t>
        </is>
      </c>
      <c r="I367" s="26" t="n"/>
      <c r="J367" s="26" t="n"/>
      <c r="K367" s="26" t="n"/>
      <c r="L367" s="26" t="inlineStr">
        <is>
          <t>NO</t>
        </is>
      </c>
      <c r="M367" s="74" t="n">
        <v>4.805471133776013</v>
      </c>
      <c r="N367" s="74" t="n">
        <v>40</v>
      </c>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c r="IN367" s="26" t="n"/>
      <c r="IO367" s="26" t="n"/>
    </row>
    <row r="368" ht="15.75" customHeight="1" s="67">
      <c r="A368" s="37" t="inlineStr">
        <is>
          <t>NEWBORN_LOSS_KILL_REQUIRE_VEL_AGAINST</t>
        </is>
      </c>
      <c r="B368" s="38" t="inlineStr">
        <is>
          <t>0.0</t>
        </is>
      </c>
      <c r="C368" s="38" t="n"/>
      <c r="D368" s="38" t="inlineStr">
        <is>
          <t>AUGMENT, EXIT, GLOBAL_CHECK, REDUCE, STOCKS_EXIT</t>
        </is>
      </c>
      <c r="E368" s="38" t="n"/>
      <c r="F368" s="26" t="n"/>
      <c r="G368" s="38">
        <f>IFERROR(VLOOKUP($A411&amp;"_"&amp;$B411,Results_Deltas!$A$2:$P$15000,5,FALSE),"")</f>
        <v/>
      </c>
      <c r="H368" s="38" t="inlineStr">
        <is>
          <t>Blanket (page end)</t>
        </is>
      </c>
      <c r="I368" s="26" t="n"/>
      <c r="J368" s="26" t="n"/>
      <c r="K368" s="26" t="n"/>
      <c r="L368" s="26" t="inlineStr">
        <is>
          <t>YES</t>
        </is>
      </c>
      <c r="M368" s="74" t="n">
        <v>4.845398774755096</v>
      </c>
      <c r="N368" s="74" t="n">
        <v>42</v>
      </c>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c r="IN368" s="26" t="n"/>
      <c r="IO368" s="26" t="n"/>
    </row>
    <row r="369" ht="15.75" customHeight="1" s="67">
      <c r="A369" s="37" t="inlineStr">
        <is>
          <t>NEWBORN_LOSS_KILL_REQUIRE_VEL_AGAINST</t>
        </is>
      </c>
      <c r="B369" s="38" t="inlineStr">
        <is>
          <t>0.0_ALT</t>
        </is>
      </c>
      <c r="C369" s="38" t="n"/>
      <c r="D369" s="38" t="inlineStr">
        <is>
          <t>AUGMENT, EXIT, GLOBAL_CHECK, REDUCE, STOCKS_EXIT</t>
        </is>
      </c>
      <c r="E369" s="38" t="n"/>
      <c r="F369" s="26" t="n"/>
      <c r="G369" s="38">
        <f>IFERROR(VLOOKUP($A412&amp;"_"&amp;$B412,Results_Deltas!$A$2:$P$15000,5,FALSE),"")</f>
        <v/>
      </c>
      <c r="H369" s="38" t="inlineStr">
        <is>
          <t>Blanket (page end)</t>
        </is>
      </c>
      <c r="I369" s="26" t="n"/>
      <c r="J369" s="26" t="n"/>
      <c r="K369" s="26" t="n"/>
      <c r="L369" s="26" t="inlineStr">
        <is>
          <t>NO</t>
        </is>
      </c>
      <c r="M369" s="74" t="n">
        <v>4.845398774755096</v>
      </c>
      <c r="N369" s="74" t="n">
        <v>42</v>
      </c>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c r="IN369" s="26" t="n"/>
      <c r="IO369" s="26" t="n"/>
    </row>
    <row r="370" ht="15.75" customHeight="1" s="67">
      <c r="A370" s="37" t="inlineStr">
        <is>
          <t>BTC_ACCEL_RAMP_REQUIRE_POSITIVE</t>
        </is>
      </c>
      <c r="B370" s="38" t="inlineStr">
        <is>
          <t>0.0</t>
        </is>
      </c>
      <c r="C370" s="38" t="n"/>
      <c r="D370" s="38" t="inlineStr">
        <is>
          <t>UNIVERSAL (ex-BTC) — ENTRY/EXIT/REENTRY</t>
        </is>
      </c>
      <c r="E370" s="38" t="n"/>
      <c r="F370" s="26" t="n"/>
      <c r="G370" s="38">
        <f>IFERROR(VLOOKUP($A262&amp;"_"&amp;$B262,Results_Deltas!$A$2:$P$15000,5,FALSE),"")</f>
        <v/>
      </c>
      <c r="H370" s="38" t="inlineStr">
        <is>
          <t>Blanket (page end)</t>
        </is>
      </c>
      <c r="I370" s="26" t="n"/>
      <c r="J370" s="26" t="n"/>
      <c r="K370" s="26" t="n"/>
      <c r="L370" s="26" t="inlineStr">
        <is>
          <t>NO</t>
        </is>
      </c>
      <c r="M370" s="74" t="n">
        <v>4.847626434190637</v>
      </c>
      <c r="N370" s="74" t="n">
        <v>36</v>
      </c>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c r="IN370" s="26" t="n"/>
      <c r="IO370" s="26" t="n"/>
    </row>
    <row r="371" ht="15.75" customHeight="1" s="67">
      <c r="A371" s="37" t="inlineStr">
        <is>
          <t>BTC_ACCEL_RAMP_REQUIRE_POSITIVE</t>
        </is>
      </c>
      <c r="B371" s="38" t="inlineStr">
        <is>
          <t>0.0_ALT</t>
        </is>
      </c>
      <c r="C371" s="38" t="n"/>
      <c r="D371" s="38" t="inlineStr">
        <is>
          <t>UNIVERSAL (ex-BTC) — ENTRY/EXIT/REENTRY</t>
        </is>
      </c>
      <c r="E371" s="38" t="n"/>
      <c r="F371" s="26" t="n"/>
      <c r="G371" s="38">
        <f>IFERROR(VLOOKUP($A263&amp;"_"&amp;$B263,Results_Deltas!$A$2:$P$15000,5,FALSE),"")</f>
        <v/>
      </c>
      <c r="H371" s="38" t="inlineStr">
        <is>
          <t>Blanket (page end)</t>
        </is>
      </c>
      <c r="I371" s="26" t="n"/>
      <c r="J371" s="26" t="n"/>
      <c r="K371" s="26" t="n"/>
      <c r="L371" s="26" t="inlineStr">
        <is>
          <t>NO</t>
        </is>
      </c>
      <c r="M371" s="74" t="n">
        <v>4.847626434190637</v>
      </c>
      <c r="N371" s="74" t="n">
        <v>36</v>
      </c>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c r="IN371" s="26" t="n"/>
      <c r="IO371" s="26" t="n"/>
    </row>
    <row r="372" ht="15.75" customHeight="1" s="67">
      <c r="A372" s="37" t="inlineStr">
        <is>
          <t>BTC_HARD_BLOCK_OTHER_ACCOUNTS</t>
        </is>
      </c>
      <c r="B372" s="38" t="inlineStr">
        <is>
          <t>0.0</t>
        </is>
      </c>
      <c r="C372" s="38" t="n"/>
      <c r="D372" s="38" t="inlineStr">
        <is>
          <t>UNIVERSAL (ex-BTC) — ENTRY/EXIT/REENTRY</t>
        </is>
      </c>
      <c r="E372" s="38" t="n"/>
      <c r="F372" s="26" t="n"/>
      <c r="G372" s="38">
        <f>IFERROR(VLOOKUP($A264&amp;"_"&amp;$B264,Results_Deltas!$A$2:$P$15000,5,FALSE),"")</f>
        <v/>
      </c>
      <c r="H372" s="38" t="inlineStr">
        <is>
          <t>Blanket (page end)</t>
        </is>
      </c>
      <c r="I372" s="26" t="n"/>
      <c r="J372" s="26" t="n"/>
      <c r="K372" s="26" t="n"/>
      <c r="L372" s="26" t="inlineStr">
        <is>
          <t>NO</t>
        </is>
      </c>
      <c r="M372" s="74" t="n">
        <v>4.847626434190637</v>
      </c>
      <c r="N372" s="74" t="n">
        <v>36</v>
      </c>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c r="IN372" s="26" t="n"/>
      <c r="IO372" s="26" t="n"/>
    </row>
    <row r="373" ht="15.75" customHeight="1" s="67">
      <c r="A373" s="37" t="inlineStr">
        <is>
          <t>BTC_HARD_BLOCK_OTHER_ACCOUNTS</t>
        </is>
      </c>
      <c r="B373" s="38" t="inlineStr">
        <is>
          <t>0.0_ALT</t>
        </is>
      </c>
      <c r="C373" s="38" t="n"/>
      <c r="D373" s="38" t="inlineStr">
        <is>
          <t>UNIVERSAL (ex-BTC) — ENTRY/EXIT/REENTRY</t>
        </is>
      </c>
      <c r="E373" s="38" t="n"/>
      <c r="F373" s="26" t="n"/>
      <c r="G373" s="38">
        <f>IFERROR(VLOOKUP($A265&amp;"_"&amp;$B265,Results_Deltas!$A$2:$P$15000,5,FALSE),"")</f>
        <v/>
      </c>
      <c r="H373" s="38" t="inlineStr">
        <is>
          <t>Blanket (page end)</t>
        </is>
      </c>
      <c r="I373" s="26" t="n"/>
      <c r="J373" s="26" t="n"/>
      <c r="K373" s="26" t="n"/>
      <c r="L373" s="26" t="inlineStr">
        <is>
          <t>YES</t>
        </is>
      </c>
      <c r="M373" s="74" t="n">
        <v>4.847626434190637</v>
      </c>
      <c r="N373" s="74" t="n">
        <v>36</v>
      </c>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c r="IN373" s="26" t="n"/>
      <c r="IO373" s="26" t="n"/>
    </row>
    <row r="374" ht="15.75" customHeight="1" s="67">
      <c r="A374" s="37" t="inlineStr">
        <is>
          <t>BTC_ROUND_BANDS_EACH_SIDE</t>
        </is>
      </c>
      <c r="B374" s="38" t="inlineStr">
        <is>
          <t>0.0</t>
        </is>
      </c>
      <c r="C374" s="38" t="n"/>
      <c r="D374" s="38" t="inlineStr">
        <is>
          <t>UNIVERSAL (ex-BTC) — ENTRY/EXIT/REENTRY</t>
        </is>
      </c>
      <c r="E374" s="38" t="n"/>
      <c r="F374" s="26" t="n"/>
      <c r="G374" s="38">
        <f>IFERROR(VLOOKUP($A266&amp;"_"&amp;$B266,Results_Deltas!$A$2:$P$15000,5,FALSE),"")</f>
        <v/>
      </c>
      <c r="H374" s="38" t="inlineStr">
        <is>
          <t>Blanket (page end)</t>
        </is>
      </c>
      <c r="I374" s="26" t="n"/>
      <c r="J374" s="26" t="n"/>
      <c r="K374" s="26" t="n"/>
      <c r="L374" s="26" t="inlineStr">
        <is>
          <t>NO</t>
        </is>
      </c>
      <c r="M374" s="74" t="n">
        <v>4.847626434190637</v>
      </c>
      <c r="N374" s="74" t="n">
        <v>36</v>
      </c>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c r="IN374" s="26" t="n"/>
      <c r="IO374" s="26" t="n"/>
    </row>
    <row r="375" ht="15.75" customHeight="1" s="67">
      <c r="A375" s="37" t="inlineStr">
        <is>
          <t>BTC_ROUND_BANDS_EACH_SIDE</t>
        </is>
      </c>
      <c r="B375" s="38" t="inlineStr">
        <is>
          <t>0.0_ALT</t>
        </is>
      </c>
      <c r="C375" s="38" t="n"/>
      <c r="D375" s="38" t="inlineStr">
        <is>
          <t>UNIVERSAL (ex-BTC) — ENTRY/EXIT/REENTRY</t>
        </is>
      </c>
      <c r="E375" s="38" t="n"/>
      <c r="F375" s="26" t="n"/>
      <c r="G375" s="38">
        <f>IFERROR(VLOOKUP($A267&amp;"_"&amp;$B267,Results_Deltas!$A$2:$P$15000,5,FALSE),"")</f>
        <v/>
      </c>
      <c r="H375" s="38" t="inlineStr">
        <is>
          <t>Blanket (page end)</t>
        </is>
      </c>
      <c r="I375" s="26" t="n"/>
      <c r="J375" s="26" t="n"/>
      <c r="K375" s="26" t="n"/>
      <c r="L375" s="26" t="inlineStr">
        <is>
          <t>NO</t>
        </is>
      </c>
      <c r="M375" s="74" t="n">
        <v>4.847626434190637</v>
      </c>
      <c r="N375" s="74" t="n">
        <v>36</v>
      </c>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c r="IN375" s="26" t="n"/>
      <c r="IO375" s="26" t="n"/>
    </row>
    <row r="376" ht="15.75" customHeight="1" s="67">
      <c r="A376" s="37" t="inlineStr">
        <is>
          <t>FUNDING_GATE_LONG_MAX</t>
        </is>
      </c>
      <c r="B376" s="38" t="inlineStr">
        <is>
          <t>0.0</t>
        </is>
      </c>
      <c r="C376" s="38" t="n"/>
      <c r="D376" s="38" t="inlineStr">
        <is>
          <t>ENTRY, GLOBAL_CHECK, STOCKS_EXIT</t>
        </is>
      </c>
      <c r="E376" s="38" t="n"/>
      <c r="F376" s="26" t="n"/>
      <c r="G376" s="38">
        <f>IFERROR(VLOOKUP($A315&amp;"_"&amp;$B315,Results_Deltas!$A$2:$P$15000,5,FALSE),"")</f>
        <v/>
      </c>
      <c r="H376" s="38" t="inlineStr">
        <is>
          <t>Blanket (page end)</t>
        </is>
      </c>
      <c r="I376" s="26" t="n"/>
      <c r="J376" s="26" t="n"/>
      <c r="K376" s="26" t="n"/>
      <c r="L376" s="26" t="inlineStr">
        <is>
          <t>NO</t>
        </is>
      </c>
      <c r="M376" s="74" t="n">
        <v>4.868988402033172</v>
      </c>
      <c r="N376" s="74" t="n">
        <v>36</v>
      </c>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c r="IN376" s="26" t="n"/>
      <c r="IO376" s="26" t="n"/>
    </row>
    <row r="377" ht="15.75" customHeight="1" s="67">
      <c r="A377" s="37" t="inlineStr">
        <is>
          <t>FUNDING_GATE_LONG_MAX</t>
        </is>
      </c>
      <c r="B377" s="38" t="inlineStr">
        <is>
          <t>0.0_ALT</t>
        </is>
      </c>
      <c r="C377" s="38" t="n"/>
      <c r="D377" s="38" t="inlineStr">
        <is>
          <t>ENTRY, GLOBAL_CHECK, STOCKS_EXIT</t>
        </is>
      </c>
      <c r="E377" s="38" t="n"/>
      <c r="F377" s="26" t="n"/>
      <c r="G377" s="38">
        <f>IFERROR(VLOOKUP($A316&amp;"_"&amp;$B316,Results_Deltas!$A$2:$P$15000,5,FALSE),"")</f>
        <v/>
      </c>
      <c r="H377" s="38" t="inlineStr">
        <is>
          <t>Blanket (page end)</t>
        </is>
      </c>
      <c r="I377" s="26" t="n"/>
      <c r="J377" s="26" t="n"/>
      <c r="K377" s="26" t="n"/>
      <c r="L377" s="26" t="inlineStr">
        <is>
          <t>YES</t>
        </is>
      </c>
      <c r="M377" s="74" t="n">
        <v>4.868988402033172</v>
      </c>
      <c r="N377" s="74" t="n">
        <v>36</v>
      </c>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c r="IN377" s="26" t="n"/>
      <c r="IO377" s="26" t="n"/>
    </row>
    <row r="378" ht="15.75" customHeight="1" s="67">
      <c r="A378" s="37" t="inlineStr">
        <is>
          <t>FUNDING_GATE_MTF_REQUIRED</t>
        </is>
      </c>
      <c r="B378" s="38" t="inlineStr">
        <is>
          <t>0.0</t>
        </is>
      </c>
      <c r="C378" s="38" t="n"/>
      <c r="D378" s="38" t="inlineStr">
        <is>
          <t>ENTRY, GLOBAL_CHECK, STOCKS_EXIT</t>
        </is>
      </c>
      <c r="E378" s="38" t="n"/>
      <c r="F378" s="26" t="n"/>
      <c r="G378" s="38">
        <f>IFERROR(VLOOKUP($A317&amp;"_"&amp;$B317,Results_Deltas!$A$2:$P$15000,5,FALSE),"")</f>
        <v/>
      </c>
      <c r="H378" s="38" t="inlineStr">
        <is>
          <t>Blanket (page end)</t>
        </is>
      </c>
      <c r="I378" s="26" t="n"/>
      <c r="J378" s="26" t="n"/>
      <c r="K378" s="26" t="n"/>
      <c r="L378" s="26" t="inlineStr">
        <is>
          <t>NO</t>
        </is>
      </c>
      <c r="M378" s="74" t="n">
        <v>4.868988402033172</v>
      </c>
      <c r="N378" s="74" t="n">
        <v>36</v>
      </c>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c r="IN378" s="26" t="n"/>
      <c r="IO378" s="26" t="n"/>
    </row>
    <row r="379" ht="15.75" customHeight="1" s="67">
      <c r="A379" s="37" t="inlineStr">
        <is>
          <t>FUNDING_GATE_MTF_REQUIRED</t>
        </is>
      </c>
      <c r="B379" s="38" t="inlineStr">
        <is>
          <t>0.0_ALT</t>
        </is>
      </c>
      <c r="C379" s="38" t="n"/>
      <c r="D379" s="38" t="inlineStr">
        <is>
          <t>ENTRY, GLOBAL_CHECK, STOCKS_EXIT</t>
        </is>
      </c>
      <c r="E379" s="38" t="n"/>
      <c r="F379" s="26" t="n"/>
      <c r="G379" s="38">
        <f>IFERROR(VLOOKUP($A318&amp;"_"&amp;$B318,Results_Deltas!$A$2:$P$15000,5,FALSE),"")</f>
        <v/>
      </c>
      <c r="H379" s="38" t="inlineStr">
        <is>
          <t>Blanket (page end)</t>
        </is>
      </c>
      <c r="I379" s="26" t="n"/>
      <c r="J379" s="26" t="n"/>
      <c r="K379" s="26" t="n"/>
      <c r="L379" s="26" t="inlineStr">
        <is>
          <t>NO</t>
        </is>
      </c>
      <c r="M379" s="74" t="n">
        <v>4.868988402033172</v>
      </c>
      <c r="N379" s="74" t="n">
        <v>36</v>
      </c>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c r="IN379" s="26" t="n"/>
      <c r="IO379" s="26" t="n"/>
    </row>
    <row r="380" ht="15.75" customHeight="1" s="67">
      <c r="A380" s="37" t="inlineStr">
        <is>
          <t>FUNDING_GATE_SHORT_MIN</t>
        </is>
      </c>
      <c r="B380" s="38" t="inlineStr">
        <is>
          <t>0.0</t>
        </is>
      </c>
      <c r="C380" s="38" t="n"/>
      <c r="D380" s="38" t="inlineStr">
        <is>
          <t>ENTRY, GLOBAL_CHECK, STOCKS_EXIT</t>
        </is>
      </c>
      <c r="E380" s="38" t="n"/>
      <c r="F380" s="26" t="n"/>
      <c r="G380" s="38">
        <f>IFERROR(VLOOKUP($A319&amp;"_"&amp;$B319,Results_Deltas!$A$2:$P$15000,5,FALSE),"")</f>
        <v/>
      </c>
      <c r="H380" s="38" t="inlineStr">
        <is>
          <t>Blanket (page end)</t>
        </is>
      </c>
      <c r="I380" s="26" t="n"/>
      <c r="J380" s="26" t="n"/>
      <c r="K380" s="26" t="n"/>
      <c r="L380" s="26" t="inlineStr">
        <is>
          <t>YES</t>
        </is>
      </c>
      <c r="M380" s="74" t="n">
        <v>4.868988402033172</v>
      </c>
      <c r="N380" s="74" t="n">
        <v>36</v>
      </c>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c r="IN380" s="26" t="n"/>
      <c r="IO380" s="26" t="n"/>
    </row>
    <row r="381" ht="15.75" customHeight="1" s="67">
      <c r="A381" s="37" t="inlineStr">
        <is>
          <t>FUNDING_GATE_SHORT_MIN</t>
        </is>
      </c>
      <c r="B381" s="38" t="inlineStr">
        <is>
          <t>0.0_ALT</t>
        </is>
      </c>
      <c r="C381" s="38" t="n"/>
      <c r="D381" s="38" t="inlineStr">
        <is>
          <t>ENTRY, GLOBAL_CHECK, STOCKS_EXIT</t>
        </is>
      </c>
      <c r="E381" s="38" t="n"/>
      <c r="F381" s="26" t="n"/>
      <c r="G381" s="38">
        <f>IFERROR(VLOOKUP($A320&amp;"_"&amp;$B320,Results_Deltas!$A$2:$P$15000,5,FALSE),"")</f>
        <v/>
      </c>
      <c r="H381" s="38" t="inlineStr">
        <is>
          <t>Blanket (page end)</t>
        </is>
      </c>
      <c r="I381" s="26" t="n"/>
      <c r="J381" s="26" t="n"/>
      <c r="K381" s="26" t="n"/>
      <c r="L381" s="26" t="inlineStr">
        <is>
          <t>NO</t>
        </is>
      </c>
      <c r="M381" s="74" t="n">
        <v>4.868988402033172</v>
      </c>
      <c r="N381" s="74" t="n">
        <v>36</v>
      </c>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c r="IN381" s="26" t="n"/>
      <c r="IO381" s="26" t="n"/>
    </row>
    <row r="382" ht="15.75" customHeight="1" s="67">
      <c r="A382" s="39" t="inlineStr">
        <is>
          <t>LH_HL_FILTER_REQUIRE_BOTH</t>
        </is>
      </c>
      <c r="B382" s="40" t="inlineStr">
        <is>
          <t>False</t>
        </is>
      </c>
      <c r="C382" s="38" t="n"/>
      <c r="D382" s="38" t="inlineStr">
        <is>
          <t>ENTRY, GLOBAL_CHECK, STOCKS_EXIT</t>
        </is>
      </c>
      <c r="E382" s="38" t="n"/>
      <c r="F382" s="26" t="n"/>
      <c r="G382" s="38">
        <f>IFERROR(VLOOKUP($A366&amp;"_"&amp;$B366,Results_Deltas!$A$2:$P$15000,5,FALSE),"")</f>
        <v/>
      </c>
      <c r="H382" s="38" t="inlineStr">
        <is>
          <t>Blanket (page end)</t>
        </is>
      </c>
      <c r="I382" s="26" t="n"/>
      <c r="J382" s="26" t="n"/>
      <c r="K382" s="26" t="n"/>
      <c r="L382" s="26" t="inlineStr">
        <is>
          <t>NO</t>
        </is>
      </c>
      <c r="M382" s="74" t="n">
        <v>4.892995850635711</v>
      </c>
      <c r="N382" s="74" t="n">
        <v>41</v>
      </c>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c r="IN382" s="26" t="n"/>
      <c r="IO382" s="26" t="n"/>
    </row>
    <row r="383" ht="15.75" customHeight="1" s="67">
      <c r="A383" s="39" t="inlineStr">
        <is>
          <t>NEWBORN_LOSS_KILL_GAIN_THRESHOLD_PCT</t>
        </is>
      </c>
      <c r="B383" s="40" t="inlineStr">
        <is>
          <t>0</t>
        </is>
      </c>
      <c r="C383" s="38" t="n"/>
      <c r="D383" s="38" t="inlineStr">
        <is>
          <t>AUGMENT, EXIT, GLOBAL_CHECK, REDUCE, STOCKS_EXIT</t>
        </is>
      </c>
      <c r="E383" s="38" t="n"/>
      <c r="F383" s="26" t="n"/>
      <c r="G383" s="38">
        <f>IFERROR(VLOOKUP($A407&amp;"_"&amp;$B407,Results_Deltas!$A$2:$P$15000,5,FALSE),"")</f>
        <v/>
      </c>
      <c r="H383" s="38" t="inlineStr">
        <is>
          <t>Blanket (page end)</t>
        </is>
      </c>
      <c r="I383" s="26" t="n"/>
      <c r="J383" s="26" t="n"/>
      <c r="K383" s="26" t="n"/>
      <c r="L383" s="26" t="inlineStr">
        <is>
          <t>YES</t>
        </is>
      </c>
      <c r="M383" s="74" t="n">
        <v>4.903729236041782</v>
      </c>
      <c r="N383" s="74" t="n">
        <v>44</v>
      </c>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c r="IN383" s="26" t="n"/>
      <c r="IO383" s="26" t="n"/>
    </row>
    <row r="384" ht="15.75" customHeight="1" s="67">
      <c r="A384" s="37" t="inlineStr">
        <is>
          <t>LEADERBOARD_FILTER</t>
        </is>
      </c>
      <c r="B384" s="38" t="inlineStr">
        <is>
          <t>False</t>
        </is>
      </c>
      <c r="C384" s="38" t="n"/>
      <c r="D384" s="38" t="inlineStr">
        <is>
          <t>AUGMENT, ENTRY, EXIT, GLOBAL_CHECK, REDUCE, STOCKS_EXIT</t>
        </is>
      </c>
      <c r="E384" s="38" t="n"/>
      <c r="F384" s="26" t="n"/>
      <c r="G384" s="38">
        <f>IFERROR(VLOOKUP($A360&amp;"_"&amp;$B360,Results_Deltas!$A$2:$P$15000,5,FALSE),"")</f>
        <v/>
      </c>
      <c r="H384" s="38" t="inlineStr">
        <is>
          <t>Blanket (page end)</t>
        </is>
      </c>
      <c r="I384" s="26" t="n"/>
      <c r="J384" s="26" t="n"/>
      <c r="K384" s="26" t="n"/>
      <c r="L384" s="26" t="inlineStr">
        <is>
          <t>NO</t>
        </is>
      </c>
      <c r="M384" s="74" t="n">
        <v>4.949787151660421</v>
      </c>
      <c r="N384" s="74" t="n">
        <v>41</v>
      </c>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c r="IN384" s="26" t="n"/>
      <c r="IO384" s="26" t="n"/>
    </row>
    <row r="385" ht="15.75" customHeight="1" s="67">
      <c r="A385" s="37" t="inlineStr">
        <is>
          <t>LEADERBOARD_FILTER</t>
        </is>
      </c>
      <c r="B385" s="38" t="inlineStr">
        <is>
          <t>False_ALT</t>
        </is>
      </c>
      <c r="C385" s="38" t="n"/>
      <c r="D385" s="38" t="inlineStr">
        <is>
          <t>AUGMENT, ENTRY, EXIT, GLOBAL_CHECK, REDUCE, STOCKS_EXIT</t>
        </is>
      </c>
      <c r="E385" s="38" t="n"/>
      <c r="F385" s="26" t="n"/>
      <c r="G385" s="38">
        <f>IFERROR(VLOOKUP($A361&amp;"_"&amp;$B361,Results_Deltas!$A$2:$P$15000,5,FALSE),"")</f>
        <v/>
      </c>
      <c r="H385" s="38" t="inlineStr">
        <is>
          <t>Blanket (page end)</t>
        </is>
      </c>
      <c r="I385" s="26" t="n"/>
      <c r="J385" s="26" t="n"/>
      <c r="K385" s="26" t="n"/>
      <c r="L385" s="26" t="inlineStr">
        <is>
          <t>NO</t>
        </is>
      </c>
      <c r="M385" s="74" t="n">
        <v>4.949787151660421</v>
      </c>
      <c r="N385" s="74" t="n">
        <v>41</v>
      </c>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c r="IN385" s="26" t="n"/>
      <c r="IO385" s="26" t="n"/>
    </row>
    <row r="386" ht="15.75" customHeight="1" s="67">
      <c r="A386" s="37" t="inlineStr">
        <is>
          <t>LH_HL_FILTER_REQUIRE_BOTH</t>
        </is>
      </c>
      <c r="B386" s="38" t="inlineStr">
        <is>
          <t>False_ALT</t>
        </is>
      </c>
      <c r="C386" s="38" t="n"/>
      <c r="D386" s="38" t="inlineStr">
        <is>
          <t>ENTRY, GLOBAL_CHECK, STOCKS_EXIT</t>
        </is>
      </c>
      <c r="E386" s="38" t="n"/>
      <c r="F386" s="26" t="n"/>
      <c r="G386" s="38">
        <f>IFERROR(VLOOKUP($A367&amp;"_"&amp;$B367,Results_Deltas!$A$2:$P$15000,5,FALSE),"")</f>
        <v/>
      </c>
      <c r="H386" s="38" t="inlineStr">
        <is>
          <t>Blanket (page end)</t>
        </is>
      </c>
      <c r="I386" s="26" t="n"/>
      <c r="J386" s="26" t="n"/>
      <c r="K386" s="26" t="n"/>
      <c r="L386" s="26" t="inlineStr">
        <is>
          <t>NO</t>
        </is>
      </c>
      <c r="M386" s="74" t="n">
        <v>4.950209062369104</v>
      </c>
      <c r="N386" s="74" t="n">
        <v>41</v>
      </c>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c r="IN386" s="26" t="n"/>
      <c r="IO386" s="26" t="n"/>
    </row>
    <row r="387" ht="15.75" customHeight="1" s="67">
      <c r="A387" s="37" t="inlineStr">
        <is>
          <t>NEW_POSITION_MAX_LOSS_THRESHOLD</t>
        </is>
      </c>
      <c r="B387" s="38" t="inlineStr">
        <is>
          <t>0</t>
        </is>
      </c>
      <c r="C387" s="38" t="n"/>
      <c r="D387" s="38" t="inlineStr">
        <is>
          <t>AUGMENT, EXIT, GLOBAL_CHECK, REDUCE, STOCKS_EXIT</t>
        </is>
      </c>
      <c r="E387" s="38" t="n"/>
      <c r="F387" s="26" t="n"/>
      <c r="G387" s="38">
        <f>IFERROR(VLOOKUP($A413&amp;"_"&amp;$B413,Results_Deltas!$A$2:$P$15000,5,FALSE),"")</f>
        <v/>
      </c>
      <c r="H387" s="38" t="inlineStr">
        <is>
          <t>Blanket (page end)</t>
        </is>
      </c>
      <c r="I387" s="26" t="n"/>
      <c r="J387" s="26" t="n"/>
      <c r="K387" s="26" t="n"/>
      <c r="L387" s="26" t="inlineStr">
        <is>
          <t>NO</t>
        </is>
      </c>
      <c r="M387" s="74" t="n">
        <v>4.952271752710311</v>
      </c>
      <c r="N387" s="74" t="n">
        <v>42</v>
      </c>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c r="IN387" s="26" t="n"/>
      <c r="IO387" s="26" t="n"/>
    </row>
    <row r="388" ht="15.75" customHeight="1" s="67">
      <c r="A388" s="37" t="inlineStr">
        <is>
          <t>BANDAID_OFF_LOSER_RECOVER_PCT</t>
        </is>
      </c>
      <c r="B388" s="38" t="inlineStr">
        <is>
          <t>0</t>
        </is>
      </c>
      <c r="C388" s="38" t="n"/>
      <c r="D388" s="38" t="inlineStr">
        <is>
          <t>AUGMENT, ENTRY, EXIT, GLOBAL_CHECK, REDUCE, STOCKS_EXIT</t>
        </is>
      </c>
      <c r="E388" s="38" t="n"/>
      <c r="F388" s="26" t="n"/>
      <c r="G388" s="38">
        <f>IFERROR(VLOOKUP($A256&amp;"_"&amp;$B256,Results_Deltas!$A$2:$P$15000,5,FALSE),"")</f>
        <v/>
      </c>
      <c r="H388" s="38" t="inlineStr">
        <is>
          <t>Blanket (page end)</t>
        </is>
      </c>
      <c r="I388" s="26" t="n"/>
      <c r="J388" s="26" t="n"/>
      <c r="K388" s="26" t="n"/>
      <c r="L388" s="26" t="inlineStr">
        <is>
          <t>NO</t>
        </is>
      </c>
      <c r="M388" s="74" t="n">
        <v>4.959082814838045</v>
      </c>
      <c r="N388" s="74" t="n">
        <v>42</v>
      </c>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c r="IN388" s="26" t="n"/>
      <c r="IO388" s="26" t="n"/>
    </row>
    <row r="389" ht="15.75" customHeight="1" s="67">
      <c r="A389" s="37" t="inlineStr">
        <is>
          <t>MI_TF_AGREE_MIN</t>
        </is>
      </c>
      <c r="B389" s="38" t="inlineStr">
        <is>
          <t>0.0</t>
        </is>
      </c>
      <c r="C389" s="38" t="n"/>
      <c r="D389" s="38" t="inlineStr">
        <is>
          <t>ENTRY, GLOBAL_CHECK, STOCKS_EXIT</t>
        </is>
      </c>
      <c r="E389" s="38" t="n"/>
      <c r="F389" s="26" t="n"/>
      <c r="G389" s="38">
        <f>IFERROR(VLOOKUP($A387&amp;"_"&amp;$B387,Results_Deltas!$A$2:$P$15000,5,FALSE),"")</f>
        <v/>
      </c>
      <c r="H389" s="38" t="inlineStr">
        <is>
          <t>Blanket (page end)</t>
        </is>
      </c>
      <c r="I389" s="26" t="n"/>
      <c r="J389" s="26" t="n"/>
      <c r="K389" s="26" t="n"/>
      <c r="L389" s="26" t="inlineStr">
        <is>
          <t>NO</t>
        </is>
      </c>
      <c r="M389" s="74" t="n">
        <v>4.963583089707355</v>
      </c>
      <c r="N389" s="74" t="n">
        <v>41</v>
      </c>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c r="IN389" s="26" t="n"/>
      <c r="IO389" s="26" t="n"/>
    </row>
    <row r="390" ht="15.75" customHeight="1" s="67">
      <c r="A390" s="39" t="inlineStr">
        <is>
          <t>DUP_GUARD_FILTER_TF</t>
        </is>
      </c>
      <c r="B390" s="40" t="inlineStr">
        <is>
          <t>15m</t>
        </is>
      </c>
      <c r="C390" s="38" t="n"/>
      <c r="D390" s="38" t="inlineStr">
        <is>
          <t>GLOBAL_CHECK</t>
        </is>
      </c>
      <c r="E390" s="38" t="n"/>
      <c r="F390" s="26" t="n"/>
      <c r="G390" s="38">
        <f>IFERROR(VLOOKUP($A289&amp;"_"&amp;$B289,Results_Deltas!$A$2:$P$15000,5,FALSE),"")</f>
        <v/>
      </c>
      <c r="H390" s="38" t="inlineStr">
        <is>
          <t>Blanket (page end)</t>
        </is>
      </c>
      <c r="I390" s="26" t="n"/>
      <c r="J390" s="26" t="n"/>
      <c r="K390" s="26" t="n"/>
      <c r="L390" s="26" t="inlineStr">
        <is>
          <t>NO</t>
        </is>
      </c>
      <c r="M390" s="74" t="n">
        <v>4.965000033015881</v>
      </c>
      <c r="N390" s="74" t="n">
        <v>43</v>
      </c>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c r="IN390" s="26" t="n"/>
      <c r="IO390" s="26" t="n"/>
    </row>
    <row r="391" ht="15.75" customHeight="1" s="67">
      <c r="A391" s="39" t="inlineStr">
        <is>
          <t>MANDATORY_REENTRY_WT_FILTER_MIN_VELOCITY</t>
        </is>
      </c>
      <c r="B391" s="40" t="inlineStr">
        <is>
          <t>0.0</t>
        </is>
      </c>
      <c r="C391" s="38" t="n"/>
      <c r="D391" s="38" t="inlineStr">
        <is>
          <t>GLOBAL_CHECK, STOCKS_EXIT</t>
        </is>
      </c>
      <c r="E391" s="38" t="n"/>
      <c r="F391" s="26" t="n"/>
      <c r="G391" s="38">
        <f>IFERROR(VLOOKUP($A379&amp;"_"&amp;$B379,Results_Deltas!$A$2:$P$15000,5,FALSE),"")</f>
        <v/>
      </c>
      <c r="H391" s="38" t="inlineStr">
        <is>
          <t>Blanket (page end)</t>
        </is>
      </c>
      <c r="I391" s="26" t="n"/>
      <c r="J391" s="26" t="n"/>
      <c r="K391" s="26" t="n"/>
      <c r="L391" s="26" t="inlineStr">
        <is>
          <t>NO</t>
        </is>
      </c>
      <c r="M391" s="74" t="n">
        <v>4.967887371259022</v>
      </c>
      <c r="N391" s="74" t="n">
        <v>41</v>
      </c>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c r="IN391" s="26" t="n"/>
      <c r="IO391" s="26" t="n"/>
    </row>
    <row r="392" ht="15.75" customHeight="1" s="67">
      <c r="A392" s="37" t="inlineStr">
        <is>
          <t>MANDATORY_REENTRY_WT_FILTER_MIN_VELOCITY</t>
        </is>
      </c>
      <c r="B392" s="38" t="inlineStr">
        <is>
          <t>0.0_ALT</t>
        </is>
      </c>
      <c r="C392" s="38" t="n"/>
      <c r="D392" s="38" t="inlineStr">
        <is>
          <t>GLOBAL_CHECK, STOCKS_EXIT</t>
        </is>
      </c>
      <c r="E392" s="38" t="n"/>
      <c r="F392" s="26" t="n"/>
      <c r="G392" s="38">
        <f>IFERROR(VLOOKUP($A380&amp;"_"&amp;$B380,Results_Deltas!$A$2:$P$15000,5,FALSE),"")</f>
        <v/>
      </c>
      <c r="H392" s="38" t="inlineStr">
        <is>
          <t>Blanket (page end)</t>
        </is>
      </c>
      <c r="I392" s="26" t="n"/>
      <c r="J392" s="26" t="n"/>
      <c r="K392" s="26" t="n"/>
      <c r="L392" s="26" t="inlineStr">
        <is>
          <t>NO</t>
        </is>
      </c>
      <c r="M392" s="74" t="n">
        <v>4.967887371259022</v>
      </c>
      <c r="N392" s="74" t="n">
        <v>41</v>
      </c>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c r="IN392" s="26" t="n"/>
      <c r="IO392" s="26" t="n"/>
    </row>
    <row r="393" ht="15.75" customHeight="1" s="67">
      <c r="A393" s="37" t="inlineStr">
        <is>
          <t>MANDATORY_REENTRY_WT_FILTER_REQUIRE_FLIP</t>
        </is>
      </c>
      <c r="B393" s="38" t="inlineStr">
        <is>
          <t>False_ALT</t>
        </is>
      </c>
      <c r="C393" s="38" t="n"/>
      <c r="D393" s="38" t="inlineStr">
        <is>
          <t>GLOBAL_CHECK, STOCKS_EXIT</t>
        </is>
      </c>
      <c r="E393" s="38" t="n"/>
      <c r="F393" s="26" t="n"/>
      <c r="G393" s="38">
        <f>IFERROR(VLOOKUP($A382&amp;"_"&amp;$B382,Results_Deltas!$A$2:$P$15000,5,FALSE),"")</f>
        <v/>
      </c>
      <c r="H393" s="38" t="inlineStr">
        <is>
          <t>Blanket (page end)</t>
        </is>
      </c>
      <c r="I393" s="26" t="n"/>
      <c r="J393" s="26" t="n"/>
      <c r="K393" s="26" t="n"/>
      <c r="L393" s="26" t="inlineStr">
        <is>
          <t>NO</t>
        </is>
      </c>
      <c r="M393" s="74" t="n">
        <v>4.967887371259022</v>
      </c>
      <c r="N393" s="74" t="n">
        <v>41</v>
      </c>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c r="IN393" s="26" t="n"/>
      <c r="IO393" s="26" t="n"/>
    </row>
    <row r="394" ht="15.75" customHeight="1" s="67">
      <c r="A394" s="39" t="inlineStr">
        <is>
          <t>MARKET_QUALITY_SCORE_ENABLED</t>
        </is>
      </c>
      <c r="B394" s="40" t="inlineStr">
        <is>
          <t>False</t>
        </is>
      </c>
      <c r="C394" s="38" t="n"/>
      <c r="D394" s="38" t="inlineStr">
        <is>
          <t>ENTRY, GLOBAL_CHECK, STOCKS_EXIT</t>
        </is>
      </c>
      <c r="E394" s="38" t="n"/>
      <c r="F394" s="26" t="n"/>
      <c r="G394" s="38">
        <f>IFERROR(VLOOKUP($A385&amp;"_"&amp;$B385,Results_Deltas!$A$2:$P$15000,5,FALSE),"")</f>
        <v/>
      </c>
      <c r="H394" s="38" t="inlineStr">
        <is>
          <t>Blanket (page end)</t>
        </is>
      </c>
      <c r="I394" s="26" t="n"/>
      <c r="J394" s="26" t="n"/>
      <c r="K394" s="26" t="n"/>
      <c r="L394" s="26" t="inlineStr">
        <is>
          <t>NO</t>
        </is>
      </c>
      <c r="M394" s="74" t="n">
        <v>4.972063928975641</v>
      </c>
      <c r="N394" s="74" t="n">
        <v>41</v>
      </c>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c r="IN394" s="26" t="n"/>
      <c r="IO394" s="26" t="n"/>
    </row>
    <row r="395" ht="15.75" customHeight="1" s="67">
      <c r="A395" s="39" t="inlineStr">
        <is>
          <t>BAND_ARROW_ENABLED</t>
        </is>
      </c>
      <c r="B395" s="40" t="inlineStr">
        <is>
          <t>False</t>
        </is>
      </c>
      <c r="C395" s="38" t="n"/>
      <c r="D395" s="38" t="inlineStr">
        <is>
          <t>GLOBAL_CHECK, STOCKS_EXIT</t>
        </is>
      </c>
      <c r="E395" s="38" t="n"/>
      <c r="F395" s="26" t="n"/>
      <c r="G395" s="38">
        <f>IFERROR(VLOOKUP($A260&amp;"_"&amp;$B260,Results_Deltas!$A$2:$P$15000,5,FALSE),"")</f>
        <v/>
      </c>
      <c r="H395" s="38" t="inlineStr">
        <is>
          <t>Blanket (page end)</t>
        </is>
      </c>
      <c r="I395" s="26" t="n"/>
      <c r="J395" s="26" t="n"/>
      <c r="K395" s="26" t="n"/>
      <c r="L395" s="26" t="inlineStr">
        <is>
          <t>YES</t>
        </is>
      </c>
      <c r="M395" s="74" t="n">
        <v>4.975123504789288</v>
      </c>
      <c r="N395" s="74" t="n">
        <v>43</v>
      </c>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c r="IN395" s="26" t="n"/>
      <c r="IO395" s="26" t="n"/>
    </row>
    <row r="396" ht="15.75" customHeight="1" s="67">
      <c r="A396" s="37" t="inlineStr">
        <is>
          <t>HTF_GATE_BYPASS_RZ</t>
        </is>
      </c>
      <c r="B396" s="38" t="inlineStr">
        <is>
          <t>0.0</t>
        </is>
      </c>
      <c r="C396" s="38" t="n"/>
      <c r="D396" s="38" t="inlineStr">
        <is>
          <t>ENTRY, GLOBAL_CHECK, STOCKS_EXIT</t>
        </is>
      </c>
      <c r="E396" s="38" t="n"/>
      <c r="F396" s="26" t="n"/>
      <c r="G396" s="38">
        <f>IFERROR(VLOOKUP($A350&amp;"_"&amp;$B350,Results_Deltas!$A$2:$P$15000,5,FALSE),"")</f>
        <v/>
      </c>
      <c r="H396" s="38" t="inlineStr">
        <is>
          <t>Blanket (page end)</t>
        </is>
      </c>
      <c r="I396" s="26" t="n"/>
      <c r="J396" s="26" t="n"/>
      <c r="K396" s="26" t="n"/>
      <c r="L396" s="26" t="inlineStr">
        <is>
          <t>NO</t>
        </is>
      </c>
      <c r="M396" s="74" t="n">
        <v>4.983489955308119</v>
      </c>
      <c r="N396" s="74" t="n">
        <v>45</v>
      </c>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c r="IN396" s="26" t="n"/>
      <c r="IO396" s="26" t="n"/>
    </row>
    <row r="397" ht="15.75" customHeight="1" s="67">
      <c r="A397" s="37" t="inlineStr">
        <is>
          <t>MTF_FILTER_STRONG_BUY_QUICK_BYPASS</t>
        </is>
      </c>
      <c r="B397" s="38" t="inlineStr">
        <is>
          <t>0.0_ALT</t>
        </is>
      </c>
      <c r="C397" s="38" t="n"/>
      <c r="D397" s="38" t="inlineStr">
        <is>
          <t>GLOBAL_CHECK, STOCKS_EXIT</t>
        </is>
      </c>
      <c r="E397" s="38" t="n"/>
      <c r="F397" s="26" t="n"/>
      <c r="G397" s="38">
        <f>IFERROR(VLOOKUP($A394&amp;"_"&amp;$B394,Results_Deltas!$A$2:$P$15000,5,FALSE),"")</f>
        <v/>
      </c>
      <c r="H397" s="38" t="inlineStr">
        <is>
          <t>Blanket (page end)</t>
        </is>
      </c>
      <c r="I397" s="26" t="n"/>
      <c r="J397" s="26" t="n"/>
      <c r="K397" s="26" t="n"/>
      <c r="L397" s="26" t="inlineStr">
        <is>
          <t>NO</t>
        </is>
      </c>
      <c r="M397" s="74" t="n">
        <v>4.983757075177228</v>
      </c>
      <c r="N397" s="74" t="n">
        <v>45</v>
      </c>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c r="IN397" s="26" t="n"/>
      <c r="IO397" s="26" t="n"/>
    </row>
    <row r="398" ht="15.75" customHeight="1" s="67">
      <c r="A398" s="39" t="inlineStr">
        <is>
          <t>LH_HL_FILTER_ENABLED</t>
        </is>
      </c>
      <c r="B398" s="40" t="inlineStr">
        <is>
          <t>False</t>
        </is>
      </c>
      <c r="C398" s="38" t="n"/>
      <c r="D398" s="38" t="inlineStr">
        <is>
          <t>ENTRY, GLOBAL_CHECK, STOCKS_EXIT</t>
        </is>
      </c>
      <c r="E398" s="38" t="n"/>
      <c r="F398" s="26" t="n"/>
      <c r="G398" s="38">
        <f>IFERROR(VLOOKUP($A362&amp;"_"&amp;$B362,Results_Deltas!$A$2:$P$15000,5,FALSE),"")</f>
        <v/>
      </c>
      <c r="H398" s="38" t="inlineStr">
        <is>
          <t>Blanket (page end)</t>
        </is>
      </c>
      <c r="I398" s="26" t="n"/>
      <c r="J398" s="26" t="n"/>
      <c r="K398" s="26" t="n"/>
      <c r="L398" s="26" t="inlineStr">
        <is>
          <t>NO</t>
        </is>
      </c>
      <c r="M398" s="74" t="n">
        <v>4.988353985558139</v>
      </c>
      <c r="N398" s="74" t="n">
        <v>41</v>
      </c>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c r="IN398" s="26" t="n"/>
      <c r="IO398" s="26" t="n"/>
    </row>
    <row r="399" ht="15.75" customHeight="1" s="67">
      <c r="A399" s="37" t="inlineStr">
        <is>
          <t>HTF_GATE_MIN_CONFIRMATIONS</t>
        </is>
      </c>
      <c r="B399" s="38" t="inlineStr">
        <is>
          <t>0.0</t>
        </is>
      </c>
      <c r="C399" s="38" t="n"/>
      <c r="D399" s="38" t="inlineStr">
        <is>
          <t>ENTRY, GLOBAL_CHECK, STOCKS_EXIT</t>
        </is>
      </c>
      <c r="E399" s="38" t="n"/>
      <c r="F399" s="26" t="n"/>
      <c r="G399" s="38">
        <f>IFERROR(VLOOKUP($A354&amp;"_"&amp;$B354,Results_Deltas!$A$2:$P$15000,5,FALSE),"")</f>
        <v/>
      </c>
      <c r="H399" s="38" t="inlineStr">
        <is>
          <t>Blanket (page end)</t>
        </is>
      </c>
      <c r="I399" s="26" t="n"/>
      <c r="J399" s="26" t="n"/>
      <c r="K399" s="26" t="n"/>
      <c r="L399" s="26" t="inlineStr">
        <is>
          <t>NO</t>
        </is>
      </c>
      <c r="M399" s="74" t="n">
        <v>4.992483742237814</v>
      </c>
      <c r="N399" s="74" t="n">
        <v>41</v>
      </c>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c r="IN399" s="26" t="n"/>
      <c r="IO399" s="26" t="n"/>
    </row>
    <row r="400" ht="15.75" customHeight="1" s="67">
      <c r="A400" s="37" t="inlineStr">
        <is>
          <t>HTF_GATE_MIN_CONFIRMATIONS</t>
        </is>
      </c>
      <c r="B400" s="38" t="inlineStr">
        <is>
          <t>0.0_ALT</t>
        </is>
      </c>
      <c r="C400" s="38" t="n"/>
      <c r="D400" s="38" t="inlineStr">
        <is>
          <t>ENTRY, GLOBAL_CHECK, STOCKS_EXIT</t>
        </is>
      </c>
      <c r="E400" s="38" t="n"/>
      <c r="F400" s="26" t="n"/>
      <c r="G400" s="38">
        <f>IFERROR(VLOOKUP($A355&amp;"_"&amp;$B355,Results_Deltas!$A$2:$P$15000,5,FALSE),"")</f>
        <v/>
      </c>
      <c r="H400" s="38" t="inlineStr">
        <is>
          <t>Blanket (page end)</t>
        </is>
      </c>
      <c r="I400" s="26" t="n"/>
      <c r="J400" s="26" t="n"/>
      <c r="K400" s="26" t="n"/>
      <c r="L400" s="26" t="inlineStr">
        <is>
          <t>YES</t>
        </is>
      </c>
      <c r="M400" s="74" t="n">
        <v>4.992483742237814</v>
      </c>
      <c r="N400" s="74" t="n">
        <v>41</v>
      </c>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c r="IN400" s="26" t="n"/>
      <c r="IO400" s="26" t="n"/>
    </row>
    <row r="401" ht="15.75" customHeight="1" s="67">
      <c r="A401" s="37" t="inlineStr">
        <is>
          <t>MI_TF_AGREE_MIN</t>
        </is>
      </c>
      <c r="B401" s="38" t="inlineStr">
        <is>
          <t>0.0_ALT</t>
        </is>
      </c>
      <c r="C401" s="38" t="n"/>
      <c r="D401" s="38" t="inlineStr">
        <is>
          <t>ENTRY, GLOBAL_CHECK, STOCKS_EXIT</t>
        </is>
      </c>
      <c r="E401" s="38" t="n"/>
      <c r="F401" s="26" t="n"/>
      <c r="G401" s="38">
        <f>IFERROR(VLOOKUP($A388&amp;"_"&amp;$B388,Results_Deltas!$A$2:$P$15000,5,FALSE),"")</f>
        <v/>
      </c>
      <c r="H401" s="38" t="inlineStr">
        <is>
          <t>Blanket (page end)</t>
        </is>
      </c>
      <c r="I401" s="26" t="n"/>
      <c r="J401" s="26" t="n"/>
      <c r="K401" s="26" t="n"/>
      <c r="L401" s="26" t="inlineStr">
        <is>
          <t>NO</t>
        </is>
      </c>
      <c r="M401" s="74" t="n">
        <v>4.992750862106923</v>
      </c>
      <c r="N401" s="74" t="n">
        <v>41</v>
      </c>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c r="IN401" s="26" t="n"/>
      <c r="IO401" s="26" t="n"/>
    </row>
    <row r="402" ht="15.75" customHeight="1" s="67">
      <c r="A402" s="37" t="inlineStr">
        <is>
          <t>HTF_GATE_D_MANDATORY</t>
        </is>
      </c>
      <c r="B402" s="38" t="inlineStr">
        <is>
          <t>0.0</t>
        </is>
      </c>
      <c r="C402" s="38" t="n"/>
      <c r="D402" s="38" t="inlineStr">
        <is>
          <t>ENTRY, GLOBAL_CHECK, STOCKS_EXIT</t>
        </is>
      </c>
      <c r="E402" s="38" t="n"/>
      <c r="F402" s="26" t="n"/>
      <c r="G402" s="38">
        <f>IFERROR(VLOOKUP($A352&amp;"_"&amp;$B352,Results_Deltas!$A$2:$P$15000,5,FALSE),"")</f>
        <v/>
      </c>
      <c r="H402" s="38" t="inlineStr">
        <is>
          <t>Blanket (page end)</t>
        </is>
      </c>
      <c r="I402" s="26" t="n"/>
      <c r="J402" s="26" t="n"/>
      <c r="K402" s="26" t="n"/>
      <c r="L402" s="26" t="inlineStr">
        <is>
          <t>NO</t>
        </is>
      </c>
      <c r="M402" s="74" t="n">
        <v>4.996788023789481</v>
      </c>
      <c r="N402" s="74" t="n">
        <v>41</v>
      </c>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c r="IN402" s="26" t="n"/>
      <c r="IO402" s="26" t="n"/>
    </row>
    <row r="403" ht="15.75" customHeight="1" s="67">
      <c r="A403" s="37" t="inlineStr">
        <is>
          <t>HTF_TREND_VETO_BYPASS_ENABLED</t>
        </is>
      </c>
      <c r="B403" s="38" t="inlineStr">
        <is>
          <t>False</t>
        </is>
      </c>
      <c r="C403" s="38" t="n"/>
      <c r="D403" s="38" t="inlineStr">
        <is>
          <t>GLOBAL_CHECK, STOCKS_EXIT</t>
        </is>
      </c>
      <c r="E403" s="38" t="n"/>
      <c r="F403" s="26" t="n"/>
      <c r="G403" s="38">
        <f>IFERROR(VLOOKUP($A356&amp;"_"&amp;$B356,Results_Deltas!$A$2:$P$15000,5,FALSE),"")</f>
        <v/>
      </c>
      <c r="H403" s="38" t="inlineStr">
        <is>
          <t>Blanket (page end)</t>
        </is>
      </c>
      <c r="I403" s="26" t="n"/>
      <c r="J403" s="26" t="n"/>
      <c r="K403" s="26" t="n"/>
      <c r="L403" s="26" t="inlineStr">
        <is>
          <t>NO</t>
        </is>
      </c>
      <c r="M403" s="74" t="n">
        <v>5.005846780245292</v>
      </c>
      <c r="N403" s="74" t="n">
        <v>45</v>
      </c>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c r="IN403" s="26" t="n"/>
      <c r="IO403" s="26" t="n"/>
    </row>
    <row r="404" ht="15.75" customHeight="1" s="67">
      <c r="A404" s="39" t="inlineStr">
        <is>
          <t>HTF_TREND_VETO_BYPASS_ENABLED</t>
        </is>
      </c>
      <c r="B404" s="70" t="b">
        <v>0</v>
      </c>
      <c r="C404" s="38" t="n"/>
      <c r="D404" s="38" t="inlineStr">
        <is>
          <t>GLOBAL_CHECK, STOCKS_EXIT</t>
        </is>
      </c>
      <c r="E404" s="38" t="n"/>
      <c r="F404" s="26" t="n"/>
      <c r="G404" s="38">
        <f>IFERROR(VLOOKUP($A357&amp;"_"&amp;$B357,Results_Deltas!$A$2:$P$15000,5,FALSE),"")</f>
        <v/>
      </c>
      <c r="H404" s="38" t="inlineStr">
        <is>
          <t>Blanket (page end)</t>
        </is>
      </c>
      <c r="I404" s="26" t="n"/>
      <c r="J404" s="26" t="n"/>
      <c r="K404" s="26" t="n"/>
      <c r="L404" s="26" t="inlineStr">
        <is>
          <t>YES</t>
        </is>
      </c>
      <c r="M404" s="74" t="n">
        <v>5.005846780245292</v>
      </c>
      <c r="N404" s="74" t="n">
        <v>45</v>
      </c>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c r="IN404" s="26" t="n"/>
      <c r="IO404" s="26" t="n"/>
    </row>
    <row r="405" ht="15.75" customHeight="1" s="67">
      <c r="A405" s="37" t="inlineStr">
        <is>
          <t>MTF_FILTER_STRONG_BUY_QUICK_BYPASS</t>
        </is>
      </c>
      <c r="B405" s="38" t="inlineStr">
        <is>
          <t>0.0</t>
        </is>
      </c>
      <c r="C405" s="38" t="n"/>
      <c r="D405" s="38" t="inlineStr">
        <is>
          <t>GLOBAL_CHECK, STOCKS_EXIT</t>
        </is>
      </c>
      <c r="E405" s="38" t="n"/>
      <c r="F405" s="26" t="n"/>
      <c r="G405" s="38">
        <f>IFERROR(VLOOKUP($A393&amp;"_"&amp;$B393,Results_Deltas!$A$2:$P$15000,5,FALSE),"")</f>
        <v/>
      </c>
      <c r="H405" s="38" t="inlineStr">
        <is>
          <t>Blanket (page end)</t>
        </is>
      </c>
      <c r="I405" s="26" t="n"/>
      <c r="J405" s="26" t="n"/>
      <c r="K405" s="26" t="n"/>
      <c r="L405" s="26" t="inlineStr">
        <is>
          <t>NO</t>
        </is>
      </c>
      <c r="M405" s="74" t="n">
        <v>5.039533529083843</v>
      </c>
      <c r="N405" s="74" t="n">
        <v>45</v>
      </c>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c r="IN405" s="26" t="n"/>
      <c r="IO405" s="26" t="n"/>
    </row>
    <row r="406" ht="15.75" customHeight="1" s="67">
      <c r="A406" s="39" t="inlineStr">
        <is>
          <t>COOLDOWN_LOCKS_FILTER_TF</t>
        </is>
      </c>
      <c r="B406" s="40" t="inlineStr">
        <is>
          <t>15m</t>
        </is>
      </c>
      <c r="C406" s="38" t="n"/>
      <c r="D406" s="38" t="inlineStr">
        <is>
          <t>GLOBAL_CHECK</t>
        </is>
      </c>
      <c r="E406" s="38" t="n"/>
      <c r="F406" s="26" t="n"/>
      <c r="G406" s="38">
        <f>IFERROR(VLOOKUP($A272&amp;"_"&amp;$B272,Results_Deltas!$A$2:$P$15000,5,FALSE),"")</f>
        <v/>
      </c>
      <c r="H406" s="38" t="inlineStr">
        <is>
          <t>Blanket (page end)</t>
        </is>
      </c>
      <c r="I406" s="26" t="n"/>
      <c r="J406" s="26" t="n"/>
      <c r="K406" s="26" t="n"/>
      <c r="L406" s="26" t="inlineStr">
        <is>
          <t>NO</t>
        </is>
      </c>
      <c r="M406" s="74" t="n">
        <v>5.047585267794862</v>
      </c>
      <c r="N406" s="74" t="n">
        <v>44</v>
      </c>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c r="IN406" s="26" t="n"/>
      <c r="IO406" s="26" t="n"/>
    </row>
    <row r="407" ht="15.75" customHeight="1" s="67">
      <c r="A407" s="39" t="inlineStr">
        <is>
          <t>HA_WICK_QUALITY_TF</t>
        </is>
      </c>
      <c r="B407" s="70" t="inlineStr">
        <is>
          <t>15m</t>
        </is>
      </c>
      <c r="C407" s="38" t="n"/>
      <c r="D407" s="38" t="inlineStr">
        <is>
          <t>ENTRY, GLOBAL_CHECK, STOCKS_EXIT</t>
        </is>
      </c>
      <c r="E407" s="38" t="n"/>
      <c r="F407" s="26" t="n"/>
      <c r="G407" s="38">
        <f>IFERROR(VLOOKUP($A337&amp;"_"&amp;$B337,Results_Deltas!$A$2:$P$15000,5,FALSE),"")</f>
        <v/>
      </c>
      <c r="H407" s="38" t="inlineStr">
        <is>
          <t>Blanket (page end)</t>
        </is>
      </c>
      <c r="I407" s="26" t="n"/>
      <c r="J407" s="26" t="n"/>
      <c r="K407" s="26" t="n"/>
      <c r="L407" s="26" t="inlineStr">
        <is>
          <t>YES</t>
        </is>
      </c>
      <c r="M407" s="74" t="n">
        <v>5.060271839348323</v>
      </c>
      <c r="N407" s="74" t="n">
        <v>43</v>
      </c>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c r="IN407" s="26" t="n"/>
      <c r="IO407" s="26" t="n"/>
    </row>
    <row r="408" ht="15.75" customHeight="1" s="67">
      <c r="A408" s="37" t="inlineStr">
        <is>
          <t>HA_WICK_QUALITY_TF</t>
        </is>
      </c>
      <c r="B408" s="38" t="inlineStr">
        <is>
          <t>15m</t>
        </is>
      </c>
      <c r="C408" s="38" t="n"/>
      <c r="D408" s="38" t="inlineStr">
        <is>
          <t>ENTRY, GLOBAL_CHECK, STOCKS_EXIT</t>
        </is>
      </c>
      <c r="E408" s="38" t="n"/>
      <c r="F408" s="26" t="n"/>
      <c r="G408" s="38">
        <f>IFERROR(VLOOKUP($A338&amp;"_"&amp;$B338,Results_Deltas!$A$2:$P$15000,5,FALSE),"")</f>
        <v/>
      </c>
      <c r="H408" s="38" t="inlineStr">
        <is>
          <t>Blanket (page end)</t>
        </is>
      </c>
      <c r="I408" s="26" t="n"/>
      <c r="J408" s="26" t="n"/>
      <c r="K408" s="26" t="n"/>
      <c r="L408" s="26" t="inlineStr">
        <is>
          <t>NO</t>
        </is>
      </c>
      <c r="M408" s="74" t="n">
        <v>5.060271839348323</v>
      </c>
      <c r="N408" s="74" t="n">
        <v>43</v>
      </c>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c r="IN408" s="26" t="n"/>
      <c r="IO408" s="26" t="n"/>
    </row>
    <row r="409" ht="15.75" customHeight="1" s="67">
      <c r="A409" s="37" t="inlineStr">
        <is>
          <t>HTF_TREND_VETO_BYPASS_REASONS</t>
        </is>
      </c>
      <c r="B409" s="38" t="inlineStr">
        <is>
          <t>0.0</t>
        </is>
      </c>
      <c r="C409" s="38" t="n"/>
      <c r="D409" s="38" t="inlineStr">
        <is>
          <t>GLOBAL_CHECK, STOCKS_EXIT</t>
        </is>
      </c>
      <c r="E409" s="38" t="n"/>
      <c r="F409" s="26" t="n"/>
      <c r="G409" s="38">
        <f>IFERROR(VLOOKUP($A358&amp;"_"&amp;$B358,Results_Deltas!$A$2:$P$15000,5,FALSE),"")</f>
        <v/>
      </c>
      <c r="H409" s="38" t="inlineStr">
        <is>
          <t>Blanket (page end)</t>
        </is>
      </c>
      <c r="I409" s="26" t="n"/>
      <c r="J409" s="26" t="n"/>
      <c r="K409" s="26" t="n"/>
      <c r="L409" s="26" t="inlineStr">
        <is>
          <t>NO</t>
        </is>
      </c>
      <c r="M409" s="74" t="n">
        <v>5.06210558815622</v>
      </c>
      <c r="N409" s="74" t="n">
        <v>45</v>
      </c>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c r="IN409" s="26" t="n"/>
      <c r="IO409" s="26" t="n"/>
    </row>
    <row r="410" ht="15.75" customHeight="1" s="67">
      <c r="A410" s="37" t="inlineStr">
        <is>
          <t>HTF_GATE_D_MANDATORY</t>
        </is>
      </c>
      <c r="B410" s="38" t="inlineStr">
        <is>
          <t>0.0_ALT</t>
        </is>
      </c>
      <c r="C410" s="38" t="n"/>
      <c r="D410" s="38" t="inlineStr">
        <is>
          <t>ENTRY, GLOBAL_CHECK, STOCKS_EXIT</t>
        </is>
      </c>
      <c r="E410" s="38" t="n"/>
      <c r="F410" s="26" t="n"/>
      <c r="G410" s="38">
        <f>IFERROR(VLOOKUP($A353&amp;"_"&amp;$B353,Results_Deltas!$A$2:$P$15000,5,FALSE),"")</f>
        <v/>
      </c>
      <c r="H410" s="38" t="inlineStr">
        <is>
          <t>Blanket (page end)</t>
        </is>
      </c>
      <c r="I410" s="26" t="n"/>
      <c r="J410" s="26" t="n"/>
      <c r="K410" s="26" t="n"/>
      <c r="L410" s="26" t="inlineStr">
        <is>
          <t>YES</t>
        </is>
      </c>
      <c r="M410" s="74" t="n">
        <v>5.078702581556521</v>
      </c>
      <c r="N410" s="74" t="n">
        <v>41</v>
      </c>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c r="IN410" s="26" t="n"/>
      <c r="IO410" s="26" t="n"/>
    </row>
    <row r="411" ht="15.75" customHeight="1" s="67">
      <c r="A411" s="37" t="inlineStr">
        <is>
          <t>EZ_MANAGE_THROTTLER_RATE</t>
        </is>
      </c>
      <c r="B411" s="38" t="inlineStr">
        <is>
          <t>0.0_ALT</t>
        </is>
      </c>
      <c r="C411" s="38" t="n"/>
      <c r="D411" s="38" t="inlineStr">
        <is>
          <t>GLOBAL_CHECK, STOCKS_EXIT</t>
        </is>
      </c>
      <c r="E411" s="38" t="n"/>
      <c r="F411" s="26" t="n"/>
      <c r="G411" s="38">
        <f>IFERROR(VLOOKUP($A301&amp;"_"&amp;$B301,Results_Deltas!$A$2:$P$15000,5,FALSE),"")</f>
        <v/>
      </c>
      <c r="H411" s="38" t="inlineStr">
        <is>
          <t>Blanket (page end)</t>
        </is>
      </c>
      <c r="I411" s="26" t="n"/>
      <c r="J411" s="26" t="n"/>
      <c r="K411" s="26" t="n"/>
      <c r="L411" s="26" t="inlineStr">
        <is>
          <t>NO</t>
        </is>
      </c>
      <c r="M411" s="74" t="n">
        <v>5.087525441818203</v>
      </c>
      <c r="N411" s="74" t="n">
        <v>43</v>
      </c>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c r="IN411" s="26" t="n"/>
      <c r="IO411" s="26" t="n"/>
    </row>
    <row r="412" ht="15.75" customHeight="1" s="67">
      <c r="A412" s="39" t="inlineStr">
        <is>
          <t>LIVE_VEC_EMERGENCY_BRAKE_ENABLED</t>
        </is>
      </c>
      <c r="B412" s="40" t="inlineStr">
        <is>
          <t>False</t>
        </is>
      </c>
      <c r="C412" s="38" t="n"/>
      <c r="D412" s="38" t="inlineStr">
        <is>
          <t>GLOBAL_CHECK, STOCKS_EXIT</t>
        </is>
      </c>
      <c r="E412" s="38" t="n"/>
      <c r="F412" s="26" t="n"/>
      <c r="G412" s="38">
        <f>IFERROR(VLOOKUP($A368&amp;"_"&amp;$B368,Results_Deltas!$A$2:$P$15000,5,FALSE),"")</f>
        <v/>
      </c>
      <c r="H412" s="38" t="inlineStr">
        <is>
          <t>Blanket (page end)</t>
        </is>
      </c>
      <c r="I412" s="26" t="n"/>
      <c r="J412" s="26" t="n"/>
      <c r="K412" s="26" t="n"/>
      <c r="L412" s="26" t="inlineStr">
        <is>
          <t>YES</t>
        </is>
      </c>
      <c r="M412" s="74" t="n">
        <v>5.107645254976554</v>
      </c>
      <c r="N412" s="74" t="n">
        <v>47</v>
      </c>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c r="IN412" s="26" t="n"/>
      <c r="IO412" s="26" t="n"/>
    </row>
    <row r="413" ht="15.75" customHeight="1" s="67">
      <c r="A413" s="39" t="inlineStr">
        <is>
          <t>HA_WICK_QUALITY_ENABLED</t>
        </is>
      </c>
      <c r="B413" s="40" t="inlineStr">
        <is>
          <t>False</t>
        </is>
      </c>
      <c r="C413" s="38" t="n"/>
      <c r="D413" s="38" t="inlineStr">
        <is>
          <t>ENTRY, GLOBAL_CHECK, STOCKS_EXIT</t>
        </is>
      </c>
      <c r="E413" s="38" t="n"/>
      <c r="F413" s="26" t="n"/>
      <c r="G413" s="38">
        <f>IFERROR(VLOOKUP($A330&amp;"_"&amp;$B330,Results_Deltas!$A$2:$P$15000,5,FALSE),"")</f>
        <v/>
      </c>
      <c r="H413" s="38" t="inlineStr">
        <is>
          <t>Blanket (page end)</t>
        </is>
      </c>
      <c r="I413" s="26" t="n"/>
      <c r="J413" s="26" t="n"/>
      <c r="K413" s="26" t="n"/>
      <c r="L413" s="26" t="inlineStr">
        <is>
          <t>NO</t>
        </is>
      </c>
      <c r="M413" s="74" t="n">
        <v>5.109727173933318</v>
      </c>
      <c r="N413" s="74" t="n">
        <v>43</v>
      </c>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c r="IN413" s="26" t="n"/>
      <c r="IO413" s="26" t="n"/>
    </row>
    <row r="414" ht="15.75" customHeight="1" s="67">
      <c r="A414" s="39" t="inlineStr">
        <is>
          <t>EMA_BLANKET_FILTER_ENABLED</t>
        </is>
      </c>
      <c r="B414" s="40" t="inlineStr">
        <is>
          <t>True</t>
        </is>
      </c>
      <c r="C414" s="38" t="n"/>
      <c r="D414" s="38" t="inlineStr">
        <is>
          <t>GLOBAL_CHECK</t>
        </is>
      </c>
      <c r="E414" s="38" t="n"/>
      <c r="F414" s="26" t="n"/>
      <c r="G414" s="38">
        <f>IFERROR(VLOOKUP($A294&amp;"_"&amp;$B294,Results_Deltas!$A$2:$P$15000,5,FALSE),"")</f>
        <v/>
      </c>
      <c r="H414" s="38" t="inlineStr">
        <is>
          <t>Blanket (page end)</t>
        </is>
      </c>
      <c r="I414" s="26" t="n"/>
      <c r="J414" s="26" t="n"/>
      <c r="K414" s="26" t="n"/>
      <c r="L414" s="26" t="inlineStr">
        <is>
          <t>YES</t>
        </is>
      </c>
      <c r="M414" s="74" t="n">
        <v>5.11581418709463</v>
      </c>
      <c r="N414" s="74" t="n">
        <v>49</v>
      </c>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c r="IN414" s="26" t="n"/>
      <c r="IO414" s="26" t="n"/>
    </row>
    <row r="415" ht="15.75" customHeight="1" s="67">
      <c r="A415" s="39" t="inlineStr">
        <is>
          <t>GR_FILTER_VEC_ENABLED</t>
        </is>
      </c>
      <c r="B415" s="40" t="inlineStr">
        <is>
          <t>False</t>
        </is>
      </c>
      <c r="C415" s="38" t="n"/>
      <c r="D415" s="38" t="inlineStr">
        <is>
          <t>GLOBAL_CHECK</t>
        </is>
      </c>
      <c r="E415" s="38" t="n"/>
      <c r="F415" s="26" t="n"/>
      <c r="G415" s="38">
        <f>IFERROR(VLOOKUP($A325&amp;"_"&amp;$B325,Results_Deltas!$A$2:$P$15000,5,FALSE),"")</f>
        <v/>
      </c>
      <c r="H415" s="38" t="inlineStr">
        <is>
          <t>Blanket (page end)</t>
        </is>
      </c>
      <c r="I415" s="26" t="n"/>
      <c r="J415" s="26" t="n"/>
      <c r="K415" s="26" t="n"/>
      <c r="L415" s="26" t="inlineStr">
        <is>
          <t>NO</t>
        </is>
      </c>
      <c r="M415" s="74" t="n">
        <v>5.116437068810177</v>
      </c>
      <c r="N415" s="74" t="n">
        <v>47</v>
      </c>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c r="IN415" s="26" t="n"/>
      <c r="IO415" s="26" t="n"/>
    </row>
    <row r="416" ht="15.75" customHeight="1" s="67">
      <c r="A416" s="37" t="inlineStr">
        <is>
          <t>EXECUTE_NOW_SINGLE_GATE_ENFORCE</t>
        </is>
      </c>
      <c r="B416" s="38" t="inlineStr">
        <is>
          <t>0.0_ALT</t>
        </is>
      </c>
      <c r="C416" s="38" t="n"/>
      <c r="D416" s="38" t="inlineStr">
        <is>
          <t>ENTRY, GLOBAL_CHECK, STOCKS_EXIT</t>
        </is>
      </c>
      <c r="E416" s="38" t="n"/>
      <c r="F416" s="26" t="n"/>
      <c r="G416" s="38">
        <f>IFERROR(VLOOKUP($A299&amp;"_"&amp;$B299,Results_Deltas!$A$2:$P$15000,5,FALSE),"")</f>
        <v/>
      </c>
      <c r="H416" s="38" t="inlineStr">
        <is>
          <t>Blanket (page end)</t>
        </is>
      </c>
      <c r="I416" s="26" t="n"/>
      <c r="J416" s="26" t="n"/>
      <c r="K416" s="26" t="n"/>
      <c r="L416" s="26" t="inlineStr">
        <is>
          <t>NO</t>
        </is>
      </c>
      <c r="M416" s="74" t="n">
        <v>5.122601322700969</v>
      </c>
      <c r="N416" s="74" t="n">
        <v>46</v>
      </c>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c r="IN416" s="26" t="n"/>
      <c r="IO416" s="26" t="n"/>
    </row>
    <row r="417" ht="15.75" customHeight="1" s="67">
      <c r="A417" s="37" t="inlineStr">
        <is>
          <t>EXECUTE_NOW_SINGLE_GATE_ENFORCE</t>
        </is>
      </c>
      <c r="B417" s="38" t="inlineStr">
        <is>
          <t>0.0</t>
        </is>
      </c>
      <c r="C417" s="38" t="n"/>
      <c r="D417" s="38" t="inlineStr">
        <is>
          <t>ENTRY, GLOBAL_CHECK, STOCKS_EXIT</t>
        </is>
      </c>
      <c r="E417" s="38" t="n"/>
      <c r="F417" s="26" t="n"/>
      <c r="G417" s="38">
        <f>IFERROR(VLOOKUP($A298&amp;"_"&amp;$B298,Results_Deltas!$A$2:$P$15000,5,FALSE),"")</f>
        <v/>
      </c>
      <c r="H417" s="38" t="inlineStr">
        <is>
          <t>Blanket (page end)</t>
        </is>
      </c>
      <c r="I417" s="26" t="n"/>
      <c r="J417" s="26" t="n"/>
      <c r="K417" s="26" t="n"/>
      <c r="L417" s="26" t="inlineStr">
        <is>
          <t>NO</t>
        </is>
      </c>
      <c r="M417" s="74" t="n">
        <v>5.128990919986685</v>
      </c>
      <c r="N417" s="74" t="n">
        <v>46</v>
      </c>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c r="IN417" s="26" t="n"/>
      <c r="IO417" s="26" t="n"/>
    </row>
    <row r="418" ht="15.75" customHeight="1" s="67">
      <c r="A418" s="39" t="inlineStr">
        <is>
          <t>HTF_DIRECTION_GATE_ENABLED</t>
        </is>
      </c>
      <c r="B418" s="40" t="inlineStr">
        <is>
          <t>False</t>
        </is>
      </c>
      <c r="C418" s="38" t="n"/>
      <c r="D418" s="38" t="inlineStr">
        <is>
          <t>ENTRY, GLOBAL_CHECK, STOCKS_EXIT</t>
        </is>
      </c>
      <c r="E418" s="38" t="n"/>
      <c r="F418" s="26" t="n"/>
      <c r="G418" s="38">
        <f>IFERROR(VLOOKUP($A348&amp;"_"&amp;$B348,Results_Deltas!$A$2:$P$15000,5,FALSE),"")</f>
        <v/>
      </c>
      <c r="H418" s="38" t="inlineStr">
        <is>
          <t>Blanket (page end)</t>
        </is>
      </c>
      <c r="I418" s="26" t="n"/>
      <c r="J418" s="26" t="n"/>
      <c r="K418" s="26" t="n"/>
      <c r="L418" s="26" t="inlineStr">
        <is>
          <t>NO</t>
        </is>
      </c>
      <c r="M418" s="74" t="n">
        <v>5.130577681699375</v>
      </c>
      <c r="N418" s="74" t="n">
        <v>42</v>
      </c>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c r="IN418" s="26" t="n"/>
      <c r="IO418" s="26" t="n"/>
    </row>
    <row r="419" ht="15.75" customHeight="1" s="67">
      <c r="A419" s="37" t="inlineStr">
        <is>
          <t>HLR_SMA_BAND_PCT</t>
        </is>
      </c>
      <c r="B419" s="38" t="inlineStr">
        <is>
          <t>0</t>
        </is>
      </c>
      <c r="C419" s="38" t="n"/>
      <c r="D419" s="38" t="inlineStr">
        <is>
          <t>ENTRY, GLOBAL_CHECK, STOCKS_EXIT</t>
        </is>
      </c>
      <c r="E419" s="38" t="n"/>
      <c r="F419" s="26" t="n"/>
      <c r="G419" s="38">
        <f>IFERROR(VLOOKUP($A339&amp;"_"&amp;$B339,Results_Deltas!$A$2:$P$15000,5,FALSE),"")</f>
        <v/>
      </c>
      <c r="H419" s="38" t="inlineStr">
        <is>
          <t>Blanket (page end)</t>
        </is>
      </c>
      <c r="I419" s="26" t="n"/>
      <c r="J419" s="26" t="n"/>
      <c r="K419" s="26" t="n"/>
      <c r="L419" s="26" t="inlineStr">
        <is>
          <t>NO</t>
        </is>
      </c>
      <c r="M419" s="74" t="n">
        <v>5.1379834534454</v>
      </c>
      <c r="N419" s="74" t="n">
        <v>43</v>
      </c>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c r="IN419" s="26" t="n"/>
      <c r="IO419" s="26" t="n"/>
    </row>
    <row r="420" ht="15.75" customHeight="1" s="67">
      <c r="A420" s="39" t="inlineStr">
        <is>
          <t>DELTA_REENTRY_FILTER_ENABLED</t>
        </is>
      </c>
      <c r="B420" s="40" t="inlineStr">
        <is>
          <t>False</t>
        </is>
      </c>
      <c r="C420" s="38" t="n"/>
      <c r="D420" s="38" t="inlineStr">
        <is>
          <t>ENTRY, GLOBAL_CHECK, STOCKS_EXIT</t>
        </is>
      </c>
      <c r="E420" s="38" t="n"/>
      <c r="F420" s="26" t="n"/>
      <c r="G420" s="38">
        <f>IFERROR(VLOOKUP($A283&amp;"_"&amp;$B283,Results_Deltas!$A$2:$P$15000,5,FALSE),"")</f>
        <v/>
      </c>
      <c r="H420" s="38" t="inlineStr">
        <is>
          <t>Blanket (page end)</t>
        </is>
      </c>
      <c r="I420" s="26" t="n"/>
      <c r="J420" s="26" t="n"/>
      <c r="K420" s="26" t="n"/>
      <c r="L420" s="26" t="inlineStr">
        <is>
          <t>NO</t>
        </is>
      </c>
      <c r="M420" s="74" t="n">
        <v>5.138490634380419</v>
      </c>
      <c r="N420" s="74" t="n">
        <v>48</v>
      </c>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c r="IN420" s="26" t="n"/>
      <c r="IO420" s="26" t="n"/>
    </row>
    <row r="421" ht="15.75" customHeight="1" s="67">
      <c r="A421" s="37" t="inlineStr">
        <is>
          <t>HTF4_CONF</t>
        </is>
      </c>
      <c r="B421" s="38" t="inlineStr">
        <is>
          <t>False_ALT</t>
        </is>
      </c>
      <c r="C421" s="38" t="n"/>
      <c r="D421" s="38" t="inlineStr">
        <is>
          <t>GLOBAL_CHECK, STOCKS_EXIT</t>
        </is>
      </c>
      <c r="E421" s="38" t="n"/>
      <c r="F421" s="26" t="n"/>
      <c r="G421" s="38">
        <f>IFERROR(VLOOKUP($A347&amp;"_"&amp;$B347,Results_Deltas!$A$2:$P$15000,5,FALSE),"")</f>
        <v/>
      </c>
      <c r="H421" s="38" t="inlineStr">
        <is>
          <t>Blanket (page end)</t>
        </is>
      </c>
      <c r="I421" s="26" t="n"/>
      <c r="J421" s="26" t="n"/>
      <c r="K421" s="26" t="n"/>
      <c r="L421" s="26" t="inlineStr">
        <is>
          <t>NO</t>
        </is>
      </c>
      <c r="M421" s="74" t="n">
        <v>5.138923904471338</v>
      </c>
      <c r="N421" s="74" t="n">
        <v>42</v>
      </c>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c r="IN421" s="26" t="n"/>
      <c r="IO421" s="26" t="n"/>
    </row>
    <row r="422" ht="15.75" customHeight="1" s="67">
      <c r="A422" s="37" t="inlineStr">
        <is>
          <t>GOLDEN_RULE_BASE_USD</t>
        </is>
      </c>
      <c r="B422" s="38" t="inlineStr">
        <is>
          <t>0.0_ALT</t>
        </is>
      </c>
      <c r="C422" s="38" t="n"/>
      <c r="D422" s="38" t="inlineStr">
        <is>
          <t>GLOBAL_CHECK, STOCKS_EXIT</t>
        </is>
      </c>
      <c r="E422" s="38" t="n"/>
      <c r="F422" s="26" t="n"/>
      <c r="G422" s="38">
        <f>IFERROR(VLOOKUP($A322&amp;"_"&amp;$B322,Results_Deltas!$A$2:$P$15000,5,FALSE),"")</f>
        <v/>
      </c>
      <c r="H422" s="38" t="inlineStr">
        <is>
          <t>Blanket (page end)</t>
        </is>
      </c>
      <c r="I422" s="26" t="n"/>
      <c r="J422" s="26" t="n"/>
      <c r="K422" s="26" t="n"/>
      <c r="L422" s="26" t="inlineStr">
        <is>
          <t>NO</t>
        </is>
      </c>
      <c r="M422" s="74" t="n">
        <v>5.142647959234911</v>
      </c>
      <c r="N422" s="74" t="n">
        <v>46</v>
      </c>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c r="IN422" s="26" t="n"/>
      <c r="IO422" s="26" t="n"/>
    </row>
    <row r="423" ht="15.75" customHeight="1" s="67">
      <c r="A423" s="37" t="inlineStr">
        <is>
          <t>HTF_GATE_BYPASS_RZ</t>
        </is>
      </c>
      <c r="B423" s="38" t="inlineStr">
        <is>
          <t>0.0_ALT</t>
        </is>
      </c>
      <c r="C423" s="38" t="n"/>
      <c r="D423" s="38" t="inlineStr">
        <is>
          <t>ENTRY, GLOBAL_CHECK, STOCKS_EXIT</t>
        </is>
      </c>
      <c r="E423" s="38" t="n"/>
      <c r="F423" s="26" t="n"/>
      <c r="G423" s="38">
        <f>IFERROR(VLOOKUP($A351&amp;"_"&amp;$B351,Results_Deltas!$A$2:$P$15000,5,FALSE),"")</f>
        <v/>
      </c>
      <c r="H423" s="38" t="inlineStr">
        <is>
          <t>Blanket (page end)</t>
        </is>
      </c>
      <c r="I423" s="26" t="n"/>
      <c r="J423" s="26" t="n"/>
      <c r="K423" s="26" t="n"/>
      <c r="L423" s="26" t="inlineStr">
        <is>
          <t>YES</t>
        </is>
      </c>
      <c r="M423" s="74" t="n">
        <v>5.144819426783621</v>
      </c>
      <c r="N423" s="74" t="n">
        <v>45</v>
      </c>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c r="IN423" s="26" t="n"/>
      <c r="IO423" s="26" t="n"/>
    </row>
    <row r="424" ht="15.75" customHeight="1" s="67">
      <c r="A424" s="37" t="inlineStr">
        <is>
          <t>HTF_TREND_VETO_BYPASS_REASONS</t>
        </is>
      </c>
      <c r="B424" s="38" t="inlineStr">
        <is>
          <t>0.0_ALT</t>
        </is>
      </c>
      <c r="C424" s="38" t="n"/>
      <c r="D424" s="38" t="inlineStr">
        <is>
          <t>GLOBAL_CHECK, STOCKS_EXIT</t>
        </is>
      </c>
      <c r="E424" s="38" t="n"/>
      <c r="F424" s="26" t="n"/>
      <c r="G424" s="38">
        <f>IFERROR(VLOOKUP($A359&amp;"_"&amp;$B359,Results_Deltas!$A$2:$P$15000,5,FALSE),"")</f>
        <v/>
      </c>
      <c r="H424" s="38" t="inlineStr">
        <is>
          <t>Blanket (page end)</t>
        </is>
      </c>
      <c r="I424" s="26" t="n"/>
      <c r="J424" s="26" t="n"/>
      <c r="K424" s="26" t="n"/>
      <c r="L424" s="26" t="inlineStr">
        <is>
          <t>YES</t>
        </is>
      </c>
      <c r="M424" s="74" t="n">
        <v>5.145090925666977</v>
      </c>
      <c r="N424" s="74" t="n">
        <v>45</v>
      </c>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c r="IN424" s="26" t="n"/>
      <c r="IO424" s="26" t="n"/>
    </row>
    <row r="425" ht="15.75" customHeight="1" s="67">
      <c r="A425" s="37" t="inlineStr">
        <is>
          <t>EZ_MANAGE_THROTTLER_RATE</t>
        </is>
      </c>
      <c r="B425" s="38" t="inlineStr">
        <is>
          <t>0.0</t>
        </is>
      </c>
      <c r="C425" s="38" t="n"/>
      <c r="D425" s="38" t="inlineStr">
        <is>
          <t>GLOBAL_CHECK, STOCKS_EXIT</t>
        </is>
      </c>
      <c r="E425" s="38" t="n"/>
      <c r="F425" s="26" t="n"/>
      <c r="G425" s="38">
        <f>IFERROR(VLOOKUP($A300&amp;"_"&amp;$B300,Results_Deltas!$A$2:$P$15000,5,FALSE),"")</f>
        <v/>
      </c>
      <c r="H425" s="38" t="inlineStr">
        <is>
          <t>Blanket (page end)</t>
        </is>
      </c>
      <c r="I425" s="26" t="n"/>
      <c r="J425" s="26" t="n"/>
      <c r="K425" s="26" t="n"/>
      <c r="L425" s="26" t="inlineStr">
        <is>
          <t>NO</t>
        </is>
      </c>
      <c r="M425" s="74" t="n">
        <v>5.168279813910555</v>
      </c>
      <c r="N425" s="74" t="n">
        <v>43</v>
      </c>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c r="IN425" s="26" t="n"/>
      <c r="IO425" s="26" t="n"/>
    </row>
    <row r="426" ht="15.75" customHeight="1" s="67">
      <c r="A426" s="37" t="inlineStr">
        <is>
          <t>GOLDEN_RULE_BASE_USD</t>
        </is>
      </c>
      <c r="B426" s="38" t="inlineStr">
        <is>
          <t>0.0</t>
        </is>
      </c>
      <c r="C426" s="38" t="n"/>
      <c r="D426" s="38" t="inlineStr">
        <is>
          <t>GLOBAL_CHECK, STOCKS_EXIT</t>
        </is>
      </c>
      <c r="E426" s="38" t="n"/>
      <c r="F426" s="26" t="n"/>
      <c r="G426" s="38">
        <f>IFERROR(VLOOKUP($A321&amp;"_"&amp;$B321,Results_Deltas!$A$2:$P$15000,5,FALSE),"")</f>
        <v/>
      </c>
      <c r="H426" s="38" t="inlineStr">
        <is>
          <t>Blanket (page end)</t>
        </is>
      </c>
      <c r="I426" s="26" t="n"/>
      <c r="J426" s="26" t="n"/>
      <c r="K426" s="26" t="n"/>
      <c r="L426" s="26" t="inlineStr">
        <is>
          <t>YES</t>
        </is>
      </c>
      <c r="M426" s="74" t="n">
        <v>5.170904238746993</v>
      </c>
      <c r="N426" s="74" t="n">
        <v>46</v>
      </c>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c r="IN426" s="26" t="n"/>
      <c r="IO426" s="26" t="n"/>
    </row>
    <row r="427">
      <c r="A427" s="37" t="inlineStr">
        <is>
          <t>GR_FILTER_VEC_MIN_TFS</t>
        </is>
      </c>
      <c r="B427" s="38" t="inlineStr">
        <is>
          <t>0</t>
        </is>
      </c>
      <c r="C427" s="38" t="n"/>
      <c r="D427" s="38" t="inlineStr">
        <is>
          <t>GLOBAL_CHECK</t>
        </is>
      </c>
      <c r="E427" s="38" t="n"/>
      <c r="F427" s="26" t="n"/>
      <c r="G427" s="38">
        <f>IFERROR(VLOOKUP($A327&amp;"_"&amp;$B327,Results_Deltas!$A$2:$P$15000,5,FALSE),"")</f>
        <v/>
      </c>
      <c r="H427" s="38" t="inlineStr">
        <is>
          <t>Blanket (page end)</t>
        </is>
      </c>
      <c r="I427" s="26" t="n"/>
      <c r="J427" s="26" t="n"/>
      <c r="K427" s="26" t="n"/>
      <c r="L427" s="26" t="inlineStr">
        <is>
          <t>NO</t>
        </is>
      </c>
      <c r="M427" s="74" t="n">
        <v>5.219838917518842</v>
      </c>
      <c r="N427" s="74" t="n">
        <v>48</v>
      </c>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26" t="n"/>
      <c r="AM427" s="26"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c r="BO427" s="26" t="n"/>
      <c r="BP427" s="26" t="n"/>
      <c r="BQ427" s="26" t="n"/>
      <c r="BR427" s="26" t="n"/>
      <c r="BS427" s="26" t="n"/>
      <c r="BT427" s="26" t="n"/>
      <c r="BU427" s="26" t="n"/>
      <c r="BV427" s="26" t="n"/>
      <c r="BW427" s="26" t="n"/>
      <c r="BX427" s="26" t="n"/>
      <c r="BY427" s="26" t="n"/>
      <c r="BZ427" s="26" t="n"/>
      <c r="CA427" s="26" t="n"/>
      <c r="CB427" s="26" t="n"/>
      <c r="CC427" s="26" t="n"/>
      <c r="CD427" s="26" t="n"/>
      <c r="CE427" s="26" t="n"/>
      <c r="CF427" s="26" t="n"/>
      <c r="CG427" s="26" t="n"/>
      <c r="CH427" s="26" t="n"/>
      <c r="CI427" s="26" t="n"/>
      <c r="CJ427" s="26" t="n"/>
      <c r="CK427" s="26" t="n"/>
      <c r="CL427" s="26" t="n"/>
      <c r="CM427" s="26" t="n"/>
      <c r="CN427" s="26" t="n"/>
      <c r="CO427" s="26" t="n"/>
      <c r="CP427" s="26" t="n"/>
      <c r="CQ427" s="26" t="n"/>
      <c r="CR427" s="26" t="n"/>
      <c r="CS427" s="26" t="n"/>
      <c r="CT427" s="26" t="n"/>
      <c r="CU427" s="26" t="n"/>
      <c r="CV427" s="26" t="n"/>
      <c r="CW427" s="26" t="n"/>
      <c r="CX427" s="26" t="n"/>
      <c r="CY427" s="26" t="n"/>
      <c r="CZ427" s="26" t="n"/>
      <c r="DA427" s="26" t="n"/>
      <c r="DB427" s="26" t="n"/>
      <c r="DC427" s="26" t="n"/>
      <c r="DD427" s="26" t="n"/>
      <c r="DE427" s="26" t="n"/>
      <c r="DF427" s="26" t="n"/>
      <c r="DG427" s="26" t="n"/>
      <c r="DH427" s="26" t="n"/>
      <c r="DI427" s="26" t="n"/>
      <c r="DJ427" s="26" t="n"/>
      <c r="DK427" s="26" t="n"/>
      <c r="DL427" s="26" t="n"/>
      <c r="DM427" s="26" t="n"/>
      <c r="DN427" s="26" t="n"/>
      <c r="DO427" s="26" t="n"/>
      <c r="DP427" s="26" t="n"/>
      <c r="DQ427" s="26" t="n"/>
      <c r="DR427" s="26" t="n"/>
      <c r="DS427" s="26" t="n"/>
      <c r="DT427" s="26" t="n"/>
      <c r="DU427" s="26" t="n"/>
      <c r="DV427" s="26" t="n"/>
      <c r="DW427" s="26" t="n"/>
      <c r="DX427" s="26" t="n"/>
      <c r="DY427" s="26" t="n"/>
      <c r="DZ427" s="26" t="n"/>
      <c r="EA427" s="26" t="n"/>
      <c r="EB427" s="26" t="n"/>
      <c r="EC427" s="26" t="n"/>
      <c r="ED427" s="26" t="n"/>
      <c r="EE427" s="26" t="n"/>
      <c r="EF427" s="26" t="n"/>
      <c r="EG427" s="26" t="n"/>
      <c r="EH427" s="26" t="n"/>
      <c r="EI427" s="26" t="n"/>
      <c r="EJ427" s="26" t="n"/>
      <c r="EK427" s="26" t="n"/>
      <c r="EL427" s="26" t="n"/>
      <c r="EM427" s="26" t="n"/>
      <c r="EN427" s="26" t="n"/>
      <c r="EO427" s="26" t="n"/>
      <c r="EP427" s="26" t="n"/>
      <c r="EQ427" s="26" t="n"/>
      <c r="ER427" s="26" t="n"/>
      <c r="ES427" s="26" t="n"/>
      <c r="ET427" s="26" t="n"/>
      <c r="EU427" s="26" t="n"/>
      <c r="EV427" s="26" t="n"/>
      <c r="EW427" s="26" t="n"/>
      <c r="EX427" s="26" t="n"/>
      <c r="EY427" s="26" t="n"/>
      <c r="EZ427" s="26" t="n"/>
      <c r="FA427" s="26" t="n"/>
      <c r="FB427" s="26" t="n"/>
      <c r="FC427" s="26" t="n"/>
      <c r="FD427" s="26" t="n"/>
      <c r="FE427" s="26" t="n"/>
      <c r="FF427" s="26" t="n"/>
      <c r="FG427" s="26" t="n"/>
      <c r="FH427" s="26" t="n"/>
      <c r="FI427" s="26" t="n"/>
      <c r="FJ427" s="26" t="n"/>
      <c r="FK427" s="26" t="n"/>
      <c r="FL427" s="26" t="n"/>
      <c r="FM427" s="26" t="n"/>
      <c r="FN427" s="26" t="n"/>
      <c r="FO427" s="26" t="n"/>
      <c r="FP427" s="26" t="n"/>
      <c r="FQ427" s="26" t="n"/>
      <c r="FR427" s="26" t="n"/>
      <c r="FS427" s="26" t="n"/>
      <c r="FT427" s="26" t="n"/>
      <c r="FU427" s="26" t="n"/>
      <c r="FV427" s="26" t="n"/>
      <c r="FW427" s="26" t="n"/>
      <c r="FX427" s="26" t="n"/>
      <c r="FY427" s="26" t="n"/>
      <c r="FZ427" s="26" t="n"/>
      <c r="GA427" s="26" t="n"/>
      <c r="GB427" s="26" t="n"/>
      <c r="GC427" s="26" t="n"/>
      <c r="GD427" s="26" t="n"/>
      <c r="GE427" s="26" t="n"/>
      <c r="GF427" s="26" t="n"/>
      <c r="GG427" s="26" t="n"/>
      <c r="GH427" s="26" t="n"/>
      <c r="GI427" s="26" t="n"/>
      <c r="GJ427" s="26" t="n"/>
      <c r="GK427" s="26" t="n"/>
      <c r="GL427" s="26" t="n"/>
      <c r="GM427" s="26" t="n"/>
      <c r="GN427" s="26" t="n"/>
      <c r="GO427" s="26" t="n"/>
      <c r="GP427" s="26" t="n"/>
      <c r="GQ427" s="26" t="n"/>
      <c r="GR427" s="26" t="n"/>
      <c r="GS427" s="26" t="n"/>
      <c r="GT427" s="26" t="n"/>
      <c r="GU427" s="26" t="n"/>
      <c r="GV427" s="26" t="n"/>
      <c r="GW427" s="26" t="n"/>
      <c r="GX427" s="26" t="n"/>
      <c r="GY427" s="26" t="n"/>
      <c r="GZ427" s="26" t="n"/>
      <c r="HA427" s="26" t="n"/>
      <c r="HB427" s="26" t="n"/>
      <c r="HC427" s="26" t="n"/>
      <c r="HD427" s="26" t="n"/>
      <c r="HE427" s="26" t="n"/>
      <c r="HF427" s="26" t="n"/>
      <c r="HG427" s="26" t="n"/>
      <c r="HH427" s="26" t="n"/>
      <c r="HI427" s="26" t="n"/>
      <c r="HJ427" s="26" t="n"/>
      <c r="HK427" s="26" t="n"/>
      <c r="HL427" s="26" t="n"/>
      <c r="HM427" s="26" t="n"/>
      <c r="HN427" s="26" t="n"/>
      <c r="HO427" s="26" t="n"/>
      <c r="HP427" s="26" t="n"/>
      <c r="HQ427" s="26" t="n"/>
      <c r="HR427" s="26" t="n"/>
      <c r="HS427" s="26" t="n"/>
      <c r="HT427" s="26" t="n"/>
      <c r="HU427" s="26" t="n"/>
      <c r="HV427" s="26" t="n"/>
      <c r="HW427" s="26" t="n"/>
      <c r="HX427" s="26" t="n"/>
      <c r="HY427" s="26" t="n"/>
      <c r="HZ427" s="26" t="n"/>
      <c r="IA427" s="26" t="n"/>
      <c r="IB427" s="26" t="n"/>
      <c r="IC427" s="26" t="n"/>
      <c r="ID427" s="26" t="n"/>
      <c r="IE427" s="26" t="n"/>
      <c r="IF427" s="26" t="n"/>
      <c r="IG427" s="26" t="n"/>
      <c r="IH427" s="26" t="n"/>
      <c r="II427" s="26" t="n"/>
      <c r="IJ427" s="26" t="n"/>
      <c r="IK427" s="26" t="n"/>
      <c r="IL427" s="26" t="n"/>
      <c r="IM427" s="26" t="n"/>
      <c r="IN427" s="26" t="n"/>
      <c r="IO427" s="26" t="n"/>
    </row>
    <row r="428">
      <c r="A428" s="39" t="inlineStr">
        <is>
          <t>GR_FILTER_VEC_MIN_TFS</t>
        </is>
      </c>
      <c r="B428" s="70" t="n">
        <v>0</v>
      </c>
      <c r="C428" s="38" t="n"/>
      <c r="D428" s="38" t="inlineStr">
        <is>
          <t>GLOBAL_CHECK</t>
        </is>
      </c>
      <c r="E428" s="38" t="n"/>
      <c r="F428" s="26" t="n"/>
      <c r="G428" s="38">
        <f>IFERROR(VLOOKUP($A328&amp;"_"&amp;$B328,Results_Deltas!$A$2:$P$15000,5,FALSE),"")</f>
        <v/>
      </c>
      <c r="H428" s="38" t="inlineStr">
        <is>
          <t>Blanket (page end)</t>
        </is>
      </c>
      <c r="I428" s="26" t="n"/>
      <c r="J428" s="26" t="n"/>
      <c r="K428" s="26" t="n"/>
      <c r="L428" s="26" t="inlineStr">
        <is>
          <t>NO</t>
        </is>
      </c>
      <c r="M428" s="74" t="n">
        <v>5.219838917518842</v>
      </c>
      <c r="N428" s="74" t="n">
        <v>48</v>
      </c>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26" t="n"/>
      <c r="AM428" s="26"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c r="BO428" s="26" t="n"/>
      <c r="BP428" s="26" t="n"/>
      <c r="BQ428" s="26" t="n"/>
      <c r="BR428" s="26" t="n"/>
      <c r="BS428" s="26" t="n"/>
      <c r="BT428" s="26" t="n"/>
      <c r="BU428" s="26" t="n"/>
      <c r="BV428" s="26" t="n"/>
      <c r="BW428" s="26" t="n"/>
      <c r="BX428" s="26" t="n"/>
      <c r="BY428" s="26" t="n"/>
      <c r="BZ428" s="26" t="n"/>
      <c r="CA428" s="26" t="n"/>
      <c r="CB428" s="26" t="n"/>
      <c r="CC428" s="26" t="n"/>
      <c r="CD428" s="26" t="n"/>
      <c r="CE428" s="26" t="n"/>
      <c r="CF428" s="26" t="n"/>
      <c r="CG428" s="26" t="n"/>
      <c r="CH428" s="26" t="n"/>
      <c r="CI428" s="26" t="n"/>
      <c r="CJ428" s="26" t="n"/>
      <c r="CK428" s="26" t="n"/>
      <c r="CL428" s="26" t="n"/>
      <c r="CM428" s="26" t="n"/>
      <c r="CN428" s="26" t="n"/>
      <c r="CO428" s="26" t="n"/>
      <c r="CP428" s="26" t="n"/>
      <c r="CQ428" s="26" t="n"/>
      <c r="CR428" s="26" t="n"/>
      <c r="CS428" s="26" t="n"/>
      <c r="CT428" s="26" t="n"/>
      <c r="CU428" s="26" t="n"/>
      <c r="CV428" s="26" t="n"/>
      <c r="CW428" s="26" t="n"/>
      <c r="CX428" s="26" t="n"/>
      <c r="CY428" s="26" t="n"/>
      <c r="CZ428" s="26" t="n"/>
      <c r="DA428" s="26" t="n"/>
      <c r="DB428" s="26" t="n"/>
      <c r="DC428" s="26" t="n"/>
      <c r="DD428" s="26" t="n"/>
      <c r="DE428" s="26" t="n"/>
      <c r="DF428" s="26" t="n"/>
      <c r="DG428" s="26" t="n"/>
      <c r="DH428" s="26" t="n"/>
      <c r="DI428" s="26" t="n"/>
      <c r="DJ428" s="26" t="n"/>
      <c r="DK428" s="26" t="n"/>
      <c r="DL428" s="26" t="n"/>
      <c r="DM428" s="26" t="n"/>
      <c r="DN428" s="26" t="n"/>
      <c r="DO428" s="26" t="n"/>
      <c r="DP428" s="26" t="n"/>
      <c r="DQ428" s="26" t="n"/>
      <c r="DR428" s="26" t="n"/>
      <c r="DS428" s="26" t="n"/>
      <c r="DT428" s="26" t="n"/>
      <c r="DU428" s="26" t="n"/>
      <c r="DV428" s="26" t="n"/>
      <c r="DW428" s="26" t="n"/>
      <c r="DX428" s="26" t="n"/>
      <c r="DY428" s="26" t="n"/>
      <c r="DZ428" s="26" t="n"/>
      <c r="EA428" s="26" t="n"/>
      <c r="EB428" s="26" t="n"/>
      <c r="EC428" s="26" t="n"/>
      <c r="ED428" s="26" t="n"/>
      <c r="EE428" s="26" t="n"/>
      <c r="EF428" s="26" t="n"/>
      <c r="EG428" s="26" t="n"/>
      <c r="EH428" s="26" t="n"/>
      <c r="EI428" s="26" t="n"/>
      <c r="EJ428" s="26" t="n"/>
      <c r="EK428" s="26" t="n"/>
      <c r="EL428" s="26" t="n"/>
      <c r="EM428" s="26" t="n"/>
      <c r="EN428" s="26" t="n"/>
      <c r="EO428" s="26" t="n"/>
      <c r="EP428" s="26" t="n"/>
      <c r="EQ428" s="26" t="n"/>
      <c r="ER428" s="26" t="n"/>
      <c r="ES428" s="26" t="n"/>
      <c r="ET428" s="26" t="n"/>
      <c r="EU428" s="26" t="n"/>
      <c r="EV428" s="26" t="n"/>
      <c r="EW428" s="26" t="n"/>
      <c r="EX428" s="26" t="n"/>
      <c r="EY428" s="26" t="n"/>
      <c r="EZ428" s="26" t="n"/>
      <c r="FA428" s="26" t="n"/>
      <c r="FB428" s="26" t="n"/>
      <c r="FC428" s="26" t="n"/>
      <c r="FD428" s="26" t="n"/>
      <c r="FE428" s="26" t="n"/>
      <c r="FF428" s="26" t="n"/>
      <c r="FG428" s="26" t="n"/>
      <c r="FH428" s="26" t="n"/>
      <c r="FI428" s="26" t="n"/>
      <c r="FJ428" s="26" t="n"/>
      <c r="FK428" s="26" t="n"/>
      <c r="FL428" s="26" t="n"/>
      <c r="FM428" s="26" t="n"/>
      <c r="FN428" s="26" t="n"/>
      <c r="FO428" s="26" t="n"/>
      <c r="FP428" s="26" t="n"/>
      <c r="FQ428" s="26" t="n"/>
      <c r="FR428" s="26" t="n"/>
      <c r="FS428" s="26" t="n"/>
      <c r="FT428" s="26" t="n"/>
      <c r="FU428" s="26" t="n"/>
      <c r="FV428" s="26" t="n"/>
      <c r="FW428" s="26" t="n"/>
      <c r="FX428" s="26" t="n"/>
      <c r="FY428" s="26" t="n"/>
      <c r="FZ428" s="26" t="n"/>
      <c r="GA428" s="26" t="n"/>
      <c r="GB428" s="26" t="n"/>
      <c r="GC428" s="26" t="n"/>
      <c r="GD428" s="26" t="n"/>
      <c r="GE428" s="26" t="n"/>
      <c r="GF428" s="26" t="n"/>
      <c r="GG428" s="26" t="n"/>
      <c r="GH428" s="26" t="n"/>
      <c r="GI428" s="26" t="n"/>
      <c r="GJ428" s="26" t="n"/>
      <c r="GK428" s="26" t="n"/>
      <c r="GL428" s="26" t="n"/>
      <c r="GM428" s="26" t="n"/>
      <c r="GN428" s="26" t="n"/>
      <c r="GO428" s="26" t="n"/>
      <c r="GP428" s="26" t="n"/>
      <c r="GQ428" s="26" t="n"/>
      <c r="GR428" s="26" t="n"/>
      <c r="GS428" s="26" t="n"/>
      <c r="GT428" s="26" t="n"/>
      <c r="GU428" s="26" t="n"/>
      <c r="GV428" s="26" t="n"/>
      <c r="GW428" s="26" t="n"/>
      <c r="GX428" s="26" t="n"/>
      <c r="GY428" s="26" t="n"/>
      <c r="GZ428" s="26" t="n"/>
      <c r="HA428" s="26" t="n"/>
      <c r="HB428" s="26" t="n"/>
      <c r="HC428" s="26" t="n"/>
      <c r="HD428" s="26" t="n"/>
      <c r="HE428" s="26" t="n"/>
      <c r="HF428" s="26" t="n"/>
      <c r="HG428" s="26" t="n"/>
      <c r="HH428" s="26" t="n"/>
      <c r="HI428" s="26" t="n"/>
      <c r="HJ428" s="26" t="n"/>
      <c r="HK428" s="26" t="n"/>
      <c r="HL428" s="26" t="n"/>
      <c r="HM428" s="26" t="n"/>
      <c r="HN428" s="26" t="n"/>
      <c r="HO428" s="26" t="n"/>
      <c r="HP428" s="26" t="n"/>
      <c r="HQ428" s="26" t="n"/>
      <c r="HR428" s="26" t="n"/>
      <c r="HS428" s="26" t="n"/>
      <c r="HT428" s="26" t="n"/>
      <c r="HU428" s="26" t="n"/>
      <c r="HV428" s="26" t="n"/>
      <c r="HW428" s="26" t="n"/>
      <c r="HX428" s="26" t="n"/>
      <c r="HY428" s="26" t="n"/>
      <c r="HZ428" s="26" t="n"/>
      <c r="IA428" s="26" t="n"/>
      <c r="IB428" s="26" t="n"/>
      <c r="IC428" s="26" t="n"/>
      <c r="ID428" s="26" t="n"/>
      <c r="IE428" s="26" t="n"/>
      <c r="IF428" s="26" t="n"/>
      <c r="IG428" s="26" t="n"/>
      <c r="IH428" s="26" t="n"/>
      <c r="II428" s="26" t="n"/>
      <c r="IJ428" s="26" t="n"/>
      <c r="IK428" s="26" t="n"/>
      <c r="IL428" s="26" t="n"/>
      <c r="IM428" s="26" t="n"/>
      <c r="IN428" s="26" t="n"/>
      <c r="IO428" s="26" t="n"/>
    </row>
    <row r="429">
      <c r="A429" s="37" t="inlineStr">
        <is>
          <t>GR_FILTER_ALL_ENTRIES</t>
        </is>
      </c>
      <c r="B429" s="38" t="inlineStr">
        <is>
          <t>0.0</t>
        </is>
      </c>
      <c r="C429" s="38" t="n"/>
      <c r="D429" s="38" t="inlineStr">
        <is>
          <t>GLOBAL_CHECK, STOCKS_EXIT</t>
        </is>
      </c>
      <c r="E429" s="38" t="n"/>
      <c r="F429" s="26" t="n"/>
      <c r="G429" s="38">
        <f>IFERROR(VLOOKUP($A323&amp;"_"&amp;$B323,Results_Deltas!$A$2:$P$15000,5,FALSE),"")</f>
        <v/>
      </c>
      <c r="H429" s="38" t="inlineStr">
        <is>
          <t>Blanket (page end)</t>
        </is>
      </c>
      <c r="I429" s="26" t="n"/>
      <c r="J429" s="26" t="n"/>
      <c r="K429" s="26" t="n"/>
      <c r="L429" s="26" t="inlineStr">
        <is>
          <t>NO</t>
        </is>
      </c>
      <c r="M429" s="74" t="n">
        <v>5.219963873382673</v>
      </c>
      <c r="N429" s="74" t="n">
        <v>48</v>
      </c>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26" t="n"/>
      <c r="AM429" s="26"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c r="BO429" s="26" t="n"/>
      <c r="BP429" s="26" t="n"/>
      <c r="BQ429" s="26" t="n"/>
      <c r="BR429" s="26" t="n"/>
      <c r="BS429" s="26" t="n"/>
      <c r="BT429" s="26" t="n"/>
      <c r="BU429" s="26" t="n"/>
      <c r="BV429" s="26" t="n"/>
      <c r="BW429" s="26" t="n"/>
      <c r="BX429" s="26" t="n"/>
      <c r="BY429" s="26" t="n"/>
      <c r="BZ429" s="26" t="n"/>
      <c r="CA429" s="26" t="n"/>
      <c r="CB429" s="26" t="n"/>
      <c r="CC429" s="26" t="n"/>
      <c r="CD429" s="26" t="n"/>
      <c r="CE429" s="26" t="n"/>
      <c r="CF429" s="26" t="n"/>
      <c r="CG429" s="26" t="n"/>
      <c r="CH429" s="26" t="n"/>
      <c r="CI429" s="26" t="n"/>
      <c r="CJ429" s="26" t="n"/>
      <c r="CK429" s="26" t="n"/>
      <c r="CL429" s="26" t="n"/>
      <c r="CM429" s="26" t="n"/>
      <c r="CN429" s="26" t="n"/>
      <c r="CO429" s="26" t="n"/>
      <c r="CP429" s="26" t="n"/>
      <c r="CQ429" s="26" t="n"/>
      <c r="CR429" s="26" t="n"/>
      <c r="CS429" s="26" t="n"/>
      <c r="CT429" s="26" t="n"/>
      <c r="CU429" s="26" t="n"/>
      <c r="CV429" s="26" t="n"/>
      <c r="CW429" s="26" t="n"/>
      <c r="CX429" s="26" t="n"/>
      <c r="CY429" s="26" t="n"/>
      <c r="CZ429" s="26" t="n"/>
      <c r="DA429" s="26" t="n"/>
      <c r="DB429" s="26" t="n"/>
      <c r="DC429" s="26" t="n"/>
      <c r="DD429" s="26" t="n"/>
      <c r="DE429" s="26" t="n"/>
      <c r="DF429" s="26" t="n"/>
      <c r="DG429" s="26" t="n"/>
      <c r="DH429" s="26" t="n"/>
      <c r="DI429" s="26" t="n"/>
      <c r="DJ429" s="26" t="n"/>
      <c r="DK429" s="26" t="n"/>
      <c r="DL429" s="26" t="n"/>
      <c r="DM429" s="26" t="n"/>
      <c r="DN429" s="26" t="n"/>
      <c r="DO429" s="26" t="n"/>
      <c r="DP429" s="26" t="n"/>
      <c r="DQ429" s="26" t="n"/>
      <c r="DR429" s="26" t="n"/>
      <c r="DS429" s="26" t="n"/>
      <c r="DT429" s="26" t="n"/>
      <c r="DU429" s="26" t="n"/>
      <c r="DV429" s="26" t="n"/>
      <c r="DW429" s="26" t="n"/>
      <c r="DX429" s="26" t="n"/>
      <c r="DY429" s="26" t="n"/>
      <c r="DZ429" s="26" t="n"/>
      <c r="EA429" s="26" t="n"/>
      <c r="EB429" s="26" t="n"/>
      <c r="EC429" s="26" t="n"/>
      <c r="ED429" s="26" t="n"/>
      <c r="EE429" s="26" t="n"/>
      <c r="EF429" s="26" t="n"/>
      <c r="EG429" s="26" t="n"/>
      <c r="EH429" s="26" t="n"/>
      <c r="EI429" s="26" t="n"/>
      <c r="EJ429" s="26" t="n"/>
      <c r="EK429" s="26" t="n"/>
      <c r="EL429" s="26" t="n"/>
      <c r="EM429" s="26" t="n"/>
      <c r="EN429" s="26" t="n"/>
      <c r="EO429" s="26" t="n"/>
      <c r="EP429" s="26" t="n"/>
      <c r="EQ429" s="26" t="n"/>
      <c r="ER429" s="26" t="n"/>
      <c r="ES429" s="26" t="n"/>
      <c r="ET429" s="26" t="n"/>
      <c r="EU429" s="26" t="n"/>
      <c r="EV429" s="26" t="n"/>
      <c r="EW429" s="26" t="n"/>
      <c r="EX429" s="26" t="n"/>
      <c r="EY429" s="26" t="n"/>
      <c r="EZ429" s="26" t="n"/>
      <c r="FA429" s="26" t="n"/>
      <c r="FB429" s="26" t="n"/>
      <c r="FC429" s="26" t="n"/>
      <c r="FD429" s="26" t="n"/>
      <c r="FE429" s="26" t="n"/>
      <c r="FF429" s="26" t="n"/>
      <c r="FG429" s="26" t="n"/>
      <c r="FH429" s="26" t="n"/>
      <c r="FI429" s="26" t="n"/>
      <c r="FJ429" s="26" t="n"/>
      <c r="FK429" s="26" t="n"/>
      <c r="FL429" s="26" t="n"/>
      <c r="FM429" s="26" t="n"/>
      <c r="FN429" s="26" t="n"/>
      <c r="FO429" s="26" t="n"/>
      <c r="FP429" s="26" t="n"/>
      <c r="FQ429" s="26" t="n"/>
      <c r="FR429" s="26" t="n"/>
      <c r="FS429" s="26" t="n"/>
      <c r="FT429" s="26" t="n"/>
      <c r="FU429" s="26" t="n"/>
      <c r="FV429" s="26" t="n"/>
      <c r="FW429" s="26" t="n"/>
      <c r="FX429" s="26" t="n"/>
      <c r="FY429" s="26" t="n"/>
      <c r="FZ429" s="26" t="n"/>
      <c r="GA429" s="26" t="n"/>
      <c r="GB429" s="26" t="n"/>
      <c r="GC429" s="26" t="n"/>
      <c r="GD429" s="26" t="n"/>
      <c r="GE429" s="26" t="n"/>
      <c r="GF429" s="26" t="n"/>
      <c r="GG429" s="26" t="n"/>
      <c r="GH429" s="26" t="n"/>
      <c r="GI429" s="26" t="n"/>
      <c r="GJ429" s="26" t="n"/>
      <c r="GK429" s="26" t="n"/>
      <c r="GL429" s="26" t="n"/>
      <c r="GM429" s="26" t="n"/>
      <c r="GN429" s="26" t="n"/>
      <c r="GO429" s="26" t="n"/>
      <c r="GP429" s="26" t="n"/>
      <c r="GQ429" s="26" t="n"/>
      <c r="GR429" s="26" t="n"/>
      <c r="GS429" s="26" t="n"/>
      <c r="GT429" s="26" t="n"/>
      <c r="GU429" s="26" t="n"/>
      <c r="GV429" s="26" t="n"/>
      <c r="GW429" s="26" t="n"/>
      <c r="GX429" s="26" t="n"/>
      <c r="GY429" s="26" t="n"/>
      <c r="GZ429" s="26" t="n"/>
      <c r="HA429" s="26" t="n"/>
      <c r="HB429" s="26" t="n"/>
      <c r="HC429" s="26" t="n"/>
      <c r="HD429" s="26" t="n"/>
      <c r="HE429" s="26" t="n"/>
      <c r="HF429" s="26" t="n"/>
      <c r="HG429" s="26" t="n"/>
      <c r="HH429" s="26" t="n"/>
      <c r="HI429" s="26" t="n"/>
      <c r="HJ429" s="26" t="n"/>
      <c r="HK429" s="26" t="n"/>
      <c r="HL429" s="26" t="n"/>
      <c r="HM429" s="26" t="n"/>
      <c r="HN429" s="26" t="n"/>
      <c r="HO429" s="26" t="n"/>
      <c r="HP429" s="26" t="n"/>
      <c r="HQ429" s="26" t="n"/>
      <c r="HR429" s="26" t="n"/>
      <c r="HS429" s="26" t="n"/>
      <c r="HT429" s="26" t="n"/>
      <c r="HU429" s="26" t="n"/>
      <c r="HV429" s="26" t="n"/>
      <c r="HW429" s="26" t="n"/>
      <c r="HX429" s="26" t="n"/>
      <c r="HY429" s="26" t="n"/>
      <c r="HZ429" s="26" t="n"/>
      <c r="IA429" s="26" t="n"/>
      <c r="IB429" s="26" t="n"/>
      <c r="IC429" s="26" t="n"/>
      <c r="ID429" s="26" t="n"/>
      <c r="IE429" s="26" t="n"/>
      <c r="IF429" s="26" t="n"/>
      <c r="IG429" s="26" t="n"/>
      <c r="IH429" s="26" t="n"/>
      <c r="II429" s="26" t="n"/>
      <c r="IJ429" s="26" t="n"/>
      <c r="IK429" s="26" t="n"/>
      <c r="IL429" s="26" t="n"/>
      <c r="IM429" s="26" t="n"/>
      <c r="IN429" s="26" t="n"/>
      <c r="IO429" s="26" t="n"/>
    </row>
    <row r="430">
      <c r="A430" s="37" t="inlineStr">
        <is>
          <t>HLR_TOP_MIN_TFS</t>
        </is>
      </c>
      <c r="B430" s="38" t="inlineStr">
        <is>
          <t>0</t>
        </is>
      </c>
      <c r="C430" s="38" t="n"/>
      <c r="D430" s="38" t="inlineStr">
        <is>
          <t>GLOBAL_CHECK, REENTRY, STOCKS_EXIT</t>
        </is>
      </c>
      <c r="E430" s="38" t="n"/>
      <c r="F430" s="26" t="n"/>
      <c r="G430" s="38">
        <f>IFERROR(VLOOKUP($A343&amp;"_"&amp;$B343,Results_Deltas!$A$2:$P$15000,5,FALSE),"")</f>
        <v/>
      </c>
      <c r="H430" s="38" t="inlineStr">
        <is>
          <t>Blanket (page end)</t>
        </is>
      </c>
      <c r="I430" s="26" t="n"/>
      <c r="J430" s="26" t="n"/>
      <c r="K430" s="26" t="n"/>
      <c r="L430" s="26" t="inlineStr">
        <is>
          <t>NO</t>
        </is>
      </c>
      <c r="M430" s="74" t="n">
        <v>5.242496707029577</v>
      </c>
      <c r="N430" s="74" t="n">
        <v>42</v>
      </c>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26" t="n"/>
      <c r="AM430" s="26"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c r="BO430" s="26" t="n"/>
      <c r="BP430" s="26" t="n"/>
      <c r="BQ430" s="26" t="n"/>
      <c r="BR430" s="26" t="n"/>
      <c r="BS430" s="26" t="n"/>
      <c r="BT430" s="26" t="n"/>
      <c r="BU430" s="26" t="n"/>
      <c r="BV430" s="26" t="n"/>
      <c r="BW430" s="26" t="n"/>
      <c r="BX430" s="26" t="n"/>
      <c r="BY430" s="26" t="n"/>
      <c r="BZ430" s="26" t="n"/>
      <c r="CA430" s="26" t="n"/>
      <c r="CB430" s="26" t="n"/>
      <c r="CC430" s="26" t="n"/>
      <c r="CD430" s="26" t="n"/>
      <c r="CE430" s="26" t="n"/>
      <c r="CF430" s="26" t="n"/>
      <c r="CG430" s="26" t="n"/>
      <c r="CH430" s="26" t="n"/>
      <c r="CI430" s="26" t="n"/>
      <c r="CJ430" s="26" t="n"/>
      <c r="CK430" s="26" t="n"/>
      <c r="CL430" s="26" t="n"/>
      <c r="CM430" s="26" t="n"/>
      <c r="CN430" s="26" t="n"/>
      <c r="CO430" s="26" t="n"/>
      <c r="CP430" s="26" t="n"/>
      <c r="CQ430" s="26" t="n"/>
      <c r="CR430" s="26" t="n"/>
      <c r="CS430" s="26" t="n"/>
      <c r="CT430" s="26" t="n"/>
      <c r="CU430" s="26" t="n"/>
      <c r="CV430" s="26" t="n"/>
      <c r="CW430" s="26" t="n"/>
      <c r="CX430" s="26" t="n"/>
      <c r="CY430" s="26" t="n"/>
      <c r="CZ430" s="26" t="n"/>
      <c r="DA430" s="26" t="n"/>
      <c r="DB430" s="26" t="n"/>
      <c r="DC430" s="26" t="n"/>
      <c r="DD430" s="26" t="n"/>
      <c r="DE430" s="26" t="n"/>
      <c r="DF430" s="26" t="n"/>
      <c r="DG430" s="26" t="n"/>
      <c r="DH430" s="26" t="n"/>
      <c r="DI430" s="26" t="n"/>
      <c r="DJ430" s="26" t="n"/>
      <c r="DK430" s="26" t="n"/>
      <c r="DL430" s="26" t="n"/>
      <c r="DM430" s="26" t="n"/>
      <c r="DN430" s="26" t="n"/>
      <c r="DO430" s="26" t="n"/>
      <c r="DP430" s="26" t="n"/>
      <c r="DQ430" s="26" t="n"/>
      <c r="DR430" s="26" t="n"/>
      <c r="DS430" s="26" t="n"/>
      <c r="DT430" s="26" t="n"/>
      <c r="DU430" s="26" t="n"/>
      <c r="DV430" s="26" t="n"/>
      <c r="DW430" s="26" t="n"/>
      <c r="DX430" s="26" t="n"/>
      <c r="DY430" s="26" t="n"/>
      <c r="DZ430" s="26" t="n"/>
      <c r="EA430" s="26" t="n"/>
      <c r="EB430" s="26" t="n"/>
      <c r="EC430" s="26" t="n"/>
      <c r="ED430" s="26" t="n"/>
      <c r="EE430" s="26" t="n"/>
      <c r="EF430" s="26" t="n"/>
      <c r="EG430" s="26" t="n"/>
      <c r="EH430" s="26" t="n"/>
      <c r="EI430" s="26" t="n"/>
      <c r="EJ430" s="26" t="n"/>
      <c r="EK430" s="26" t="n"/>
      <c r="EL430" s="26" t="n"/>
      <c r="EM430" s="26" t="n"/>
      <c r="EN430" s="26" t="n"/>
      <c r="EO430" s="26" t="n"/>
      <c r="EP430" s="26" t="n"/>
      <c r="EQ430" s="26" t="n"/>
      <c r="ER430" s="26" t="n"/>
      <c r="ES430" s="26" t="n"/>
      <c r="ET430" s="26" t="n"/>
      <c r="EU430" s="26" t="n"/>
      <c r="EV430" s="26" t="n"/>
      <c r="EW430" s="26" t="n"/>
      <c r="EX430" s="26" t="n"/>
      <c r="EY430" s="26" t="n"/>
      <c r="EZ430" s="26" t="n"/>
      <c r="FA430" s="26" t="n"/>
      <c r="FB430" s="26" t="n"/>
      <c r="FC430" s="26" t="n"/>
      <c r="FD430" s="26" t="n"/>
      <c r="FE430" s="26" t="n"/>
      <c r="FF430" s="26" t="n"/>
      <c r="FG430" s="26" t="n"/>
      <c r="FH430" s="26" t="n"/>
      <c r="FI430" s="26" t="n"/>
      <c r="FJ430" s="26" t="n"/>
      <c r="FK430" s="26" t="n"/>
      <c r="FL430" s="26" t="n"/>
      <c r="FM430" s="26" t="n"/>
      <c r="FN430" s="26" t="n"/>
      <c r="FO430" s="26" t="n"/>
      <c r="FP430" s="26" t="n"/>
      <c r="FQ430" s="26" t="n"/>
      <c r="FR430" s="26" t="n"/>
      <c r="FS430" s="26" t="n"/>
      <c r="FT430" s="26" t="n"/>
      <c r="FU430" s="26" t="n"/>
      <c r="FV430" s="26" t="n"/>
      <c r="FW430" s="26" t="n"/>
      <c r="FX430" s="26" t="n"/>
      <c r="FY430" s="26" t="n"/>
      <c r="FZ430" s="26" t="n"/>
      <c r="GA430" s="26" t="n"/>
      <c r="GB430" s="26" t="n"/>
      <c r="GC430" s="26" t="n"/>
      <c r="GD430" s="26" t="n"/>
      <c r="GE430" s="26" t="n"/>
      <c r="GF430" s="26" t="n"/>
      <c r="GG430" s="26" t="n"/>
      <c r="GH430" s="26" t="n"/>
      <c r="GI430" s="26" t="n"/>
      <c r="GJ430" s="26" t="n"/>
      <c r="GK430" s="26" t="n"/>
      <c r="GL430" s="26" t="n"/>
      <c r="GM430" s="26" t="n"/>
      <c r="GN430" s="26" t="n"/>
      <c r="GO430" s="26" t="n"/>
      <c r="GP430" s="26" t="n"/>
      <c r="GQ430" s="26" t="n"/>
      <c r="GR430" s="26" t="n"/>
      <c r="GS430" s="26" t="n"/>
      <c r="GT430" s="26" t="n"/>
      <c r="GU430" s="26" t="n"/>
      <c r="GV430" s="26" t="n"/>
      <c r="GW430" s="26" t="n"/>
      <c r="GX430" s="26" t="n"/>
      <c r="GY430" s="26" t="n"/>
      <c r="GZ430" s="26" t="n"/>
      <c r="HA430" s="26" t="n"/>
      <c r="HB430" s="26" t="n"/>
      <c r="HC430" s="26" t="n"/>
      <c r="HD430" s="26" t="n"/>
      <c r="HE430" s="26" t="n"/>
      <c r="HF430" s="26" t="n"/>
      <c r="HG430" s="26" t="n"/>
      <c r="HH430" s="26" t="n"/>
      <c r="HI430" s="26" t="n"/>
      <c r="HJ430" s="26" t="n"/>
      <c r="HK430" s="26" t="n"/>
      <c r="HL430" s="26" t="n"/>
      <c r="HM430" s="26" t="n"/>
      <c r="HN430" s="26" t="n"/>
      <c r="HO430" s="26" t="n"/>
      <c r="HP430" s="26" t="n"/>
      <c r="HQ430" s="26" t="n"/>
      <c r="HR430" s="26" t="n"/>
      <c r="HS430" s="26" t="n"/>
      <c r="HT430" s="26" t="n"/>
      <c r="HU430" s="26" t="n"/>
      <c r="HV430" s="26" t="n"/>
      <c r="HW430" s="26" t="n"/>
      <c r="HX430" s="26" t="n"/>
      <c r="HY430" s="26" t="n"/>
      <c r="HZ430" s="26" t="n"/>
      <c r="IA430" s="26" t="n"/>
      <c r="IB430" s="26" t="n"/>
      <c r="IC430" s="26" t="n"/>
      <c r="ID430" s="26" t="n"/>
      <c r="IE430" s="26" t="n"/>
      <c r="IF430" s="26" t="n"/>
      <c r="IG430" s="26" t="n"/>
      <c r="IH430" s="26" t="n"/>
      <c r="II430" s="26" t="n"/>
      <c r="IJ430" s="26" t="n"/>
      <c r="IK430" s="26" t="n"/>
      <c r="IL430" s="26" t="n"/>
      <c r="IM430" s="26" t="n"/>
      <c r="IN430" s="26" t="n"/>
      <c r="IO430" s="26" t="n"/>
    </row>
    <row r="431">
      <c r="A431" s="39" t="inlineStr">
        <is>
          <t>HLR_TOP_MIN_TFS</t>
        </is>
      </c>
      <c r="B431" s="70" t="n">
        <v>0</v>
      </c>
      <c r="C431" s="38" t="n"/>
      <c r="D431" s="38" t="inlineStr">
        <is>
          <t>GLOBAL_CHECK, REENTRY, STOCKS_EXIT</t>
        </is>
      </c>
      <c r="E431" s="38" t="n"/>
      <c r="F431" s="26" t="n"/>
      <c r="G431" s="38">
        <f>IFERROR(VLOOKUP($A344&amp;"_"&amp;$B344,Results_Deltas!$A$2:$P$15000,5,FALSE),"")</f>
        <v/>
      </c>
      <c r="H431" s="38" t="inlineStr">
        <is>
          <t>Blanket (page end)</t>
        </is>
      </c>
      <c r="I431" s="26" t="n"/>
      <c r="J431" s="26" t="n"/>
      <c r="K431" s="26" t="n"/>
      <c r="L431" s="26" t="inlineStr">
        <is>
          <t>NO</t>
        </is>
      </c>
      <c r="M431" s="74" t="n">
        <v>5.242496707029577</v>
      </c>
      <c r="N431" s="74" t="n">
        <v>42</v>
      </c>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26" t="n"/>
      <c r="AM431" s="26"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c r="BO431" s="26" t="n"/>
      <c r="BP431" s="26" t="n"/>
      <c r="BQ431" s="26" t="n"/>
      <c r="BR431" s="26" t="n"/>
      <c r="BS431" s="26" t="n"/>
      <c r="BT431" s="26" t="n"/>
      <c r="BU431" s="26" t="n"/>
      <c r="BV431" s="26" t="n"/>
      <c r="BW431" s="26" t="n"/>
      <c r="BX431" s="26" t="n"/>
      <c r="BY431" s="26" t="n"/>
      <c r="BZ431" s="26" t="n"/>
      <c r="CA431" s="26" t="n"/>
      <c r="CB431" s="26" t="n"/>
      <c r="CC431" s="26" t="n"/>
      <c r="CD431" s="26" t="n"/>
      <c r="CE431" s="26" t="n"/>
      <c r="CF431" s="26" t="n"/>
      <c r="CG431" s="26" t="n"/>
      <c r="CH431" s="26" t="n"/>
      <c r="CI431" s="26" t="n"/>
      <c r="CJ431" s="26" t="n"/>
      <c r="CK431" s="26" t="n"/>
      <c r="CL431" s="26" t="n"/>
      <c r="CM431" s="26" t="n"/>
      <c r="CN431" s="26" t="n"/>
      <c r="CO431" s="26" t="n"/>
      <c r="CP431" s="26" t="n"/>
      <c r="CQ431" s="26" t="n"/>
      <c r="CR431" s="26" t="n"/>
      <c r="CS431" s="26" t="n"/>
      <c r="CT431" s="26" t="n"/>
      <c r="CU431" s="26" t="n"/>
      <c r="CV431" s="26" t="n"/>
      <c r="CW431" s="26" t="n"/>
      <c r="CX431" s="26" t="n"/>
      <c r="CY431" s="26" t="n"/>
      <c r="CZ431" s="26" t="n"/>
      <c r="DA431" s="26" t="n"/>
      <c r="DB431" s="26" t="n"/>
      <c r="DC431" s="26" t="n"/>
      <c r="DD431" s="26" t="n"/>
      <c r="DE431" s="26" t="n"/>
      <c r="DF431" s="26" t="n"/>
      <c r="DG431" s="26" t="n"/>
      <c r="DH431" s="26" t="n"/>
      <c r="DI431" s="26" t="n"/>
      <c r="DJ431" s="26" t="n"/>
      <c r="DK431" s="26" t="n"/>
      <c r="DL431" s="26" t="n"/>
      <c r="DM431" s="26" t="n"/>
      <c r="DN431" s="26" t="n"/>
      <c r="DO431" s="26" t="n"/>
      <c r="DP431" s="26" t="n"/>
      <c r="DQ431" s="26" t="n"/>
      <c r="DR431" s="26" t="n"/>
      <c r="DS431" s="26" t="n"/>
      <c r="DT431" s="26" t="n"/>
      <c r="DU431" s="26" t="n"/>
      <c r="DV431" s="26" t="n"/>
      <c r="DW431" s="26" t="n"/>
      <c r="DX431" s="26" t="n"/>
      <c r="DY431" s="26" t="n"/>
      <c r="DZ431" s="26" t="n"/>
      <c r="EA431" s="26" t="n"/>
      <c r="EB431" s="26" t="n"/>
      <c r="EC431" s="26" t="n"/>
      <c r="ED431" s="26" t="n"/>
      <c r="EE431" s="26" t="n"/>
      <c r="EF431" s="26" t="n"/>
      <c r="EG431" s="26" t="n"/>
      <c r="EH431" s="26" t="n"/>
      <c r="EI431" s="26" t="n"/>
      <c r="EJ431" s="26" t="n"/>
      <c r="EK431" s="26" t="n"/>
      <c r="EL431" s="26" t="n"/>
      <c r="EM431" s="26" t="n"/>
      <c r="EN431" s="26" t="n"/>
      <c r="EO431" s="26" t="n"/>
      <c r="EP431" s="26" t="n"/>
      <c r="EQ431" s="26" t="n"/>
      <c r="ER431" s="26" t="n"/>
      <c r="ES431" s="26" t="n"/>
      <c r="ET431" s="26" t="n"/>
      <c r="EU431" s="26" t="n"/>
      <c r="EV431" s="26" t="n"/>
      <c r="EW431" s="26" t="n"/>
      <c r="EX431" s="26" t="n"/>
      <c r="EY431" s="26" t="n"/>
      <c r="EZ431" s="26" t="n"/>
      <c r="FA431" s="26" t="n"/>
      <c r="FB431" s="26" t="n"/>
      <c r="FC431" s="26" t="n"/>
      <c r="FD431" s="26" t="n"/>
      <c r="FE431" s="26" t="n"/>
      <c r="FF431" s="26" t="n"/>
      <c r="FG431" s="26" t="n"/>
      <c r="FH431" s="26" t="n"/>
      <c r="FI431" s="26" t="n"/>
      <c r="FJ431" s="26" t="n"/>
      <c r="FK431" s="26" t="n"/>
      <c r="FL431" s="26" t="n"/>
      <c r="FM431" s="26" t="n"/>
      <c r="FN431" s="26" t="n"/>
      <c r="FO431" s="26" t="n"/>
      <c r="FP431" s="26" t="n"/>
      <c r="FQ431" s="26" t="n"/>
      <c r="FR431" s="26" t="n"/>
      <c r="FS431" s="26" t="n"/>
      <c r="FT431" s="26" t="n"/>
      <c r="FU431" s="26" t="n"/>
      <c r="FV431" s="26" t="n"/>
      <c r="FW431" s="26" t="n"/>
      <c r="FX431" s="26" t="n"/>
      <c r="FY431" s="26" t="n"/>
      <c r="FZ431" s="26" t="n"/>
      <c r="GA431" s="26" t="n"/>
      <c r="GB431" s="26" t="n"/>
      <c r="GC431" s="26" t="n"/>
      <c r="GD431" s="26" t="n"/>
      <c r="GE431" s="26" t="n"/>
      <c r="GF431" s="26" t="n"/>
      <c r="GG431" s="26" t="n"/>
      <c r="GH431" s="26" t="n"/>
      <c r="GI431" s="26" t="n"/>
      <c r="GJ431" s="26" t="n"/>
      <c r="GK431" s="26" t="n"/>
      <c r="GL431" s="26" t="n"/>
      <c r="GM431" s="26" t="n"/>
      <c r="GN431" s="26" t="n"/>
      <c r="GO431" s="26" t="n"/>
      <c r="GP431" s="26" t="n"/>
      <c r="GQ431" s="26" t="n"/>
      <c r="GR431" s="26" t="n"/>
      <c r="GS431" s="26" t="n"/>
      <c r="GT431" s="26" t="n"/>
      <c r="GU431" s="26" t="n"/>
      <c r="GV431" s="26" t="n"/>
      <c r="GW431" s="26" t="n"/>
      <c r="GX431" s="26" t="n"/>
      <c r="GY431" s="26" t="n"/>
      <c r="GZ431" s="26" t="n"/>
      <c r="HA431" s="26" t="n"/>
      <c r="HB431" s="26" t="n"/>
      <c r="HC431" s="26" t="n"/>
      <c r="HD431" s="26" t="n"/>
      <c r="HE431" s="26" t="n"/>
      <c r="HF431" s="26" t="n"/>
      <c r="HG431" s="26" t="n"/>
      <c r="HH431" s="26" t="n"/>
      <c r="HI431" s="26" t="n"/>
      <c r="HJ431" s="26" t="n"/>
      <c r="HK431" s="26" t="n"/>
      <c r="HL431" s="26" t="n"/>
      <c r="HM431" s="26" t="n"/>
      <c r="HN431" s="26" t="n"/>
      <c r="HO431" s="26" t="n"/>
      <c r="HP431" s="26" t="n"/>
      <c r="HQ431" s="26" t="n"/>
      <c r="HR431" s="26" t="n"/>
      <c r="HS431" s="26" t="n"/>
      <c r="HT431" s="26" t="n"/>
      <c r="HU431" s="26" t="n"/>
      <c r="HV431" s="26" t="n"/>
      <c r="HW431" s="26" t="n"/>
      <c r="HX431" s="26" t="n"/>
      <c r="HY431" s="26" t="n"/>
      <c r="HZ431" s="26" t="n"/>
      <c r="IA431" s="26" t="n"/>
      <c r="IB431" s="26" t="n"/>
      <c r="IC431" s="26" t="n"/>
      <c r="ID431" s="26" t="n"/>
      <c r="IE431" s="26" t="n"/>
      <c r="IF431" s="26" t="n"/>
      <c r="IG431" s="26" t="n"/>
      <c r="IH431" s="26" t="n"/>
      <c r="II431" s="26" t="n"/>
      <c r="IJ431" s="26" t="n"/>
      <c r="IK431" s="26" t="n"/>
      <c r="IL431" s="26" t="n"/>
      <c r="IM431" s="26" t="n"/>
      <c r="IN431" s="26" t="n"/>
      <c r="IO431" s="26" t="n"/>
    </row>
    <row r="432">
      <c r="A432" s="37" t="inlineStr">
        <is>
          <t>HTF4_CONF</t>
        </is>
      </c>
      <c r="B432" s="38" t="inlineStr">
        <is>
          <t>False</t>
        </is>
      </c>
      <c r="C432" s="38" t="n"/>
      <c r="D432" s="38" t="inlineStr">
        <is>
          <t>GLOBAL_CHECK, STOCKS_EXIT</t>
        </is>
      </c>
      <c r="E432" s="38" t="n"/>
      <c r="F432" s="26" t="n"/>
      <c r="G432" s="38">
        <f>IFERROR(VLOOKUP($A346&amp;"_"&amp;$B346,Results_Deltas!$A$2:$P$15000,5,FALSE),"")</f>
        <v/>
      </c>
      <c r="H432" s="38" t="inlineStr">
        <is>
          <t>Blanket (page end)</t>
        </is>
      </c>
      <c r="I432" s="26" t="n"/>
      <c r="J432" s="26" t="n"/>
      <c r="K432" s="26" t="n"/>
      <c r="L432" s="26" t="inlineStr">
        <is>
          <t>YES</t>
        </is>
      </c>
      <c r="M432" s="74" t="n">
        <v>5.242496707029577</v>
      </c>
      <c r="N432" s="74" t="n">
        <v>42</v>
      </c>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26" t="n"/>
      <c r="AM432" s="26"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c r="BO432" s="26" t="n"/>
      <c r="BP432" s="26" t="n"/>
      <c r="BQ432" s="26" t="n"/>
      <c r="BR432" s="26" t="n"/>
      <c r="BS432" s="26" t="n"/>
      <c r="BT432" s="26" t="n"/>
      <c r="BU432" s="26" t="n"/>
      <c r="BV432" s="26" t="n"/>
      <c r="BW432" s="26" t="n"/>
      <c r="BX432" s="26" t="n"/>
      <c r="BY432" s="26" t="n"/>
      <c r="BZ432" s="26" t="n"/>
      <c r="CA432" s="26" t="n"/>
      <c r="CB432" s="26" t="n"/>
      <c r="CC432" s="26" t="n"/>
      <c r="CD432" s="26" t="n"/>
      <c r="CE432" s="26" t="n"/>
      <c r="CF432" s="26" t="n"/>
      <c r="CG432" s="26" t="n"/>
      <c r="CH432" s="26" t="n"/>
      <c r="CI432" s="26" t="n"/>
      <c r="CJ432" s="26" t="n"/>
      <c r="CK432" s="26" t="n"/>
      <c r="CL432" s="26" t="n"/>
      <c r="CM432" s="26" t="n"/>
      <c r="CN432" s="26" t="n"/>
      <c r="CO432" s="26" t="n"/>
      <c r="CP432" s="26" t="n"/>
      <c r="CQ432" s="26" t="n"/>
      <c r="CR432" s="26" t="n"/>
      <c r="CS432" s="26" t="n"/>
      <c r="CT432" s="26" t="n"/>
      <c r="CU432" s="26" t="n"/>
      <c r="CV432" s="26" t="n"/>
      <c r="CW432" s="26" t="n"/>
      <c r="CX432" s="26" t="n"/>
      <c r="CY432" s="26" t="n"/>
      <c r="CZ432" s="26" t="n"/>
      <c r="DA432" s="26" t="n"/>
      <c r="DB432" s="26" t="n"/>
      <c r="DC432" s="26" t="n"/>
      <c r="DD432" s="26" t="n"/>
      <c r="DE432" s="26" t="n"/>
      <c r="DF432" s="26" t="n"/>
      <c r="DG432" s="26" t="n"/>
      <c r="DH432" s="26" t="n"/>
      <c r="DI432" s="26" t="n"/>
      <c r="DJ432" s="26" t="n"/>
      <c r="DK432" s="26" t="n"/>
      <c r="DL432" s="26" t="n"/>
      <c r="DM432" s="26" t="n"/>
      <c r="DN432" s="26" t="n"/>
      <c r="DO432" s="26" t="n"/>
      <c r="DP432" s="26" t="n"/>
      <c r="DQ432" s="26" t="n"/>
      <c r="DR432" s="26" t="n"/>
      <c r="DS432" s="26" t="n"/>
      <c r="DT432" s="26" t="n"/>
      <c r="DU432" s="26" t="n"/>
      <c r="DV432" s="26" t="n"/>
      <c r="DW432" s="26" t="n"/>
      <c r="DX432" s="26" t="n"/>
      <c r="DY432" s="26" t="n"/>
      <c r="DZ432" s="26" t="n"/>
      <c r="EA432" s="26" t="n"/>
      <c r="EB432" s="26" t="n"/>
      <c r="EC432" s="26" t="n"/>
      <c r="ED432" s="26" t="n"/>
      <c r="EE432" s="26" t="n"/>
      <c r="EF432" s="26" t="n"/>
      <c r="EG432" s="26" t="n"/>
      <c r="EH432" s="26" t="n"/>
      <c r="EI432" s="26" t="n"/>
      <c r="EJ432" s="26" t="n"/>
      <c r="EK432" s="26" t="n"/>
      <c r="EL432" s="26" t="n"/>
      <c r="EM432" s="26" t="n"/>
      <c r="EN432" s="26" t="n"/>
      <c r="EO432" s="26" t="n"/>
      <c r="EP432" s="26" t="n"/>
      <c r="EQ432" s="26" t="n"/>
      <c r="ER432" s="26" t="n"/>
      <c r="ES432" s="26" t="n"/>
      <c r="ET432" s="26" t="n"/>
      <c r="EU432" s="26" t="n"/>
      <c r="EV432" s="26" t="n"/>
      <c r="EW432" s="26" t="n"/>
      <c r="EX432" s="26" t="n"/>
      <c r="EY432" s="26" t="n"/>
      <c r="EZ432" s="26" t="n"/>
      <c r="FA432" s="26" t="n"/>
      <c r="FB432" s="26" t="n"/>
      <c r="FC432" s="26" t="n"/>
      <c r="FD432" s="26" t="n"/>
      <c r="FE432" s="26" t="n"/>
      <c r="FF432" s="26" t="n"/>
      <c r="FG432" s="26" t="n"/>
      <c r="FH432" s="26" t="n"/>
      <c r="FI432" s="26" t="n"/>
      <c r="FJ432" s="26" t="n"/>
      <c r="FK432" s="26" t="n"/>
      <c r="FL432" s="26" t="n"/>
      <c r="FM432" s="26" t="n"/>
      <c r="FN432" s="26" t="n"/>
      <c r="FO432" s="26" t="n"/>
      <c r="FP432" s="26" t="n"/>
      <c r="FQ432" s="26" t="n"/>
      <c r="FR432" s="26" t="n"/>
      <c r="FS432" s="26" t="n"/>
      <c r="FT432" s="26" t="n"/>
      <c r="FU432" s="26" t="n"/>
      <c r="FV432" s="26" t="n"/>
      <c r="FW432" s="26" t="n"/>
      <c r="FX432" s="26" t="n"/>
      <c r="FY432" s="26" t="n"/>
      <c r="FZ432" s="26" t="n"/>
      <c r="GA432" s="26" t="n"/>
      <c r="GB432" s="26" t="n"/>
      <c r="GC432" s="26" t="n"/>
      <c r="GD432" s="26" t="n"/>
      <c r="GE432" s="26" t="n"/>
      <c r="GF432" s="26" t="n"/>
      <c r="GG432" s="26" t="n"/>
      <c r="GH432" s="26" t="n"/>
      <c r="GI432" s="26" t="n"/>
      <c r="GJ432" s="26" t="n"/>
      <c r="GK432" s="26" t="n"/>
      <c r="GL432" s="26" t="n"/>
      <c r="GM432" s="26" t="n"/>
      <c r="GN432" s="26" t="n"/>
      <c r="GO432" s="26" t="n"/>
      <c r="GP432" s="26" t="n"/>
      <c r="GQ432" s="26" t="n"/>
      <c r="GR432" s="26" t="n"/>
      <c r="GS432" s="26" t="n"/>
      <c r="GT432" s="26" t="n"/>
      <c r="GU432" s="26" t="n"/>
      <c r="GV432" s="26" t="n"/>
      <c r="GW432" s="26" t="n"/>
      <c r="GX432" s="26" t="n"/>
      <c r="GY432" s="26" t="n"/>
      <c r="GZ432" s="26" t="n"/>
      <c r="HA432" s="26" t="n"/>
      <c r="HB432" s="26" t="n"/>
      <c r="HC432" s="26" t="n"/>
      <c r="HD432" s="26" t="n"/>
      <c r="HE432" s="26" t="n"/>
      <c r="HF432" s="26" t="n"/>
      <c r="HG432" s="26" t="n"/>
      <c r="HH432" s="26" t="n"/>
      <c r="HI432" s="26" t="n"/>
      <c r="HJ432" s="26" t="n"/>
      <c r="HK432" s="26" t="n"/>
      <c r="HL432" s="26" t="n"/>
      <c r="HM432" s="26" t="n"/>
      <c r="HN432" s="26" t="n"/>
      <c r="HO432" s="26" t="n"/>
      <c r="HP432" s="26" t="n"/>
      <c r="HQ432" s="26" t="n"/>
      <c r="HR432" s="26" t="n"/>
      <c r="HS432" s="26" t="n"/>
      <c r="HT432" s="26" t="n"/>
      <c r="HU432" s="26" t="n"/>
      <c r="HV432" s="26" t="n"/>
      <c r="HW432" s="26" t="n"/>
      <c r="HX432" s="26" t="n"/>
      <c r="HY432" s="26" t="n"/>
      <c r="HZ432" s="26" t="n"/>
      <c r="IA432" s="26" t="n"/>
      <c r="IB432" s="26" t="n"/>
      <c r="IC432" s="26" t="n"/>
      <c r="ID432" s="26" t="n"/>
      <c r="IE432" s="26" t="n"/>
      <c r="IF432" s="26" t="n"/>
      <c r="IG432" s="26" t="n"/>
      <c r="IH432" s="26" t="n"/>
      <c r="II432" s="26" t="n"/>
      <c r="IJ432" s="26" t="n"/>
      <c r="IK432" s="26" t="n"/>
      <c r="IL432" s="26" t="n"/>
      <c r="IM432" s="26" t="n"/>
      <c r="IN432" s="26" t="n"/>
      <c r="IO432" s="26" t="n"/>
    </row>
    <row r="433">
      <c r="A433" s="37" t="inlineStr">
        <is>
          <t>GR_FILTER_ALL_ENTRIES</t>
        </is>
      </c>
      <c r="B433" s="38" t="inlineStr">
        <is>
          <t>0.0_ALT</t>
        </is>
      </c>
      <c r="C433" s="38" t="n"/>
      <c r="D433" s="38" t="inlineStr">
        <is>
          <t>GLOBAL_CHECK, STOCKS_EXIT</t>
        </is>
      </c>
      <c r="E433" s="38" t="n"/>
      <c r="F433" s="26" t="n"/>
      <c r="G433" s="38">
        <f>IFERROR(VLOOKUP($A324&amp;"_"&amp;$B324,Results_Deltas!$A$2:$P$15000,5,FALSE),"")</f>
        <v/>
      </c>
      <c r="H433" s="38" t="inlineStr">
        <is>
          <t>Blanket (page end)</t>
        </is>
      </c>
      <c r="I433" s="26" t="n"/>
      <c r="J433" s="26" t="n"/>
      <c r="K433" s="26" t="n"/>
      <c r="L433" s="26" t="inlineStr">
        <is>
          <t>NO</t>
        </is>
      </c>
      <c r="M433" s="74" t="n">
        <v>5.302820442801445</v>
      </c>
      <c r="N433" s="74" t="n">
        <v>48</v>
      </c>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26" t="n"/>
      <c r="AM433" s="26"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c r="BO433" s="26" t="n"/>
      <c r="BP433" s="26" t="n"/>
      <c r="BQ433" s="26" t="n"/>
      <c r="BR433" s="26" t="n"/>
      <c r="BS433" s="26" t="n"/>
      <c r="BT433" s="26" t="n"/>
      <c r="BU433" s="26" t="n"/>
      <c r="BV433" s="26" t="n"/>
      <c r="BW433" s="26" t="n"/>
      <c r="BX433" s="26" t="n"/>
      <c r="BY433" s="26" t="n"/>
      <c r="BZ433" s="26" t="n"/>
      <c r="CA433" s="26" t="n"/>
      <c r="CB433" s="26" t="n"/>
      <c r="CC433" s="26" t="n"/>
      <c r="CD433" s="26" t="n"/>
      <c r="CE433" s="26" t="n"/>
      <c r="CF433" s="26" t="n"/>
      <c r="CG433" s="26" t="n"/>
      <c r="CH433" s="26" t="n"/>
      <c r="CI433" s="26" t="n"/>
      <c r="CJ433" s="26" t="n"/>
      <c r="CK433" s="26" t="n"/>
      <c r="CL433" s="26" t="n"/>
      <c r="CM433" s="26" t="n"/>
      <c r="CN433" s="26" t="n"/>
      <c r="CO433" s="26" t="n"/>
      <c r="CP433" s="26" t="n"/>
      <c r="CQ433" s="26" t="n"/>
      <c r="CR433" s="26" t="n"/>
      <c r="CS433" s="26" t="n"/>
      <c r="CT433" s="26" t="n"/>
      <c r="CU433" s="26" t="n"/>
      <c r="CV433" s="26" t="n"/>
      <c r="CW433" s="26" t="n"/>
      <c r="CX433" s="26" t="n"/>
      <c r="CY433" s="26" t="n"/>
      <c r="CZ433" s="26" t="n"/>
      <c r="DA433" s="26" t="n"/>
      <c r="DB433" s="26" t="n"/>
      <c r="DC433" s="26" t="n"/>
      <c r="DD433" s="26" t="n"/>
      <c r="DE433" s="26" t="n"/>
      <c r="DF433" s="26" t="n"/>
      <c r="DG433" s="26" t="n"/>
      <c r="DH433" s="26" t="n"/>
      <c r="DI433" s="26" t="n"/>
      <c r="DJ433" s="26" t="n"/>
      <c r="DK433" s="26" t="n"/>
      <c r="DL433" s="26" t="n"/>
      <c r="DM433" s="26" t="n"/>
      <c r="DN433" s="26" t="n"/>
      <c r="DO433" s="26" t="n"/>
      <c r="DP433" s="26" t="n"/>
      <c r="DQ433" s="26" t="n"/>
      <c r="DR433" s="26" t="n"/>
      <c r="DS433" s="26" t="n"/>
      <c r="DT433" s="26" t="n"/>
      <c r="DU433" s="26" t="n"/>
      <c r="DV433" s="26" t="n"/>
      <c r="DW433" s="26" t="n"/>
      <c r="DX433" s="26" t="n"/>
      <c r="DY433" s="26" t="n"/>
      <c r="DZ433" s="26" t="n"/>
      <c r="EA433" s="26" t="n"/>
      <c r="EB433" s="26" t="n"/>
      <c r="EC433" s="26" t="n"/>
      <c r="ED433" s="26" t="n"/>
      <c r="EE433" s="26" t="n"/>
      <c r="EF433" s="26" t="n"/>
      <c r="EG433" s="26" t="n"/>
      <c r="EH433" s="26" t="n"/>
      <c r="EI433" s="26" t="n"/>
      <c r="EJ433" s="26" t="n"/>
      <c r="EK433" s="26" t="n"/>
      <c r="EL433" s="26" t="n"/>
      <c r="EM433" s="26" t="n"/>
      <c r="EN433" s="26" t="n"/>
      <c r="EO433" s="26" t="n"/>
      <c r="EP433" s="26" t="n"/>
      <c r="EQ433" s="26" t="n"/>
      <c r="ER433" s="26" t="n"/>
      <c r="ES433" s="26" t="n"/>
      <c r="ET433" s="26" t="n"/>
      <c r="EU433" s="26" t="n"/>
      <c r="EV433" s="26" t="n"/>
      <c r="EW433" s="26" t="n"/>
      <c r="EX433" s="26" t="n"/>
      <c r="EY433" s="26" t="n"/>
      <c r="EZ433" s="26" t="n"/>
      <c r="FA433" s="26" t="n"/>
      <c r="FB433" s="26" t="n"/>
      <c r="FC433" s="26" t="n"/>
      <c r="FD433" s="26" t="n"/>
      <c r="FE433" s="26" t="n"/>
      <c r="FF433" s="26" t="n"/>
      <c r="FG433" s="26" t="n"/>
      <c r="FH433" s="26" t="n"/>
      <c r="FI433" s="26" t="n"/>
      <c r="FJ433" s="26" t="n"/>
      <c r="FK433" s="26" t="n"/>
      <c r="FL433" s="26" t="n"/>
      <c r="FM433" s="26" t="n"/>
      <c r="FN433" s="26" t="n"/>
      <c r="FO433" s="26" t="n"/>
      <c r="FP433" s="26" t="n"/>
      <c r="FQ433" s="26" t="n"/>
      <c r="FR433" s="26" t="n"/>
      <c r="FS433" s="26" t="n"/>
      <c r="FT433" s="26" t="n"/>
      <c r="FU433" s="26" t="n"/>
      <c r="FV433" s="26" t="n"/>
      <c r="FW433" s="26" t="n"/>
      <c r="FX433" s="26" t="n"/>
      <c r="FY433" s="26" t="n"/>
      <c r="FZ433" s="26" t="n"/>
      <c r="GA433" s="26" t="n"/>
      <c r="GB433" s="26" t="n"/>
      <c r="GC433" s="26" t="n"/>
      <c r="GD433" s="26" t="n"/>
      <c r="GE433" s="26" t="n"/>
      <c r="GF433" s="26" t="n"/>
      <c r="GG433" s="26" t="n"/>
      <c r="GH433" s="26" t="n"/>
      <c r="GI433" s="26" t="n"/>
      <c r="GJ433" s="26" t="n"/>
      <c r="GK433" s="26" t="n"/>
      <c r="GL433" s="26" t="n"/>
      <c r="GM433" s="26" t="n"/>
      <c r="GN433" s="26" t="n"/>
      <c r="GO433" s="26" t="n"/>
      <c r="GP433" s="26" t="n"/>
      <c r="GQ433" s="26" t="n"/>
      <c r="GR433" s="26" t="n"/>
      <c r="GS433" s="26" t="n"/>
      <c r="GT433" s="26" t="n"/>
      <c r="GU433" s="26" t="n"/>
      <c r="GV433" s="26" t="n"/>
      <c r="GW433" s="26" t="n"/>
      <c r="GX433" s="26" t="n"/>
      <c r="GY433" s="26" t="n"/>
      <c r="GZ433" s="26" t="n"/>
      <c r="HA433" s="26" t="n"/>
      <c r="HB433" s="26" t="n"/>
      <c r="HC433" s="26" t="n"/>
      <c r="HD433" s="26" t="n"/>
      <c r="HE433" s="26" t="n"/>
      <c r="HF433" s="26" t="n"/>
      <c r="HG433" s="26" t="n"/>
      <c r="HH433" s="26" t="n"/>
      <c r="HI433" s="26" t="n"/>
      <c r="HJ433" s="26" t="n"/>
      <c r="HK433" s="26" t="n"/>
      <c r="HL433" s="26" t="n"/>
      <c r="HM433" s="26" t="n"/>
      <c r="HN433" s="26" t="n"/>
      <c r="HO433" s="26" t="n"/>
      <c r="HP433" s="26" t="n"/>
      <c r="HQ433" s="26" t="n"/>
      <c r="HR433" s="26" t="n"/>
      <c r="HS433" s="26" t="n"/>
      <c r="HT433" s="26" t="n"/>
      <c r="HU433" s="26" t="n"/>
      <c r="HV433" s="26" t="n"/>
      <c r="HW433" s="26" t="n"/>
      <c r="HX433" s="26" t="n"/>
      <c r="HY433" s="26" t="n"/>
      <c r="HZ433" s="26" t="n"/>
      <c r="IA433" s="26" t="n"/>
      <c r="IB433" s="26" t="n"/>
      <c r="IC433" s="26" t="n"/>
      <c r="ID433" s="26" t="n"/>
      <c r="IE433" s="26" t="n"/>
      <c r="IF433" s="26" t="n"/>
      <c r="IG433" s="26" t="n"/>
      <c r="IH433" s="26" t="n"/>
      <c r="II433" s="26" t="n"/>
      <c r="IJ433" s="26" t="n"/>
      <c r="IK433" s="26" t="n"/>
      <c r="IL433" s="26" t="n"/>
      <c r="IM433" s="26" t="n"/>
      <c r="IN433" s="26" t="n"/>
      <c r="IO433" s="26"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26" t="inlineStr">
        <is>
          <t>HLR_REENTRY_MAX_AGE_S</t>
        </is>
      </c>
      <c r="B3" s="26" t="inlineStr">
        <is>
          <t>0.5</t>
        </is>
      </c>
      <c r="C3" s="26" t="n"/>
      <c r="D3" s="26" t="n"/>
      <c r="E3" s="26" t="n"/>
      <c r="F3" s="26" t="n"/>
      <c r="G3" s="26">
        <f>IFERROR(VLOOKUP($A19&amp;"_"&amp;$B19,Results_Deltas!$A$2:$P$15000,5,FALSE),"")</f>
        <v/>
      </c>
      <c r="H3" s="26">
        <f>IFERROR(VLOOKUP($A19,Results_30d_Deltas!$A$2:$H$5000,7,FALSE)-E18,"")</f>
        <v/>
      </c>
      <c r="I3" s="26">
        <f>IFERROR(VLOOKUP($A19,Results_30d_Deltas!$A$2:$H$5000,6,FALSE),"")</f>
        <v/>
      </c>
      <c r="J3" s="26" t="n"/>
      <c r="K3" s="26" t="n"/>
      <c r="L3" s="26" t="inlineStr">
        <is>
          <t>NO</t>
        </is>
      </c>
      <c r="M3" s="74" t="n">
        <v>0.9672226062633492</v>
      </c>
      <c r="N3" s="74" t="n">
        <v>6</v>
      </c>
      <c r="O3" s="32"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4" t="n"/>
      <c r="FW3" s="34"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33" t="n"/>
      <c r="IM3" s="26" t="n"/>
      <c r="IN3" s="26" t="inlineStr">
        <is>
          <t>ez_manage.py:4844 top()</t>
        </is>
      </c>
      <c r="IO3" s="26" t="inlineStr">
        <is>
          <t>v12_quick_engine.py:2024 x4</t>
        </is>
      </c>
      <c r="IP3" s="26" t="n"/>
    </row>
    <row r="4" ht="10.5" customHeight="1" s="67">
      <c r="A4" s="26" t="inlineStr">
        <is>
          <t>HLR_REENTRY_MULT_D</t>
        </is>
      </c>
      <c r="B4" s="26" t="inlineStr">
        <is>
          <t>3.125</t>
        </is>
      </c>
      <c r="C4" s="26" t="n"/>
      <c r="D4" s="26" t="n"/>
      <c r="E4" s="26" t="n"/>
      <c r="F4" s="26" t="n"/>
      <c r="G4" s="26">
        <f>IFERROR(VLOOKUP($A30&amp;"_"&amp;$B30,Results_Deltas!$A$2:$P$15000,5,FALSE),"")</f>
        <v/>
      </c>
      <c r="H4" s="26">
        <f>IFERROR(VLOOKUP($A30,Results_30d_Deltas!$A$2:$H$5000,7,FALSE)-E29,"")</f>
        <v/>
      </c>
      <c r="I4" s="26">
        <f>IFERROR(VLOOKUP($A30,Results_30d_Deltas!$A$2:$H$5000,6,FALSE),"")</f>
        <v/>
      </c>
      <c r="J4" s="26" t="n"/>
      <c r="K4" s="26" t="n"/>
      <c r="L4" s="26" t="inlineStr">
        <is>
          <t>NO</t>
        </is>
      </c>
      <c r="M4" s="74" t="n">
        <v>1.382469128302846</v>
      </c>
      <c r="N4" s="74" t="n">
        <v>6</v>
      </c>
      <c r="O4" s="32"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4" t="n"/>
      <c r="FW4" s="34"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33" t="n"/>
      <c r="IM4" s="26" t="n"/>
      <c r="IN4" s="26" t="inlineStr">
        <is>
          <t>ez_manage.py:4848 top()</t>
        </is>
      </c>
      <c r="IO4" s="26" t="inlineStr">
        <is>
          <t>v12_quick_engine.py:2028 x4</t>
        </is>
      </c>
      <c r="IP4" s="26" t="n"/>
    </row>
    <row r="5" ht="10.5" customHeight="1" s="67">
      <c r="A5" s="26" t="inlineStr">
        <is>
          <t>HLR_REENTRY_MAX_AGE_S</t>
        </is>
      </c>
      <c r="B5" s="26" t="inlineStr">
        <is>
          <t>1.0</t>
        </is>
      </c>
      <c r="C5" s="26" t="n"/>
      <c r="D5" s="26" t="n"/>
      <c r="E5" s="26" t="n"/>
      <c r="F5" s="26" t="n"/>
      <c r="G5" s="26">
        <f>IFERROR(VLOOKUP($A20&amp;"_"&amp;$B20,Results_Deltas!$A$2:$P$15000,5,FALSE),"")</f>
        <v/>
      </c>
      <c r="H5" s="26">
        <f>IFERROR(VLOOKUP($A20,Results_30d_Deltas!$A$2:$H$5000,7,FALSE)-E19,"")</f>
        <v/>
      </c>
      <c r="I5" s="26">
        <f>IFERROR(VLOOKUP($A20,Results_30d_Deltas!$A$2:$H$5000,6,FALSE),"")</f>
        <v/>
      </c>
      <c r="J5" s="26" t="n"/>
      <c r="K5" s="26" t="n"/>
      <c r="L5" s="26" t="inlineStr">
        <is>
          <t>NO</t>
        </is>
      </c>
      <c r="M5" s="74" t="n">
        <v>1.431551644286512</v>
      </c>
      <c r="N5" s="74" t="n">
        <v>7</v>
      </c>
      <c r="O5" s="32"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4" t="n"/>
      <c r="FW5" s="34"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33" t="n"/>
      <c r="IM5" s="26" t="n"/>
      <c r="IN5" s="26" t="inlineStr">
        <is>
          <t>ez_manage.py:4844 top()</t>
        </is>
      </c>
      <c r="IO5" s="26" t="inlineStr">
        <is>
          <t>v12_quick_engine.py:2024 x4</t>
        </is>
      </c>
      <c r="IP5" s="26" t="n"/>
    </row>
    <row r="6" ht="10.5" customHeight="1" s="67">
      <c r="A6" s="26" t="inlineStr">
        <is>
          <t>HLR_REENTRY_MULT_D</t>
        </is>
      </c>
      <c r="B6" s="26" t="inlineStr">
        <is>
          <t>1.25</t>
        </is>
      </c>
      <c r="C6" s="26" t="n"/>
      <c r="D6" s="26" t="n"/>
      <c r="E6" s="26" t="n"/>
      <c r="F6" s="26" t="n"/>
      <c r="G6" s="26">
        <f>IFERROR(VLOOKUP($A27&amp;"_"&amp;$B27,Results_Deltas!$A$2:$P$15000,5,FALSE),"")</f>
        <v/>
      </c>
      <c r="H6" s="26">
        <f>IFERROR(VLOOKUP($A27,Results_30d_Deltas!$A$2:$H$5000,7,FALSE)-E26,"")</f>
        <v/>
      </c>
      <c r="I6" s="26">
        <f>IFERROR(VLOOKUP($A27,Results_30d_Deltas!$A$2:$H$5000,6,FALSE),"")</f>
        <v/>
      </c>
      <c r="J6" s="26" t="n"/>
      <c r="K6" s="26" t="n"/>
      <c r="L6" s="26" t="inlineStr">
        <is>
          <t>NO</t>
        </is>
      </c>
      <c r="M6" s="74" t="n">
        <v>1.503247212243725</v>
      </c>
      <c r="N6" s="74" t="n">
        <v>6</v>
      </c>
      <c r="O6" s="32"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4" t="n"/>
      <c r="FW6" s="34"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33" t="n"/>
      <c r="IM6" s="26" t="n"/>
      <c r="IN6" s="26" t="inlineStr">
        <is>
          <t>ez_manage.py:4848 top()</t>
        </is>
      </c>
      <c r="IO6" s="26" t="inlineStr">
        <is>
          <t>v12_quick_engine.py:2028 x4</t>
        </is>
      </c>
      <c r="IP6" s="26" t="n"/>
    </row>
    <row r="7" ht="10.5" customHeight="1" s="67">
      <c r="A7" s="26" t="inlineStr">
        <is>
          <t>DAEMON_REENTRY_SHORT_WT_XUNDER_GATE_ENABLED</t>
        </is>
      </c>
      <c r="B7" s="26" t="inlineStr">
        <is>
          <t>True</t>
        </is>
      </c>
      <c r="C7" s="26" t="n"/>
      <c r="D7" s="26" t="n"/>
      <c r="E7" s="26" t="n"/>
      <c r="F7" s="26" t="n"/>
      <c r="G7" s="26">
        <f>IFERROR(VLOOKUP($A17&amp;"_"&amp;$B17,Results_Deltas!$A$2:$P$15000,5,FALSE),"")</f>
        <v/>
      </c>
      <c r="H7" s="26">
        <f>IFERROR(VLOOKUP($A17,Results_30d_Deltas!$A$2:$H$5000,7,FALSE)-E16,"")</f>
        <v/>
      </c>
      <c r="I7" s="26">
        <f>IFERROR(VLOOKUP($A17,Results_30d_Deltas!$A$2:$H$5000,6,FALSE),"")</f>
        <v/>
      </c>
      <c r="J7" s="26" t="n"/>
      <c r="K7" s="26" t="n"/>
      <c r="L7" s="26" t="inlineStr">
        <is>
          <t>NO</t>
        </is>
      </c>
      <c r="M7" s="74" t="n">
        <v>1.538476892846152</v>
      </c>
      <c r="N7" s="74" t="n">
        <v>6</v>
      </c>
      <c r="O7" s="32"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4" t="n"/>
      <c r="FW7" s="34"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33" t="n"/>
      <c r="IM7" s="26" t="n"/>
      <c r="IN7" s="26" t="inlineStr">
        <is>
          <t>ez_manage.py:4560 top()</t>
        </is>
      </c>
      <c r="IO7" s="26" t="inlineStr">
        <is>
          <t>v12_quick_engine.py:513 x9</t>
        </is>
      </c>
      <c r="IP7" s="26" t="n"/>
    </row>
    <row r="8" ht="10.5" customHeight="1" s="67">
      <c r="A8" s="26" t="inlineStr">
        <is>
          <t>HLR_REENTRY_MULT_1H</t>
        </is>
      </c>
      <c r="B8" s="26" t="inlineStr">
        <is>
          <t>2.25</t>
        </is>
      </c>
      <c r="C8" s="26" t="n"/>
      <c r="D8" s="26" t="n"/>
      <c r="E8" s="26" t="n"/>
      <c r="F8" s="26" t="n"/>
      <c r="G8" s="26">
        <f>IFERROR(VLOOKUP($A7&amp;"_"&amp;$B7,Results_Deltas!$A$2:$P$15000,5,FALSE),"")</f>
        <v/>
      </c>
      <c r="H8" s="26">
        <f>IFERROR(VLOOKUP($A7,Results_30d_Deltas!$A$2:$H$5000,7,FALSE)-E6,"")</f>
        <v/>
      </c>
      <c r="I8" s="26">
        <f>IFERROR(VLOOKUP($A7,Results_30d_Deltas!$A$2:$H$5000,6,FALSE),"")</f>
        <v/>
      </c>
      <c r="J8" s="26" t="n"/>
      <c r="K8" s="26" t="n"/>
      <c r="L8" s="26" t="inlineStr">
        <is>
          <t>NO</t>
        </is>
      </c>
      <c r="M8" s="74" t="n">
        <v>1.538630545442159</v>
      </c>
      <c r="N8" s="74" t="n">
        <v>7</v>
      </c>
      <c r="O8" s="32"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4" t="n"/>
      <c r="FW8" s="34"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33" t="n"/>
      <c r="IM8" s="26" t="n"/>
      <c r="IN8" s="26" t="inlineStr">
        <is>
          <t>ez_manage.py:4846 top()</t>
        </is>
      </c>
      <c r="IO8" s="26" t="inlineStr">
        <is>
          <t>v12_quick_engine.py:2026 x7</t>
        </is>
      </c>
      <c r="IP8" s="26" t="n"/>
    </row>
    <row r="9" ht="10.5" customHeight="1" s="67">
      <c r="A9" s="26" t="inlineStr">
        <is>
          <t>HLR_REENTRY_MULT_4H</t>
        </is>
      </c>
      <c r="B9" s="26" t="inlineStr">
        <is>
          <t>1.0</t>
        </is>
      </c>
      <c r="C9" s="26" t="n"/>
      <c r="D9" s="26" t="n"/>
      <c r="E9" s="26" t="n"/>
      <c r="F9" s="26" t="n"/>
      <c r="G9" s="26">
        <f>IFERROR(VLOOKUP($A22&amp;"_"&amp;$B22,Results_Deltas!$A$2:$P$15000,5,FALSE),"")</f>
        <v/>
      </c>
      <c r="H9" s="26">
        <f>IFERROR(VLOOKUP($A22,Results_30d_Deltas!$A$2:$H$5000,7,FALSE)-E21,"")</f>
        <v/>
      </c>
      <c r="I9" s="26">
        <f>IFERROR(VLOOKUP($A22,Results_30d_Deltas!$A$2:$H$5000,6,FALSE),"")</f>
        <v/>
      </c>
      <c r="J9" s="26" t="n"/>
      <c r="K9" s="26" t="n"/>
      <c r="L9" s="26" t="inlineStr">
        <is>
          <t>NO</t>
        </is>
      </c>
      <c r="M9" s="74" t="n">
        <v>1.596305789866314</v>
      </c>
      <c r="N9" s="74" t="n">
        <v>7</v>
      </c>
      <c r="O9" s="32"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4" t="n"/>
      <c r="FW9" s="34"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33" t="n"/>
      <c r="IM9" s="26" t="n"/>
      <c r="IN9" s="26" t="inlineStr">
        <is>
          <t>ez_manage.py:4847 top()</t>
        </is>
      </c>
      <c r="IO9" s="26" t="inlineStr">
        <is>
          <t>v12_quick_engine.py:2027 x6</t>
        </is>
      </c>
      <c r="IP9" s="26" t="n"/>
    </row>
    <row r="10" ht="10.5" customHeight="1" s="67">
      <c r="A10" s="26" t="inlineStr">
        <is>
          <t>HLR_REENTRY_MULT_W</t>
        </is>
      </c>
      <c r="B10" s="26" t="inlineStr">
        <is>
          <t>2.25</t>
        </is>
      </c>
      <c r="C10" s="26" t="n"/>
      <c r="D10" s="26" t="n"/>
      <c r="E10" s="26" t="n"/>
      <c r="F10" s="26" t="n"/>
      <c r="G10" s="26">
        <f>IFERROR(VLOOKUP($A33&amp;"_"&amp;$B33,Results_Deltas!$A$2:$P$15000,5,FALSE),"")</f>
        <v/>
      </c>
      <c r="H10" s="26">
        <f>IFERROR(VLOOKUP($A33,Results_30d_Deltas!$A$2:$H$5000,7,FALSE)-E32,"")</f>
        <v/>
      </c>
      <c r="I10" s="26">
        <f>IFERROR(VLOOKUP($A33,Results_30d_Deltas!$A$2:$H$5000,6,FALSE),"")</f>
        <v/>
      </c>
      <c r="J10" s="26" t="n"/>
      <c r="K10" s="26" t="n"/>
      <c r="L10" s="26" t="inlineStr">
        <is>
          <t>NO</t>
        </is>
      </c>
      <c r="M10" s="74" t="n">
        <v>1.62727904044302</v>
      </c>
      <c r="N10" s="74" t="n">
        <v>7</v>
      </c>
      <c r="O10" s="32"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4" t="n"/>
      <c r="FW10" s="34"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33" t="n"/>
      <c r="IM10" s="26" t="n"/>
      <c r="IN10" s="26" t="inlineStr">
        <is>
          <t>ez_manage.py:4849 top()</t>
        </is>
      </c>
      <c r="IO10" s="26" t="inlineStr">
        <is>
          <t>v12_quick_engine.py:2029 x4</t>
        </is>
      </c>
      <c r="IP10" s="26" t="n"/>
    </row>
    <row r="11" ht="10.5" customHeight="1" s="67">
      <c r="A11" s="26" t="inlineStr">
        <is>
          <t>HLR_REENTRY_MULT_4H</t>
        </is>
      </c>
      <c r="B11" s="26" t="inlineStr">
        <is>
          <t>3.0</t>
        </is>
      </c>
      <c r="C11" s="26" t="n"/>
      <c r="D11" s="26" t="n"/>
      <c r="E11" s="26" t="n"/>
      <c r="F11" s="26" t="n"/>
      <c r="G11" s="26">
        <f>IFERROR(VLOOKUP($A26&amp;"_"&amp;$B26,Results_Deltas!$A$2:$P$15000,5,FALSE),"")</f>
        <v/>
      </c>
      <c r="H11" s="26">
        <f>IFERROR(VLOOKUP($A26,Results_30d_Deltas!$A$2:$H$5000,7,FALSE)-E25,"")</f>
        <v/>
      </c>
      <c r="I11" s="26">
        <f>IFERROR(VLOOKUP($A26,Results_30d_Deltas!$A$2:$H$5000,6,FALSE),"")</f>
        <v/>
      </c>
      <c r="J11" s="26" t="n"/>
      <c r="K11" s="26" t="n"/>
      <c r="L11" s="26" t="inlineStr">
        <is>
          <t>NO</t>
        </is>
      </c>
      <c r="M11" s="74" t="n">
        <v>1.652259451752012</v>
      </c>
      <c r="N11" s="74" t="n">
        <v>7</v>
      </c>
      <c r="O11" s="32"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4" t="n"/>
      <c r="FW11" s="34"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33" t="n"/>
      <c r="IM11" s="26" t="n"/>
      <c r="IN11" s="26" t="inlineStr">
        <is>
          <t>ez_manage.py:4847 top()</t>
        </is>
      </c>
      <c r="IO11" s="26" t="inlineStr">
        <is>
          <t>v12_quick_engine.py:2027 x6</t>
        </is>
      </c>
      <c r="IP11" s="26" t="n"/>
    </row>
    <row r="12" ht="10.5" customHeight="1" s="67">
      <c r="A12" s="26" t="inlineStr">
        <is>
          <t>HLR_REENTRY_MULT_4H</t>
        </is>
      </c>
      <c r="B12" s="26" t="inlineStr">
        <is>
          <t>2.5</t>
        </is>
      </c>
      <c r="C12" s="26" t="n"/>
      <c r="D12" s="26" t="n"/>
      <c r="E12" s="26" t="n"/>
      <c r="F12" s="26" t="n"/>
      <c r="G12" s="26">
        <f>IFERROR(VLOOKUP($A25&amp;"_"&amp;$B25,Results_Deltas!$A$2:$P$15000,5,FALSE),"")</f>
        <v/>
      </c>
      <c r="H12" s="26">
        <f>IFERROR(VLOOKUP($A25,Results_30d_Deltas!$A$2:$H$5000,7,FALSE)-E24,"")</f>
        <v/>
      </c>
      <c r="I12" s="26">
        <f>IFERROR(VLOOKUP($A25,Results_30d_Deltas!$A$2:$H$5000,6,FALSE),"")</f>
        <v/>
      </c>
      <c r="J12" s="26" t="n"/>
      <c r="K12" s="26" t="n"/>
      <c r="L12" s="26" t="inlineStr">
        <is>
          <t>NO</t>
        </is>
      </c>
      <c r="M12" s="74" t="n">
        <v>1.687127897884088</v>
      </c>
      <c r="N12" s="74" t="n">
        <v>7</v>
      </c>
      <c r="O12" s="32"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4" t="n"/>
      <c r="FW12" s="34"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33" t="n"/>
      <c r="IM12" s="26" t="n"/>
      <c r="IN12" s="26" t="inlineStr">
        <is>
          <t>ez_manage.py:4847 top()</t>
        </is>
      </c>
      <c r="IO12" s="26" t="inlineStr">
        <is>
          <t>v12_quick_engine.py:2027 x6</t>
        </is>
      </c>
      <c r="IP12" s="26" t="n"/>
    </row>
    <row r="13" ht="10.5" customHeight="1" s="67">
      <c r="A13" s="26" t="inlineStr">
        <is>
          <t>HLR_REENTRY_MULT_D</t>
        </is>
      </c>
      <c r="B13" s="26" t="inlineStr">
        <is>
          <t>1.875</t>
        </is>
      </c>
      <c r="C13" s="26" t="n"/>
      <c r="D13" s="26" t="n"/>
      <c r="E13" s="26" t="n"/>
      <c r="F13" s="26" t="n"/>
      <c r="G13" s="26">
        <f>IFERROR(VLOOKUP($A28&amp;"_"&amp;$B28,Results_Deltas!$A$2:$P$15000,5,FALSE),"")</f>
        <v/>
      </c>
      <c r="H13" s="26">
        <f>IFERROR(VLOOKUP($A28,Results_30d_Deltas!$A$2:$H$5000,7,FALSE)-E27,"")</f>
        <v/>
      </c>
      <c r="I13" s="26">
        <f>IFERROR(VLOOKUP($A28,Results_30d_Deltas!$A$2:$H$5000,6,FALSE),"")</f>
        <v/>
      </c>
      <c r="J13" s="26" t="n"/>
      <c r="K13" s="26" t="n"/>
      <c r="L13" s="26" t="inlineStr">
        <is>
          <t>NO</t>
        </is>
      </c>
      <c r="M13" s="74" t="n">
        <v>1.717760251257806</v>
      </c>
      <c r="N13" s="74" t="n">
        <v>7</v>
      </c>
      <c r="O13" s="32"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4" t="n"/>
      <c r="FW13" s="34"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33" t="n"/>
      <c r="IM13" s="26" t="n"/>
      <c r="IN13" s="26" t="inlineStr">
        <is>
          <t>ez_manage.py:4848 top()</t>
        </is>
      </c>
      <c r="IO13" s="26" t="inlineStr">
        <is>
          <t>v12_quick_engine.py:2028 x4</t>
        </is>
      </c>
      <c r="IP13" s="26" t="n"/>
    </row>
    <row r="14" ht="10.5" customHeight="1" s="67">
      <c r="A14" s="26" t="inlineStr">
        <is>
          <t>HLR_REENTRY_MULT_4H</t>
        </is>
      </c>
      <c r="B14" s="26" t="inlineStr">
        <is>
          <t>1.5</t>
        </is>
      </c>
      <c r="C14" s="26" t="n"/>
      <c r="D14" s="26" t="n"/>
      <c r="E14" s="26" t="n"/>
      <c r="F14" s="26" t="n"/>
      <c r="G14" s="26">
        <f>IFERROR(VLOOKUP($A23&amp;"_"&amp;$B23,Results_Deltas!$A$2:$P$15000,5,FALSE),"")</f>
        <v/>
      </c>
      <c r="H14" s="26">
        <f>IFERROR(VLOOKUP($A23,Results_30d_Deltas!$A$2:$H$5000,7,FALSE)-E22,"")</f>
        <v/>
      </c>
      <c r="I14" s="26">
        <f>IFERROR(VLOOKUP($A23,Results_30d_Deltas!$A$2:$H$5000,6,FALSE),"")</f>
        <v/>
      </c>
      <c r="J14" s="26" t="n"/>
      <c r="K14" s="26" t="n"/>
      <c r="L14" s="26" t="inlineStr">
        <is>
          <t>NO</t>
        </is>
      </c>
      <c r="M14" s="74" t="n">
        <v>1.742544050026841</v>
      </c>
      <c r="N14" s="74" t="n">
        <v>7</v>
      </c>
      <c r="O14" s="32"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4" t="n"/>
      <c r="FW14" s="34"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33" t="n"/>
      <c r="IM14" s="26" t="n"/>
      <c r="IN14" s="26" t="inlineStr">
        <is>
          <t>ez_manage.py:4847 top()</t>
        </is>
      </c>
      <c r="IO14" s="26" t="inlineStr">
        <is>
          <t>v12_quick_engine.py:2027 x6</t>
        </is>
      </c>
      <c r="IP14" s="26" t="n"/>
    </row>
    <row r="15" ht="10.5" customHeight="1" s="67">
      <c r="A15" s="26" t="inlineStr">
        <is>
          <t>CHANNEL_REENTRY_STOP_ENABLED</t>
        </is>
      </c>
      <c r="B15" s="26" t="inlineStr">
        <is>
          <t>True</t>
        </is>
      </c>
      <c r="C15" s="26" t="n"/>
      <c r="D15" s="26" t="n"/>
      <c r="E15" s="26" t="n"/>
      <c r="F15" s="26" t="n"/>
      <c r="G15" s="26">
        <f>IFERROR(VLOOKUP($A9&amp;"_"&amp;$B9,Results_Deltas!$A$2:$P$15000,5,FALSE),"")</f>
        <v/>
      </c>
      <c r="H15" s="26">
        <f>IFERROR(VLOOKUP($A9,Results_30d_Deltas!$A$2:$H$5000,7,FALSE)-E8,"")</f>
        <v/>
      </c>
      <c r="I15" s="26">
        <f>IFERROR(VLOOKUP($A9,Results_30d_Deltas!$A$2:$H$5000,6,FALSE),"")</f>
        <v/>
      </c>
      <c r="J15" s="26" t="n"/>
      <c r="K15" s="26" t="n"/>
      <c r="L15" s="26" t="inlineStr">
        <is>
          <t>NO</t>
        </is>
      </c>
      <c r="M15" s="74" t="n">
        <v>1.760921234676913</v>
      </c>
      <c r="N15" s="74" t="n">
        <v>9</v>
      </c>
      <c r="O15" s="32"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4" t="n"/>
      <c r="EG15" s="34" t="n"/>
      <c r="EH15" s="34" t="n"/>
      <c r="EI15" s="34" t="n"/>
      <c r="EJ15" s="34"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4" t="n"/>
      <c r="FW15" s="34"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33" t="n"/>
      <c r="IM15" s="26" t="n"/>
      <c r="IN15" s="26" t="inlineStr">
        <is>
          <t>ez_manage.py:5968 top()</t>
        </is>
      </c>
      <c r="IO15" s="26" t="inlineStr">
        <is>
          <t>v12_quick_engine.py:482 x8</t>
        </is>
      </c>
      <c r="IP15" s="26" t="n"/>
    </row>
    <row r="16" ht="10.5" customHeight="1" s="67">
      <c r="A16" s="26" t="inlineStr">
        <is>
          <t>HLR_REENTRY_MULT_D</t>
        </is>
      </c>
      <c r="B16" s="26" t="inlineStr">
        <is>
          <t>3.75</t>
        </is>
      </c>
      <c r="C16" s="26" t="n"/>
      <c r="D16" s="26" t="n"/>
      <c r="E16" s="26" t="n"/>
      <c r="F16" s="26" t="n"/>
      <c r="G16" s="26">
        <f>IFERROR(VLOOKUP($A31&amp;"_"&amp;$B31,Results_Deltas!$A$2:$P$15000,5,FALSE),"")</f>
        <v/>
      </c>
      <c r="H16" s="26">
        <f>IFERROR(VLOOKUP($A31,Results_30d_Deltas!$A$2:$H$5000,7,FALSE)-E30,"")</f>
        <v/>
      </c>
      <c r="I16" s="26">
        <f>IFERROR(VLOOKUP($A31,Results_30d_Deltas!$A$2:$H$5000,6,FALSE),"")</f>
        <v/>
      </c>
      <c r="J16" s="26" t="n"/>
      <c r="K16" s="26" t="n"/>
      <c r="L16" s="26" t="inlineStr">
        <is>
          <t>NO</t>
        </is>
      </c>
      <c r="M16" s="74" t="n">
        <v>1.771089123459642</v>
      </c>
      <c r="N16" s="74" t="n">
        <v>6</v>
      </c>
      <c r="O16" s="32"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4" t="n"/>
      <c r="FW16" s="34"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33" t="n"/>
      <c r="IM16" s="26" t="n"/>
      <c r="IN16" s="26" t="inlineStr">
        <is>
          <t>ez_manage.py:4848 top()</t>
        </is>
      </c>
      <c r="IO16" s="26" t="inlineStr">
        <is>
          <t>v12_quick_engine.py:2028 x4</t>
        </is>
      </c>
      <c r="IP16" s="26" t="n"/>
    </row>
    <row r="17" ht="10.5" customHeight="1" s="67">
      <c r="A17" s="26" t="inlineStr">
        <is>
          <t>HLR_REENTRY_MAX_AGE_S</t>
        </is>
      </c>
      <c r="B17" s="26" t="inlineStr">
        <is>
          <t>2.0</t>
        </is>
      </c>
      <c r="C17" s="26" t="n"/>
      <c r="D17" s="26" t="n"/>
      <c r="E17" s="26" t="n"/>
      <c r="F17" s="26" t="n"/>
      <c r="G17" s="26">
        <f>IFERROR(VLOOKUP($A21&amp;"_"&amp;$B21,Results_Deltas!$A$2:$P$15000,5,FALSE),"")</f>
        <v/>
      </c>
      <c r="H17" s="26">
        <f>IFERROR(VLOOKUP($A21,Results_30d_Deltas!$A$2:$H$5000,7,FALSE)-E20,"")</f>
        <v/>
      </c>
      <c r="I17" s="26">
        <f>IFERROR(VLOOKUP($A21,Results_30d_Deltas!$A$2:$H$5000,6,FALSE),"")</f>
        <v/>
      </c>
      <c r="J17" s="26" t="n"/>
      <c r="K17" s="26" t="n"/>
      <c r="L17" s="26" t="inlineStr">
        <is>
          <t>NO</t>
        </is>
      </c>
      <c r="M17" s="74" t="n">
        <v>1.817295971550701</v>
      </c>
      <c r="N17" s="74" t="n">
        <v>7</v>
      </c>
      <c r="O17" s="32"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4" t="n"/>
      <c r="FW17" s="34"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33" t="n"/>
      <c r="IM17" s="26" t="n"/>
      <c r="IN17" s="26" t="inlineStr">
        <is>
          <t>ez_manage.py:4844 top()</t>
        </is>
      </c>
      <c r="IO17" s="26" t="inlineStr">
        <is>
          <t>v12_quick_engine.py:2024 x4</t>
        </is>
      </c>
      <c r="IP17" s="26" t="n"/>
    </row>
    <row r="18" ht="10.5" customHeight="1" s="67">
      <c r="A18" s="26" t="inlineStr">
        <is>
          <t>HLR_REENTRY_MULT_W</t>
        </is>
      </c>
      <c r="B18" s="26" t="inlineStr">
        <is>
          <t>4.5</t>
        </is>
      </c>
      <c r="C18" s="26" t="n"/>
      <c r="D18" s="26" t="n"/>
      <c r="E18" s="26" t="n"/>
      <c r="F18" s="26" t="n"/>
      <c r="G18" s="26">
        <f>IFERROR(VLOOKUP($A36&amp;"_"&amp;$B36,Results_Deltas!$A$2:$P$15000,5,FALSE),"")</f>
        <v/>
      </c>
      <c r="H18" s="26">
        <f>IFERROR(VLOOKUP($A36,Results_30d_Deltas!$A$2:$H$5000,7,FALSE)-E35,"")</f>
        <v/>
      </c>
      <c r="I18" s="26">
        <f>IFERROR(VLOOKUP($A36,Results_30d_Deltas!$A$2:$H$5000,6,FALSE),"")</f>
        <v/>
      </c>
      <c r="J18" s="26" t="n"/>
      <c r="K18" s="26" t="n"/>
      <c r="L18" s="26" t="inlineStr">
        <is>
          <t>NO</t>
        </is>
      </c>
      <c r="M18" s="74" t="n">
        <v>1.841289291601637</v>
      </c>
      <c r="N18" s="74" t="n">
        <v>7</v>
      </c>
      <c r="O18" s="32"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4" t="n"/>
      <c r="FW18" s="34"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33" t="n"/>
      <c r="IM18" s="26" t="n"/>
      <c r="IN18" s="26" t="inlineStr">
        <is>
          <t>ez_manage.py:4849 top()</t>
        </is>
      </c>
      <c r="IO18" s="26" t="inlineStr">
        <is>
          <t>v12_quick_engine.py:2029 x4</t>
        </is>
      </c>
      <c r="IP18" s="26" t="n"/>
    </row>
    <row r="19" ht="10.5" customHeight="1" s="67">
      <c r="A19" s="26" t="inlineStr">
        <is>
          <t>HLR_REENTRY_MULT_1H</t>
        </is>
      </c>
      <c r="B19" s="26" t="inlineStr">
        <is>
          <t>1.875</t>
        </is>
      </c>
      <c r="C19" s="26" t="n"/>
      <c r="D19" s="26" t="n"/>
      <c r="E19" s="26" t="n"/>
      <c r="F19" s="26" t="n"/>
      <c r="G19" s="26">
        <f>IFERROR(VLOOKUP($A6&amp;"_"&amp;$B6,Results_Deltas!$A$2:$P$15000,5,FALSE),"")</f>
        <v/>
      </c>
      <c r="H19" s="26">
        <f>IFERROR(VLOOKUP($A6,Results_30d_Deltas!$A$2:$H$5000,7,FALSE)-E5,"")</f>
        <v/>
      </c>
      <c r="I19" s="26">
        <f>IFERROR(VLOOKUP($A6,Results_30d_Deltas!$A$2:$H$5000,6,FALSE),"")</f>
        <v/>
      </c>
      <c r="J19" s="26" t="n"/>
      <c r="K19" s="26" t="n"/>
      <c r="L19" s="26" t="inlineStr">
        <is>
          <t>NO</t>
        </is>
      </c>
      <c r="M19" s="74" t="n">
        <v>1.89958306325709</v>
      </c>
      <c r="N19" s="74" t="n">
        <v>7</v>
      </c>
      <c r="O19" s="32"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4" t="n"/>
      <c r="FW19" s="34"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33" t="n"/>
      <c r="IM19" s="26" t="n"/>
      <c r="IN19" s="26" t="inlineStr">
        <is>
          <t>ez_manage.py:4846 top()</t>
        </is>
      </c>
      <c r="IO19" s="26" t="inlineStr">
        <is>
          <t>v12_quick_engine.py:2026 x7</t>
        </is>
      </c>
      <c r="IP19" s="26" t="n"/>
    </row>
    <row r="20" ht="10.5" customHeight="1" s="67">
      <c r="A20" s="26" t="inlineStr">
        <is>
          <t>HLR_REENTRY_MULT_W</t>
        </is>
      </c>
      <c r="B20" s="26" t="inlineStr">
        <is>
          <t>3.75</t>
        </is>
      </c>
      <c r="C20" s="26" t="n"/>
      <c r="D20" s="26" t="n"/>
      <c r="E20" s="26" t="n"/>
      <c r="F20" s="26" t="n"/>
      <c r="G20" s="26">
        <f>IFERROR(VLOOKUP($A35&amp;"_"&amp;$B35,Results_Deltas!$A$2:$P$15000,5,FALSE),"")</f>
        <v/>
      </c>
      <c r="H20" s="26">
        <f>IFERROR(VLOOKUP($A35,Results_30d_Deltas!$A$2:$H$5000,7,FALSE)-E34,"")</f>
        <v/>
      </c>
      <c r="I20" s="26">
        <f>IFERROR(VLOOKUP($A35,Results_30d_Deltas!$A$2:$H$5000,6,FALSE),"")</f>
        <v/>
      </c>
      <c r="J20" s="26" t="n"/>
      <c r="K20" s="26" t="n"/>
      <c r="L20" s="26" t="inlineStr">
        <is>
          <t>NO</t>
        </is>
      </c>
      <c r="M20" s="74" t="n">
        <v>1.914528946683839</v>
      </c>
      <c r="N20" s="74" t="n">
        <v>7</v>
      </c>
      <c r="O20" s="32"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4" t="n"/>
      <c r="FW20" s="34"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33" t="n"/>
      <c r="IM20" s="26" t="n"/>
      <c r="IN20" s="26" t="inlineStr">
        <is>
          <t>ez_manage.py:4849 top()</t>
        </is>
      </c>
      <c r="IO20" s="26" t="inlineStr">
        <is>
          <t>v12_quick_engine.py:2029 x4</t>
        </is>
      </c>
      <c r="IP20" s="26" t="n"/>
    </row>
    <row r="21" ht="10.5" customHeight="1" s="67">
      <c r="A21" s="26" t="inlineStr">
        <is>
          <t>HLR_REENTRY_MULT_1H</t>
        </is>
      </c>
      <c r="B21" s="26" t="inlineStr">
        <is>
          <t>1.125</t>
        </is>
      </c>
      <c r="C21" s="26" t="n"/>
      <c r="D21" s="26" t="n"/>
      <c r="E21" s="26" t="n"/>
      <c r="F21" s="26" t="n"/>
      <c r="G21" s="26">
        <f>IFERROR(VLOOKUP($A4&amp;"_"&amp;$B4,Results_Deltas!$A$2:$P$15000,5,FALSE),"")</f>
        <v/>
      </c>
      <c r="H21" s="26">
        <f>IFERROR(VLOOKUP($A4,Results_30d_Deltas!$A$2:$H$5000,7,FALSE)-E3,"")</f>
        <v/>
      </c>
      <c r="I21" s="26">
        <f>IFERROR(VLOOKUP($A4,Results_30d_Deltas!$A$2:$H$5000,6,FALSE),"")</f>
        <v/>
      </c>
      <c r="J21" s="26" t="n"/>
      <c r="K21" s="26" t="n"/>
      <c r="L21" s="26" t="inlineStr">
        <is>
          <t>NO</t>
        </is>
      </c>
      <c r="M21" s="74" t="n">
        <v>1.920905806568974</v>
      </c>
      <c r="N21" s="74" t="n">
        <v>6</v>
      </c>
      <c r="O21" s="32"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4" t="n"/>
      <c r="FW21" s="34"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33" t="n"/>
      <c r="IM21" s="26" t="n"/>
      <c r="IN21" s="26" t="inlineStr">
        <is>
          <t>ez_manage.py:4846 top()</t>
        </is>
      </c>
      <c r="IO21" s="26" t="inlineStr">
        <is>
          <t>v12_quick_engine.py:2026 x7</t>
        </is>
      </c>
      <c r="IP21" s="26" t="n"/>
    </row>
    <row r="22" ht="10.5" customHeight="1" s="67">
      <c r="A22" s="26" t="inlineStr">
        <is>
          <t>DAEMON_REENTRY_STALE_EXIT_ENABLED</t>
        </is>
      </c>
      <c r="B22" s="26" t="inlineStr">
        <is>
          <t>True</t>
        </is>
      </c>
      <c r="C22" s="26" t="n"/>
      <c r="D22" s="26" t="n"/>
      <c r="E22" s="26" t="n"/>
      <c r="F22" s="26" t="n"/>
      <c r="G22" s="26">
        <f>IFERROR(VLOOKUP($A11&amp;"_"&amp;$B11,Results_Deltas!$A$2:$P$15000,5,FALSE),"")</f>
        <v/>
      </c>
      <c r="H22" s="26">
        <f>IFERROR(VLOOKUP($A11,Results_30d_Deltas!$A$2:$H$5000,7,FALSE)-E10,"")</f>
        <v/>
      </c>
      <c r="I22" s="26">
        <f>IFERROR(VLOOKUP($A11,Results_30d_Deltas!$A$2:$H$5000,6,FALSE),"")</f>
        <v/>
      </c>
      <c r="J22" s="26" t="n"/>
      <c r="K22" s="26" t="n"/>
      <c r="L22" s="26" t="inlineStr">
        <is>
          <t>NO</t>
        </is>
      </c>
      <c r="M22" s="74" t="n">
        <v>1.956406014678069</v>
      </c>
      <c r="N22" s="74" t="n">
        <v>7</v>
      </c>
      <c r="O22" s="32"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4" t="n"/>
      <c r="FW22" s="34"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33" t="n"/>
      <c r="IM22" s="26" t="n"/>
      <c r="IN22" s="26" t="inlineStr">
        <is>
          <t>ez_manage.py:4561 top()</t>
        </is>
      </c>
      <c r="IO22" s="26" t="inlineStr">
        <is>
          <t>v12_quick_engine.py:519 x9</t>
        </is>
      </c>
      <c r="IP22" s="26" t="n"/>
    </row>
    <row r="23" ht="10.5" customHeight="1" s="67">
      <c r="A23" s="26" t="inlineStr">
        <is>
          <t>HLR_REENTRY_MULT_1H</t>
        </is>
      </c>
      <c r="B23" s="26" t="inlineStr">
        <is>
          <t>0.75</t>
        </is>
      </c>
      <c r="C23" s="26" t="n"/>
      <c r="D23" s="26" t="n"/>
      <c r="E23" s="26" t="n"/>
      <c r="F23" s="26" t="n"/>
      <c r="G23" s="26">
        <f>IFERROR(VLOOKUP($A3&amp;"="&amp;$B3,Results_Deltas!$A$2:$P$15000,5,FALSE),"")</f>
        <v/>
      </c>
      <c r="H23" s="26">
        <f>IFERROR(VLOOKUP($A3,Results_30d_Deltas!$A$2:$H$5000,7,FALSE)-E3,"")</f>
        <v/>
      </c>
      <c r="I23" s="26">
        <f>IFERROR(VLOOKUP($A3,Results_30d_Deltas!$A$2:$H$5000,6,FALSE),"")</f>
        <v/>
      </c>
      <c r="J23" s="26" t="n"/>
      <c r="K23" s="26" t="n"/>
      <c r="L23" s="26" t="inlineStr">
        <is>
          <t>NO</t>
        </is>
      </c>
      <c r="M23" s="74" t="n">
        <v>1.981588120642773</v>
      </c>
      <c r="N23" s="74" t="n">
        <v>7</v>
      </c>
      <c r="O23" s="32"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4" t="n"/>
      <c r="FW23" s="34"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33" t="n"/>
      <c r="IM23" s="26" t="n"/>
      <c r="IN23" s="26" t="inlineStr">
        <is>
          <t>ez_manage.py:4846 top()</t>
        </is>
      </c>
      <c r="IO23" s="26" t="inlineStr">
        <is>
          <t>v12_quick_engine.py:2026 x7</t>
        </is>
      </c>
      <c r="IP23" s="26" t="n"/>
    </row>
    <row r="24" ht="10.5" customHeight="1" s="67">
      <c r="A24" s="26" t="inlineStr">
        <is>
          <t>HLR_REENTRY_MULT_W</t>
        </is>
      </c>
      <c r="B24" s="26" t="inlineStr">
        <is>
          <t>1.5</t>
        </is>
      </c>
      <c r="C24" s="26" t="n"/>
      <c r="D24" s="26" t="n"/>
      <c r="E24" s="26" t="n"/>
      <c r="F24" s="26" t="n"/>
      <c r="G24" s="26">
        <f>IFERROR(VLOOKUP($A32&amp;"_"&amp;$B32,Results_Deltas!$A$2:$P$15000,5,FALSE),"")</f>
        <v/>
      </c>
      <c r="H24" s="26">
        <f>IFERROR(VLOOKUP($A32,Results_30d_Deltas!$A$2:$H$5000,7,FALSE)-E31,"")</f>
        <v/>
      </c>
      <c r="I24" s="26">
        <f>IFERROR(VLOOKUP($A32,Results_30d_Deltas!$A$2:$H$5000,6,FALSE),"")</f>
        <v/>
      </c>
      <c r="J24" s="26" t="n"/>
      <c r="K24" s="26" t="n"/>
      <c r="L24" s="26" t="inlineStr">
        <is>
          <t>NO</t>
        </is>
      </c>
      <c r="M24" s="74" t="n">
        <v>2.020921468803214</v>
      </c>
      <c r="N24" s="74" t="n">
        <v>7</v>
      </c>
      <c r="O24" s="32"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4" t="n"/>
      <c r="FW24" s="34"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33" t="n"/>
      <c r="IM24" s="26" t="n"/>
      <c r="IN24" s="26" t="inlineStr">
        <is>
          <t>ez_manage.py:4849 top()</t>
        </is>
      </c>
      <c r="IO24" s="26" t="inlineStr">
        <is>
          <t>v12_quick_engine.py:2029 x4</t>
        </is>
      </c>
      <c r="IP24" s="26" t="n"/>
    </row>
    <row r="25" ht="10.5" customHeight="1" s="67">
      <c r="A25" s="26" t="inlineStr">
        <is>
          <t>BREAKOUT_LEASH_REENTRY_MULT</t>
        </is>
      </c>
      <c r="B25" s="26" t="inlineStr">
        <is>
          <t>0.5</t>
        </is>
      </c>
      <c r="C25" s="26" t="n"/>
      <c r="D25" s="26" t="n"/>
      <c r="E25" s="26" t="n"/>
      <c r="F25" s="26" t="n"/>
      <c r="G25" s="26">
        <f>IFERROR(VLOOKUP($A13&amp;"_"&amp;$B13,Results_Deltas!$A$2:$P$15000,5,FALSE),"")</f>
        <v/>
      </c>
      <c r="H25" s="26">
        <f>IFERROR(VLOOKUP($A13,Results_30d_Deltas!$A$2:$H$5000,7,FALSE)-E12,"")</f>
        <v/>
      </c>
      <c r="I25" s="26">
        <f>IFERROR(VLOOKUP($A13,Results_30d_Deltas!$A$2:$H$5000,6,FALSE),"")</f>
        <v/>
      </c>
      <c r="J25" s="26" t="n"/>
      <c r="K25" s="26" t="n"/>
      <c r="L25" s="26" t="inlineStr">
        <is>
          <t>NO</t>
        </is>
      </c>
      <c r="M25" s="74" t="n">
        <v>2.155141425067702</v>
      </c>
      <c r="N25" s="74" t="n">
        <v>7</v>
      </c>
      <c r="O25" s="32"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4" t="n"/>
      <c r="AU25" s="34" t="n"/>
      <c r="AV25" s="34" t="n"/>
      <c r="AW25" s="34" t="n"/>
      <c r="AX25" s="34"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4" t="n"/>
      <c r="BT25" s="34" t="n"/>
      <c r="BU25" s="34" t="n"/>
      <c r="BV25" s="34" t="n"/>
      <c r="BW25" s="34"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4" t="n"/>
      <c r="DC25" s="34" t="n"/>
      <c r="DD25" s="34" t="n"/>
      <c r="DE25" s="34" t="n"/>
      <c r="DF25" s="34"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4" t="n"/>
      <c r="FW25" s="34" t="n"/>
      <c r="FX25" s="33" t="n"/>
      <c r="FY25" s="33" t="n"/>
      <c r="FZ25" s="33" t="n"/>
      <c r="GA25" s="33" t="n"/>
      <c r="GB25" s="33" t="n"/>
      <c r="GC25" s="34" t="n"/>
      <c r="GD25" s="34" t="n"/>
      <c r="GE25" s="34" t="n"/>
      <c r="GF25" s="34" t="n"/>
      <c r="GG25" s="34"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33" t="n"/>
      <c r="IM25" s="26" t="n"/>
      <c r="IN25" s="26" t="inlineStr">
        <is>
          <t>ez_manage.py:2999 top()</t>
        </is>
      </c>
      <c r="IO25" s="26" t="inlineStr">
        <is>
          <t>v12_quick_engine.py:371 x12</t>
        </is>
      </c>
      <c r="IP25" s="26" t="n"/>
    </row>
    <row r="26" ht="10.5" customHeight="1" s="67">
      <c r="A26" s="26" t="inlineStr">
        <is>
          <t>BREAKOUT_LEASH_REENTRY_MULT</t>
        </is>
      </c>
      <c r="B26" s="26" t="inlineStr">
        <is>
          <t>1.0</t>
        </is>
      </c>
      <c r="C26" s="26" t="n"/>
      <c r="D26" s="26" t="n"/>
      <c r="E26" s="26" t="n"/>
      <c r="F26" s="26" t="n"/>
      <c r="G26" s="26">
        <f>IFERROR(VLOOKUP($A14&amp;"_"&amp;$B14,Results_Deltas!$A$2:$P$15000,5,FALSE),"")</f>
        <v/>
      </c>
      <c r="H26" s="26">
        <f>IFERROR(VLOOKUP($A14,Results_30d_Deltas!$A$2:$H$5000,7,FALSE)-E13,"")</f>
        <v/>
      </c>
      <c r="I26" s="26">
        <f>IFERROR(VLOOKUP($A14,Results_30d_Deltas!$A$2:$H$5000,6,FALSE),"")</f>
        <v/>
      </c>
      <c r="J26" s="26" t="n"/>
      <c r="K26" s="26" t="n"/>
      <c r="L26" s="26" t="inlineStr">
        <is>
          <t>NO</t>
        </is>
      </c>
      <c r="M26" s="74" t="n">
        <v>2.167495553919562</v>
      </c>
      <c r="N26" s="74" t="n">
        <v>7</v>
      </c>
      <c r="O26" s="32"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4" t="n"/>
      <c r="AU26" s="34" t="n"/>
      <c r="AV26" s="34" t="n"/>
      <c r="AW26" s="34" t="n"/>
      <c r="AX26" s="34"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4" t="n"/>
      <c r="BT26" s="34" t="n"/>
      <c r="BU26" s="34" t="n"/>
      <c r="BV26" s="34" t="n"/>
      <c r="BW26" s="34"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4" t="n"/>
      <c r="DC26" s="34" t="n"/>
      <c r="DD26" s="34" t="n"/>
      <c r="DE26" s="34" t="n"/>
      <c r="DF26" s="34"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4" t="n"/>
      <c r="FW26" s="34" t="n"/>
      <c r="FX26" s="33" t="n"/>
      <c r="FY26" s="33" t="n"/>
      <c r="FZ26" s="33" t="n"/>
      <c r="GA26" s="33" t="n"/>
      <c r="GB26" s="33" t="n"/>
      <c r="GC26" s="34" t="n"/>
      <c r="GD26" s="34" t="n"/>
      <c r="GE26" s="34" t="n"/>
      <c r="GF26" s="34" t="n"/>
      <c r="GG26" s="34"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33" t="n"/>
      <c r="IM26" s="26" t="n"/>
      <c r="IN26" s="26" t="inlineStr">
        <is>
          <t>ez_manage.py:2999 top()</t>
        </is>
      </c>
      <c r="IO26" s="26" t="inlineStr">
        <is>
          <t>v12_quick_engine.py:371 x12</t>
        </is>
      </c>
      <c r="IP26" s="26" t="n"/>
    </row>
    <row r="27" ht="10.5" customHeight="1" s="67">
      <c r="A27" s="26" t="inlineStr">
        <is>
          <t>REENTRY_SIZE_BREAKOUT_MULT</t>
        </is>
      </c>
      <c r="B27" s="26" t="inlineStr">
        <is>
          <t>1.0</t>
        </is>
      </c>
      <c r="C27" s="26" t="n"/>
      <c r="D27" s="26" t="n"/>
      <c r="E27" s="26" t="n"/>
      <c r="F27" s="26" t="n"/>
      <c r="G27" s="26">
        <f>IFERROR(VLOOKUP($A39&amp;"_"&amp;$B39,Results_Deltas!$A$2:$P$15000,5,FALSE),"")</f>
        <v/>
      </c>
      <c r="H27" s="26">
        <f>IFERROR(VLOOKUP($A39,Results_30d_Deltas!$A$2:$H$5000,7,FALSE)-E38,"")</f>
        <v/>
      </c>
      <c r="I27" s="26">
        <f>IFERROR(VLOOKUP($A39,Results_30d_Deltas!$A$2:$H$5000,6,FALSE),"")</f>
        <v/>
      </c>
      <c r="J27" s="26" t="n"/>
      <c r="K27" s="26" t="n"/>
      <c r="L27" s="26" t="inlineStr">
        <is>
          <t>NO</t>
        </is>
      </c>
      <c r="M27" s="74" t="n">
        <v>2.250151050412261</v>
      </c>
      <c r="N27" s="74" t="n">
        <v>7</v>
      </c>
      <c r="O27" s="32"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4" t="n"/>
      <c r="AU27" s="34" t="n"/>
      <c r="AV27" s="34" t="n"/>
      <c r="AW27" s="34" t="n"/>
      <c r="AX27" s="34"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4" t="n"/>
      <c r="BT27" s="34" t="n"/>
      <c r="BU27" s="34" t="n"/>
      <c r="BV27" s="34" t="n"/>
      <c r="BW27" s="34"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4" t="n"/>
      <c r="DC27" s="34" t="n"/>
      <c r="DD27" s="34" t="n"/>
      <c r="DE27" s="34" t="n"/>
      <c r="DF27" s="34"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4" t="n"/>
      <c r="FW27" s="34" t="n"/>
      <c r="FX27" s="33" t="n"/>
      <c r="FY27" s="33" t="n"/>
      <c r="FZ27" s="33" t="n"/>
      <c r="GA27" s="33" t="n"/>
      <c r="GB27" s="33" t="n"/>
      <c r="GC27" s="34" t="n"/>
      <c r="GD27" s="34" t="n"/>
      <c r="GE27" s="34" t="n"/>
      <c r="GF27" s="34" t="n"/>
      <c r="GG27" s="34"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4" t="n"/>
      <c r="HM27" s="34" t="n"/>
      <c r="HN27" s="34" t="n"/>
      <c r="HO27" s="34" t="n"/>
      <c r="HP27" s="34"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33" t="n"/>
      <c r="IM27" s="26" t="n"/>
      <c r="IN27" s="26" t="inlineStr">
        <is>
          <t>ez_manage.py:3870 top()</t>
        </is>
      </c>
      <c r="IO27" s="26" t="inlineStr">
        <is>
          <t>v12_quick_engine.py:2903 x3</t>
        </is>
      </c>
      <c r="IP27" s="26" t="n"/>
    </row>
    <row r="28" ht="10.5" customHeight="1" s="67">
      <c r="A28" s="26" t="inlineStr">
        <is>
          <t>BREAKOUT_LEASH_REENTRY_MULT</t>
        </is>
      </c>
      <c r="B28" s="26" t="inlineStr">
        <is>
          <t>2.0</t>
        </is>
      </c>
      <c r="C28" s="26" t="n"/>
      <c r="D28" s="26" t="n"/>
      <c r="E28" s="26" t="n"/>
      <c r="F28" s="26" t="n"/>
      <c r="G28" s="26">
        <f>IFERROR(VLOOKUP($A15&amp;"_"&amp;$B15,Results_Deltas!$A$2:$P$15000,5,FALSE),"")</f>
        <v/>
      </c>
      <c r="H28" s="26">
        <f>IFERROR(VLOOKUP($A15,Results_30d_Deltas!$A$2:$H$5000,7,FALSE)-E14,"")</f>
        <v/>
      </c>
      <c r="I28" s="26">
        <f>IFERROR(VLOOKUP($A15,Results_30d_Deltas!$A$2:$H$5000,6,FALSE),"")</f>
        <v/>
      </c>
      <c r="J28" s="26" t="n"/>
      <c r="K28" s="26" t="n"/>
      <c r="L28" s="26" t="inlineStr">
        <is>
          <t>NO</t>
        </is>
      </c>
      <c r="M28" s="74" t="n">
        <v>2.264007079823462</v>
      </c>
      <c r="N28" s="74" t="n">
        <v>7</v>
      </c>
      <c r="O28" s="32"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4" t="n"/>
      <c r="AU28" s="34" t="n"/>
      <c r="AV28" s="34" t="n"/>
      <c r="AW28" s="34" t="n"/>
      <c r="AX28" s="34"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4" t="n"/>
      <c r="BT28" s="34" t="n"/>
      <c r="BU28" s="34" t="n"/>
      <c r="BV28" s="34" t="n"/>
      <c r="BW28" s="34"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4" t="n"/>
      <c r="DC28" s="34" t="n"/>
      <c r="DD28" s="34" t="n"/>
      <c r="DE28" s="34" t="n"/>
      <c r="DF28" s="34"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4" t="n"/>
      <c r="FW28" s="34" t="n"/>
      <c r="FX28" s="33" t="n"/>
      <c r="FY28" s="33" t="n"/>
      <c r="FZ28" s="33" t="n"/>
      <c r="GA28" s="33" t="n"/>
      <c r="GB28" s="33" t="n"/>
      <c r="GC28" s="34" t="n"/>
      <c r="GD28" s="34" t="n"/>
      <c r="GE28" s="34" t="n"/>
      <c r="GF28" s="34" t="n"/>
      <c r="GG28" s="34"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33" t="n"/>
      <c r="IM28" s="26" t="n"/>
      <c r="IN28" s="26" t="inlineStr">
        <is>
          <t>ez_manage.py:2999 top()</t>
        </is>
      </c>
      <c r="IO28" s="26" t="inlineStr">
        <is>
          <t>v12_quick_engine.py:371 x12</t>
        </is>
      </c>
      <c r="IP28" s="26" t="n"/>
    </row>
    <row r="29" ht="10.5" customHeight="1" s="67">
      <c r="A29" s="26" t="inlineStr">
        <is>
          <t>REENTRY_SIZE_BREAKOUT_MULT</t>
        </is>
      </c>
      <c r="B29" s="26" t="inlineStr">
        <is>
          <t>0.5</t>
        </is>
      </c>
      <c r="C29" s="26" t="n"/>
      <c r="D29" s="26" t="n"/>
      <c r="E29" s="26" t="n"/>
      <c r="F29" s="26" t="n"/>
      <c r="G29" s="26">
        <f>IFERROR(VLOOKUP($A38&amp;"_"&amp;$B38,Results_Deltas!$A$2:$P$15000,5,FALSE),"")</f>
        <v/>
      </c>
      <c r="H29" s="26">
        <f>IFERROR(VLOOKUP($A38,Results_30d_Deltas!$A$2:$H$5000,7,FALSE)-E37,"")</f>
        <v/>
      </c>
      <c r="I29" s="26">
        <f>IFERROR(VLOOKUP($A38,Results_30d_Deltas!$A$2:$H$5000,6,FALSE),"")</f>
        <v/>
      </c>
      <c r="J29" s="26" t="n"/>
      <c r="K29" s="26" t="n"/>
      <c r="L29" s="26" t="inlineStr">
        <is>
          <t>NO</t>
        </is>
      </c>
      <c r="M29" s="74" t="n">
        <v>2.288154854228309</v>
      </c>
      <c r="N29" s="74" t="n">
        <v>7</v>
      </c>
      <c r="O29" s="32"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4" t="n"/>
      <c r="AU29" s="34" t="n"/>
      <c r="AV29" s="34" t="n"/>
      <c r="AW29" s="34" t="n"/>
      <c r="AX29" s="34"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4" t="n"/>
      <c r="BT29" s="34" t="n"/>
      <c r="BU29" s="34" t="n"/>
      <c r="BV29" s="34" t="n"/>
      <c r="BW29" s="34"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4" t="n"/>
      <c r="DC29" s="34" t="n"/>
      <c r="DD29" s="34" t="n"/>
      <c r="DE29" s="34" t="n"/>
      <c r="DF29" s="34"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4" t="n"/>
      <c r="FW29" s="34" t="n"/>
      <c r="FX29" s="33" t="n"/>
      <c r="FY29" s="33" t="n"/>
      <c r="FZ29" s="33" t="n"/>
      <c r="GA29" s="33" t="n"/>
      <c r="GB29" s="33" t="n"/>
      <c r="GC29" s="34" t="n"/>
      <c r="GD29" s="34" t="n"/>
      <c r="GE29" s="34" t="n"/>
      <c r="GF29" s="34" t="n"/>
      <c r="GG29" s="34"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4" t="n"/>
      <c r="HM29" s="34" t="n"/>
      <c r="HN29" s="34" t="n"/>
      <c r="HO29" s="34" t="n"/>
      <c r="HP29" s="34"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33" t="n"/>
      <c r="IM29" s="26" t="n"/>
      <c r="IN29" s="26" t="inlineStr">
        <is>
          <t>ez_manage.py:3870 top()</t>
        </is>
      </c>
      <c r="IO29" s="26" t="inlineStr">
        <is>
          <t>v12_quick_engine.py:2903 x3</t>
        </is>
      </c>
      <c r="IP29" s="26" t="n"/>
    </row>
    <row r="30" ht="10.5" customHeight="1" s="67">
      <c r="A30" s="26" t="inlineStr">
        <is>
          <t>REENTRY_SIZE_BREAKOUT_MULT</t>
        </is>
      </c>
      <c r="B30" s="26" t="inlineStr">
        <is>
          <t>2.0</t>
        </is>
      </c>
      <c r="C30" s="26" t="n"/>
      <c r="D30" s="26" t="n"/>
      <c r="E30" s="26" t="n"/>
      <c r="F30" s="26" t="n"/>
      <c r="G30" s="26">
        <f>IFERROR(VLOOKUP($A40&amp;"_"&amp;$B40,Results_Deltas!$A$2:$P$15000,5,FALSE),"")</f>
        <v/>
      </c>
      <c r="H30" s="26">
        <f>IFERROR(VLOOKUP($A40,Results_30d_Deltas!$A$2:$H$5000,7,FALSE)-E39,"")</f>
        <v/>
      </c>
      <c r="I30" s="26">
        <f>IFERROR(VLOOKUP($A40,Results_30d_Deltas!$A$2:$H$5000,6,FALSE),"")</f>
        <v/>
      </c>
      <c r="J30" s="26" t="n"/>
      <c r="K30" s="26" t="n"/>
      <c r="L30" s="26" t="inlineStr">
        <is>
          <t>NO</t>
        </is>
      </c>
      <c r="M30" s="74" t="n">
        <v>2.385610675087363</v>
      </c>
      <c r="N30" s="74" t="n">
        <v>7</v>
      </c>
      <c r="O30" s="32"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4" t="n"/>
      <c r="AU30" s="34" t="n"/>
      <c r="AV30" s="34" t="n"/>
      <c r="AW30" s="34" t="n"/>
      <c r="AX30" s="34"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4" t="n"/>
      <c r="BT30" s="34" t="n"/>
      <c r="BU30" s="34" t="n"/>
      <c r="BV30" s="34" t="n"/>
      <c r="BW30" s="34"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4" t="n"/>
      <c r="DC30" s="34" t="n"/>
      <c r="DD30" s="34" t="n"/>
      <c r="DE30" s="34" t="n"/>
      <c r="DF30" s="34"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4" t="n"/>
      <c r="FW30" s="34" t="n"/>
      <c r="FX30" s="33" t="n"/>
      <c r="FY30" s="33" t="n"/>
      <c r="FZ30" s="33" t="n"/>
      <c r="GA30" s="33" t="n"/>
      <c r="GB30" s="33" t="n"/>
      <c r="GC30" s="34" t="n"/>
      <c r="GD30" s="34" t="n"/>
      <c r="GE30" s="34" t="n"/>
      <c r="GF30" s="34" t="n"/>
      <c r="GG30" s="34"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4" t="n"/>
      <c r="HM30" s="34" t="n"/>
      <c r="HN30" s="34" t="n"/>
      <c r="HO30" s="34" t="n"/>
      <c r="HP30" s="34"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33" t="n"/>
      <c r="IM30" s="26" t="n"/>
      <c r="IN30" s="26" t="inlineStr">
        <is>
          <t>ez_manage.py:3870 top()</t>
        </is>
      </c>
      <c r="IO30" s="26" t="inlineStr">
        <is>
          <t>v12_quick_engine.py:2903 x3</t>
        </is>
      </c>
      <c r="IP30" s="26" t="n"/>
    </row>
    <row r="31" ht="10.5" customHeight="1" s="67">
      <c r="A31" s="27" t="inlineStr">
        <is>
          <t>DAEMON_REENTRY_SHORT_WT_XUNDER_GATE_ENABLED</t>
        </is>
      </c>
      <c r="B31" s="27" t="inlineStr">
        <is>
          <t>False</t>
        </is>
      </c>
      <c r="C31" s="26" t="n"/>
      <c r="D31" s="26" t="n"/>
      <c r="E31" s="26" t="n"/>
      <c r="F31" s="26" t="n"/>
      <c r="G31" s="26">
        <f>IFERROR(VLOOKUP($A16&amp;"_"&amp;$B16,Results_Deltas!$A$2:$P$15000,5,FALSE),"")</f>
        <v/>
      </c>
      <c r="H31" s="26">
        <f>IFERROR(VLOOKUP($A16,Results_30d_Deltas!$A$2:$H$5000,7,FALSE)-E15,"")</f>
        <v/>
      </c>
      <c r="I31" s="26">
        <f>IFERROR(VLOOKUP($A16,Results_30d_Deltas!$A$2:$H$5000,6,FALSE),"")</f>
        <v/>
      </c>
      <c r="J31" s="26" t="n"/>
      <c r="K31" s="26" t="n"/>
      <c r="L31" s="26" t="inlineStr">
        <is>
          <t>YES</t>
        </is>
      </c>
      <c r="M31" s="74" t="n">
        <v>2.583817593561824</v>
      </c>
      <c r="N31" s="74" t="n">
        <v>6</v>
      </c>
      <c r="O31" s="32"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4" t="n"/>
      <c r="FW31" s="34"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33" t="n"/>
      <c r="IM31" s="26" t="n"/>
      <c r="IN31" s="26" t="inlineStr">
        <is>
          <t>ez_manage.py:4560 top()</t>
        </is>
      </c>
      <c r="IO31" s="26" t="inlineStr">
        <is>
          <t>v12_quick_engine.py:513 x9</t>
        </is>
      </c>
      <c r="IP31" s="26" t="n"/>
    </row>
    <row r="32" ht="10.5" customHeight="1" s="67">
      <c r="A32" s="27" t="inlineStr">
        <is>
          <t>DAEMON_REENTRY_STALE_EXIT_ENABLED</t>
        </is>
      </c>
      <c r="B32" s="27" t="inlineStr">
        <is>
          <t>False</t>
        </is>
      </c>
      <c r="C32" s="26" t="n"/>
      <c r="D32" s="26" t="n"/>
      <c r="E32" s="26" t="n"/>
      <c r="F32" s="26" t="n"/>
      <c r="G32" s="26">
        <f>IFERROR(VLOOKUP($A10&amp;"_"&amp;$B10,Results_Deltas!$A$2:$P$15000,5,FALSE),"")</f>
        <v/>
      </c>
      <c r="H32" s="26">
        <f>IFERROR(VLOOKUP($A10,Results_30d_Deltas!$A$2:$H$5000,7,FALSE)-E9,"")</f>
        <v/>
      </c>
      <c r="I32" s="26">
        <f>IFERROR(VLOOKUP($A10,Results_30d_Deltas!$A$2:$H$5000,6,FALSE),"")</f>
        <v/>
      </c>
      <c r="J32" s="26" t="n"/>
      <c r="K32" s="26" t="n"/>
      <c r="L32" s="26" t="inlineStr">
        <is>
          <t>YES</t>
        </is>
      </c>
      <c r="M32" s="74" t="n">
        <v>2.629714476780001</v>
      </c>
      <c r="N32" s="74" t="n">
        <v>6</v>
      </c>
      <c r="O32" s="32"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4" t="n"/>
      <c r="FW32" s="34"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33" t="n"/>
      <c r="IM32" s="26" t="n"/>
      <c r="IN32" s="26" t="inlineStr">
        <is>
          <t>ez_manage.py:4561 top()</t>
        </is>
      </c>
      <c r="IO32" s="26" t="inlineStr">
        <is>
          <t>v12_quick_engine.py:519 x9</t>
        </is>
      </c>
      <c r="IP32" s="26" t="n"/>
    </row>
    <row r="33" ht="10.5" customHeight="1" s="67">
      <c r="A33" s="27" t="inlineStr">
        <is>
          <t>CHANNEL_REENTRY_STOP_ENABLED</t>
        </is>
      </c>
      <c r="B33" s="27" t="inlineStr">
        <is>
          <t>False</t>
        </is>
      </c>
      <c r="C33" s="26" t="n"/>
      <c r="D33" s="26" t="n"/>
      <c r="E33" s="26" t="n"/>
      <c r="F33" s="26" t="n"/>
      <c r="G33" s="26">
        <f>IFERROR(VLOOKUP($A8&amp;"_"&amp;$B8,Results_Deltas!$A$2:$P$15000,5,FALSE),"")</f>
        <v/>
      </c>
      <c r="H33" s="26">
        <f>IFERROR(VLOOKUP($A8,Results_30d_Deltas!$A$2:$H$5000,7,FALSE)-E7,"")</f>
        <v/>
      </c>
      <c r="I33" s="26">
        <f>IFERROR(VLOOKUP($A8,Results_30d_Deltas!$A$2:$H$5000,6,FALSE),"")</f>
        <v/>
      </c>
      <c r="J33" s="26" t="n"/>
      <c r="K33" s="26" t="n"/>
      <c r="L33" s="26" t="inlineStr">
        <is>
          <t>YES</t>
        </is>
      </c>
      <c r="M33" s="74" t="n">
        <v>2.855762702159569</v>
      </c>
      <c r="N33" s="74" t="n">
        <v>8</v>
      </c>
      <c r="O33" s="32"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4" t="n"/>
      <c r="EG33" s="34" t="n"/>
      <c r="EH33" s="34" t="n"/>
      <c r="EI33" s="34" t="n"/>
      <c r="EJ33" s="34"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4" t="n"/>
      <c r="FW33" s="34"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33" t="n"/>
      <c r="IM33" s="26" t="n"/>
      <c r="IN33" s="26" t="inlineStr">
        <is>
          <t>ez_manage.py:5968 top()</t>
        </is>
      </c>
      <c r="IO33" s="26" t="inlineStr">
        <is>
          <t>v12_quick_engine.py:482 x8</t>
        </is>
      </c>
      <c r="IP33" s="26" t="n"/>
    </row>
    <row r="34" ht="10.5" customHeight="1" s="67">
      <c r="A34" s="27" t="inlineStr">
        <is>
          <t>HLR_REENTRY_MULT_4H</t>
        </is>
      </c>
      <c r="B34" s="27" t="inlineStr">
        <is>
          <t>2.0</t>
        </is>
      </c>
      <c r="C34" s="26" t="n"/>
      <c r="D34" s="26" t="n"/>
      <c r="E34" s="26" t="n"/>
      <c r="F34" s="26" t="n"/>
      <c r="G34" s="26">
        <f>IFERROR(VLOOKUP($A24&amp;"_"&amp;$B24,Results_Deltas!$A$2:$P$15000,5,FALSE),"")</f>
        <v/>
      </c>
      <c r="H34" s="26">
        <f>IFERROR(VLOOKUP($A24,Results_30d_Deltas!$A$2:$H$5000,7,FALSE)-E23,"")</f>
        <v/>
      </c>
      <c r="I34" s="26">
        <f>IFERROR(VLOOKUP($A24,Results_30d_Deltas!$A$2:$H$5000,6,FALSE),"")</f>
        <v/>
      </c>
      <c r="J34" s="26" t="n"/>
      <c r="K34" s="26" t="n"/>
      <c r="L34" s="26" t="inlineStr">
        <is>
          <t>YES</t>
        </is>
      </c>
      <c r="M34" s="74" t="n">
        <v>2.927733425214922</v>
      </c>
      <c r="N34" s="74" t="n">
        <v>7</v>
      </c>
      <c r="O34" s="32"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4" t="n"/>
      <c r="FW34" s="34"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33" t="n"/>
      <c r="IM34" s="26" t="n"/>
      <c r="IN34" s="26" t="inlineStr">
        <is>
          <t>ez_manage.py:4847 top()</t>
        </is>
      </c>
      <c r="IO34" s="26" t="inlineStr">
        <is>
          <t>v12_quick_engine.py:2027 x6</t>
        </is>
      </c>
      <c r="IP34" s="26" t="n"/>
    </row>
    <row r="35" ht="10.5" customHeight="1" s="67">
      <c r="A35" s="27" t="inlineStr">
        <is>
          <t>HLR_REENTRY_MULT_D</t>
        </is>
      </c>
      <c r="B35" s="27" t="inlineStr">
        <is>
          <t>2.5</t>
        </is>
      </c>
      <c r="C35" s="26" t="n"/>
      <c r="D35" s="26" t="n"/>
      <c r="E35" s="26" t="n"/>
      <c r="F35" s="26" t="n"/>
      <c r="G35" s="26">
        <f>IFERROR(VLOOKUP($A29&amp;"_"&amp;$B29,Results_Deltas!$A$2:$P$15000,5,FALSE),"")</f>
        <v/>
      </c>
      <c r="H35" s="26">
        <f>IFERROR(VLOOKUP($A29,Results_30d_Deltas!$A$2:$H$5000,7,FALSE)-E28,"")</f>
        <v/>
      </c>
      <c r="I35" s="26">
        <f>IFERROR(VLOOKUP($A29,Results_30d_Deltas!$A$2:$H$5000,6,FALSE),"")</f>
        <v/>
      </c>
      <c r="J35" s="26" t="n"/>
      <c r="K35" s="26" t="n"/>
      <c r="L35" s="26" t="inlineStr">
        <is>
          <t>YES</t>
        </is>
      </c>
      <c r="M35" s="74" t="n">
        <v>3.042999932001342</v>
      </c>
      <c r="N35" s="74" t="n">
        <v>7</v>
      </c>
      <c r="O35" s="32"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4" t="n"/>
      <c r="FW35" s="34"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33" t="n"/>
      <c r="IM35" s="26" t="n"/>
      <c r="IN35" s="26" t="inlineStr">
        <is>
          <t>ez_manage.py:4848 top()</t>
        </is>
      </c>
      <c r="IO35" s="26" t="inlineStr">
        <is>
          <t>v12_quick_engine.py:2028 x4</t>
        </is>
      </c>
      <c r="IP35" s="26" t="n"/>
    </row>
    <row r="36" ht="10.5" customHeight="1" s="67">
      <c r="A36" s="27" t="inlineStr">
        <is>
          <t>HLR_REENTRY_MULT_1H</t>
        </is>
      </c>
      <c r="B36" s="27" t="inlineStr">
        <is>
          <t>1.5</t>
        </is>
      </c>
      <c r="C36" s="26" t="n"/>
      <c r="D36" s="26" t="n"/>
      <c r="E36" s="26" t="n"/>
      <c r="F36" s="26" t="n"/>
      <c r="G36" s="26">
        <f>IFERROR(VLOOKUP($A5&amp;"_"&amp;$B5,Results_Deltas!$A$2:$P$15000,5,FALSE),"")</f>
        <v/>
      </c>
      <c r="H36" s="26">
        <f>IFERROR(VLOOKUP($A5,Results_30d_Deltas!$A$2:$H$5000,7,FALSE)-E4,"")</f>
        <v/>
      </c>
      <c r="I36" s="26">
        <f>IFERROR(VLOOKUP($A5,Results_30d_Deltas!$A$2:$H$5000,6,FALSE),"")</f>
        <v/>
      </c>
      <c r="J36" s="26" t="n"/>
      <c r="K36" s="26" t="n"/>
      <c r="L36" s="26" t="inlineStr">
        <is>
          <t>YES</t>
        </is>
      </c>
      <c r="M36" s="74" t="n">
        <v>3.138178978778881</v>
      </c>
      <c r="N36" s="74" t="n">
        <v>7</v>
      </c>
      <c r="O36" s="32"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4" t="n"/>
      <c r="FW36" s="34"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33" t="n"/>
      <c r="IM36" s="26" t="n"/>
      <c r="IN36" s="26" t="inlineStr">
        <is>
          <t>ez_manage.py:4846 top()</t>
        </is>
      </c>
      <c r="IO36" s="26" t="inlineStr">
        <is>
          <t>v12_quick_engine.py:2026 x7</t>
        </is>
      </c>
      <c r="IP36" s="26" t="n"/>
    </row>
    <row r="37" ht="10.5" customHeight="1" s="67">
      <c r="A37" s="26" t="inlineStr">
        <is>
          <t>HLR_REENTRY_MAX_AGE_S</t>
        </is>
      </c>
      <c r="B37" s="26" t="inlineStr">
        <is>
          <t>0</t>
        </is>
      </c>
      <c r="C37" s="26" t="n"/>
      <c r="D37" s="26" t="n"/>
      <c r="E37" s="26" t="n"/>
      <c r="F37" s="26" t="n"/>
      <c r="G37" s="26">
        <f>IFERROR(VLOOKUP($A18&amp;"_"&amp;$B18,Results_Deltas!$A$2:$P$15000,5,FALSE),"")</f>
        <v/>
      </c>
      <c r="H37" s="26">
        <f>IFERROR(VLOOKUP($A18,Results_30d_Deltas!$A$2:$H$5000,7,FALSE)-E17,"")</f>
        <v/>
      </c>
      <c r="I37" s="26">
        <f>IFERROR(VLOOKUP($A18,Results_30d_Deltas!$A$2:$H$5000,6,FALSE),"")</f>
        <v/>
      </c>
      <c r="J37" s="26" t="n"/>
      <c r="K37" s="26" t="n"/>
      <c r="L37" s="26" t="inlineStr">
        <is>
          <t>NO</t>
        </is>
      </c>
      <c r="M37" s="74" t="n">
        <v>3.138178978778881</v>
      </c>
      <c r="N37" s="74" t="n">
        <v>7</v>
      </c>
      <c r="O37" s="32"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4" t="n"/>
      <c r="FW37" s="34"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33" t="n"/>
      <c r="IM37" s="26" t="n"/>
      <c r="IN37" s="26" t="inlineStr">
        <is>
          <t>ez_manage.py:4844 top()</t>
        </is>
      </c>
      <c r="IO37" s="26" t="inlineStr">
        <is>
          <t>v12_quick_engine.py:2024 x4</t>
        </is>
      </c>
      <c r="IP37" s="26" t="n"/>
    </row>
    <row r="38" ht="10.5" customHeight="1" s="67">
      <c r="A38" s="27" t="inlineStr">
        <is>
          <t>HLR_REENTRY_MULT_W</t>
        </is>
      </c>
      <c r="B38" s="27" t="inlineStr">
        <is>
          <t>3.0</t>
        </is>
      </c>
      <c r="C38" s="26" t="n"/>
      <c r="D38" s="26" t="n"/>
      <c r="E38" s="26" t="n"/>
      <c r="F38" s="26" t="n"/>
      <c r="G38" s="26">
        <f>IFERROR(VLOOKUP($A34&amp;"_"&amp;$B34,Results_Deltas!$A$2:$P$15000,5,FALSE),"")</f>
        <v/>
      </c>
      <c r="H38" s="26">
        <f>IFERROR(VLOOKUP($A34,Results_30d_Deltas!$A$2:$H$5000,7,FALSE)-E33,"")</f>
        <v/>
      </c>
      <c r="I38" s="26">
        <f>IFERROR(VLOOKUP($A34,Results_30d_Deltas!$A$2:$H$5000,6,FALSE),"")</f>
        <v/>
      </c>
      <c r="J38" s="26" t="n"/>
      <c r="K38" s="26" t="n"/>
      <c r="L38" s="26" t="inlineStr">
        <is>
          <t>YES</t>
        </is>
      </c>
      <c r="M38" s="74" t="n">
        <v>3.155620376592922</v>
      </c>
      <c r="N38" s="74" t="n">
        <v>7</v>
      </c>
      <c r="O38" s="32"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4" t="n"/>
      <c r="FW38" s="34"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33" t="n"/>
      <c r="IM38" s="26" t="n"/>
      <c r="IN38" s="26" t="inlineStr">
        <is>
          <t>ez_manage.py:4849 top()</t>
        </is>
      </c>
      <c r="IO38" s="26" t="inlineStr">
        <is>
          <t>v12_quick_engine.py:2029 x4</t>
        </is>
      </c>
      <c r="IP38" s="26" t="n"/>
    </row>
    <row r="39" ht="10.5" customHeight="1" s="67">
      <c r="A39" s="26" t="inlineStr">
        <is>
          <t>BREAKOUT_LEASH_REENTRY_MULT</t>
        </is>
      </c>
      <c r="B39" s="26" t="inlineStr">
        <is>
          <t>0</t>
        </is>
      </c>
      <c r="C39" s="26" t="n"/>
      <c r="D39" s="26" t="n"/>
      <c r="E39" s="26" t="n"/>
      <c r="F39" s="26" t="n"/>
      <c r="G39" s="26">
        <f>IFERROR(VLOOKUP($A12&amp;"_"&amp;$B12,Results_Deltas!$A$2:$P$15000,5,FALSE),"")</f>
        <v/>
      </c>
      <c r="H39" s="26">
        <f>IFERROR(VLOOKUP($A12,Results_30d_Deltas!$A$2:$H$5000,7,FALSE)-E11,"")</f>
        <v/>
      </c>
      <c r="I39" s="26">
        <f>IFERROR(VLOOKUP($A12,Results_30d_Deltas!$A$2:$H$5000,6,FALSE),"")</f>
        <v/>
      </c>
      <c r="J39" s="26" t="n"/>
      <c r="K39" s="26" t="n"/>
      <c r="L39" s="26" t="inlineStr">
        <is>
          <t>NO</t>
        </is>
      </c>
      <c r="M39" s="74" t="n">
        <v>3.162275657444715</v>
      </c>
      <c r="N39" s="74" t="n">
        <v>7</v>
      </c>
      <c r="O39" s="32"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4" t="n"/>
      <c r="AU39" s="34" t="n"/>
      <c r="AV39" s="34" t="n"/>
      <c r="AW39" s="34" t="n"/>
      <c r="AX39" s="34"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4" t="n"/>
      <c r="BT39" s="34" t="n"/>
      <c r="BU39" s="34" t="n"/>
      <c r="BV39" s="34" t="n"/>
      <c r="BW39" s="34"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4" t="n"/>
      <c r="DC39" s="34" t="n"/>
      <c r="DD39" s="34" t="n"/>
      <c r="DE39" s="34" t="n"/>
      <c r="DF39" s="34"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4" t="n"/>
      <c r="FW39" s="34" t="n"/>
      <c r="FX39" s="33" t="n"/>
      <c r="FY39" s="33" t="n"/>
      <c r="FZ39" s="33" t="n"/>
      <c r="GA39" s="33" t="n"/>
      <c r="GB39" s="33" t="n"/>
      <c r="GC39" s="34" t="n"/>
      <c r="GD39" s="34" t="n"/>
      <c r="GE39" s="34" t="n"/>
      <c r="GF39" s="34" t="n"/>
      <c r="GG39" s="34"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33" t="n"/>
      <c r="IM39" s="26" t="n"/>
      <c r="IN39" s="26" t="inlineStr">
        <is>
          <t>ez_manage.py:2999 top()</t>
        </is>
      </c>
      <c r="IO39" s="26" t="inlineStr">
        <is>
          <t>v12_quick_engine.py:371 x12</t>
        </is>
      </c>
      <c r="IP39" s="26" t="n"/>
    </row>
    <row r="40" ht="10.5" customHeight="1" s="67">
      <c r="A40" s="26" t="inlineStr">
        <is>
          <t>REENTRY_SIZE_BREAKOUT_MULT</t>
        </is>
      </c>
      <c r="B40" s="26" t="inlineStr">
        <is>
          <t>0</t>
        </is>
      </c>
      <c r="C40" s="26" t="n"/>
      <c r="D40" s="26" t="n"/>
      <c r="E40" s="26" t="n"/>
      <c r="F40" s="26" t="n"/>
      <c r="G40" s="26">
        <f>IFERROR(VLOOKUP($A37&amp;"_"&amp;$B37,Results_Deltas!$A$2:$P$15000,5,FALSE),"")</f>
        <v/>
      </c>
      <c r="H40" s="26">
        <f>IFERROR(VLOOKUP($A37,Results_30d_Deltas!$A$2:$H$5000,7,FALSE)-E36,"")</f>
        <v/>
      </c>
      <c r="I40" s="26">
        <f>IFERROR(VLOOKUP($A37,Results_30d_Deltas!$A$2:$H$5000,6,FALSE),"")</f>
        <v/>
      </c>
      <c r="J40" s="26" t="n"/>
      <c r="K40" s="26" t="n"/>
      <c r="L40" s="26" t="inlineStr">
        <is>
          <t>NO</t>
        </is>
      </c>
      <c r="M40" s="74" t="n">
        <v>3.253363005408357</v>
      </c>
      <c r="N40" s="74" t="n">
        <v>7</v>
      </c>
      <c r="O40" s="32"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4" t="n"/>
      <c r="AU40" s="34" t="n"/>
      <c r="AV40" s="34" t="n"/>
      <c r="AW40" s="34" t="n"/>
      <c r="AX40" s="34"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4" t="n"/>
      <c r="BT40" s="34" t="n"/>
      <c r="BU40" s="34" t="n"/>
      <c r="BV40" s="34" t="n"/>
      <c r="BW40" s="34"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4" t="n"/>
      <c r="DC40" s="34" t="n"/>
      <c r="DD40" s="34" t="n"/>
      <c r="DE40" s="34" t="n"/>
      <c r="DF40" s="34"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4" t="n"/>
      <c r="FW40" s="34" t="n"/>
      <c r="FX40" s="33" t="n"/>
      <c r="FY40" s="33" t="n"/>
      <c r="FZ40" s="33" t="n"/>
      <c r="GA40" s="33" t="n"/>
      <c r="GB40" s="33" t="n"/>
      <c r="GC40" s="34" t="n"/>
      <c r="GD40" s="34" t="n"/>
      <c r="GE40" s="34" t="n"/>
      <c r="GF40" s="34" t="n"/>
      <c r="GG40" s="34"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4" t="n"/>
      <c r="HM40" s="34" t="n"/>
      <c r="HN40" s="34" t="n"/>
      <c r="HO40" s="34" t="n"/>
      <c r="HP40" s="34"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33" t="n"/>
      <c r="IM40" s="26" t="n"/>
      <c r="IN40" s="26" t="inlineStr">
        <is>
          <t>ez_manage.py:3870 top()</t>
        </is>
      </c>
      <c r="IO40" s="26" t="inlineStr">
        <is>
          <t>v12_quick_engine.py:2903 x3</t>
        </is>
      </c>
      <c r="IP40" s="26" t="n"/>
    </row>
    <row r="41" ht="15.75" customHeight="1" s="67">
      <c r="A41" s="0" t="inlineStr">
        <is>
          <t>REENTRY_SMA200_GR_CONTINUATION_ENABLED</t>
        </is>
      </c>
      <c r="B41" s="0" t="inlineStr">
        <is>
          <t>False</t>
        </is>
      </c>
      <c r="D41" s="0" t="inlineStr">
        <is>
          <t>BOUNCE_REENTRY</t>
        </is>
      </c>
      <c r="F41" s="0">
        <f>IFERROR(VLOOKUP($A216&amp;"_"&amp;$B216,Results_Deltas!$A:$J,5,FALSE),0)</f>
        <v/>
      </c>
      <c r="G41" s="0">
        <f>IFERROR(VLOOKUP($A216&amp;"_"&amp;$B216,Results_Deltas!$A$2:$P$15000,5,FALSE),"")</f>
        <v/>
      </c>
      <c r="H41" s="0">
        <f>IFERROR(VLOOKUP($A216&amp;"_"&amp;$B216,Results_Deltas!$A:$J,5,FALSE),0)</f>
        <v/>
      </c>
      <c r="I41" s="0">
        <f>IFERROR(VLOOKUP($A216&amp;"_"&amp;$B216,Results_Deltas!$A:$J,5,FALSE),0)</f>
        <v/>
      </c>
      <c r="L41" s="0" t="inlineStr">
        <is>
          <t>NO</t>
        </is>
      </c>
      <c r="M41" s="74" t="n">
        <v>4.705148377418223</v>
      </c>
      <c r="N41" s="74" t="n">
        <v>31</v>
      </c>
    </row>
    <row r="42" ht="15.75" customHeight="1" s="67">
      <c r="A42" s="39" t="inlineStr">
        <is>
          <t>CRYPTO_SPIKE_FADE_THRESHOLD_PCT</t>
        </is>
      </c>
      <c r="B42" s="70" t="n">
        <v>0</v>
      </c>
      <c r="C42" s="38" t="n"/>
      <c r="D42" s="38" t="inlineStr">
        <is>
          <t>GLOBAL_CHECK, STOCKS_EXIT</t>
        </is>
      </c>
      <c r="E42" s="38" t="n"/>
      <c r="F42" s="26" t="n"/>
      <c r="G42" s="38">
        <f>IFERROR(VLOOKUP($A62&amp;"_"&amp;$B62,Results_Deltas!$A$2:$P$15000,5,FALSE),"")</f>
        <v/>
      </c>
      <c r="H42" s="38" t="inlineStr">
        <is>
          <t>Blanket (page end)</t>
        </is>
      </c>
      <c r="I42" s="26" t="n"/>
      <c r="J42" s="26" t="n"/>
      <c r="K42" s="26" t="n"/>
      <c r="L42" s="26" t="inlineStr">
        <is>
          <t>YES</t>
        </is>
      </c>
      <c r="M42" s="74" t="n">
        <v>0</v>
      </c>
      <c r="N42" s="74"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9" t="inlineStr">
        <is>
          <t>DC_MOMENT_STRONG_THRESHOLD</t>
        </is>
      </c>
      <c r="B43" s="70" t="n">
        <v>0</v>
      </c>
      <c r="C43" s="38" t="n"/>
      <c r="D43" s="38" t="inlineStr">
        <is>
          <t>ENTRY, GLOBAL_CHECK, STOCKS_EXIT</t>
        </is>
      </c>
      <c r="E43" s="38" t="n"/>
      <c r="F43" s="26" t="n"/>
      <c r="G43" s="38">
        <f>IFERROR(VLOOKUP($A66&amp;"_"&amp;$B66,Results_Deltas!$A$2:$P$15000,5,FALSE),"")</f>
        <v/>
      </c>
      <c r="H43" s="38" t="inlineStr">
        <is>
          <t>Blanket (page end)</t>
        </is>
      </c>
      <c r="I43" s="26" t="n"/>
      <c r="J43" s="26" t="n"/>
      <c r="K43" s="26" t="n"/>
      <c r="L43" s="26" t="inlineStr">
        <is>
          <t>YES</t>
        </is>
      </c>
      <c r="M43" s="74" t="n">
        <v>0</v>
      </c>
      <c r="N43" s="74"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9" t="inlineStr">
        <is>
          <t>FG_FEAR_THRESHOLD</t>
        </is>
      </c>
      <c r="B44" s="70" t="n">
        <v>0</v>
      </c>
      <c r="C44" s="38" t="n"/>
      <c r="D44" s="38" t="inlineStr">
        <is>
          <t>GLOBAL_CHECK, STOCKS_EXIT</t>
        </is>
      </c>
      <c r="E44" s="38" t="n"/>
      <c r="F44" s="26" t="n"/>
      <c r="G44" s="38">
        <f>IFERROR(VLOOKUP($A91&amp;"_"&amp;$B91,Results_Deltas!$A$2:$P$15000,5,FALSE),"")</f>
        <v/>
      </c>
      <c r="H44" s="38" t="inlineStr">
        <is>
          <t>Blanket (page end)</t>
        </is>
      </c>
      <c r="I44" s="26" t="n"/>
      <c r="J44" s="26" t="n"/>
      <c r="K44" s="26" t="n"/>
      <c r="L44" s="26" t="inlineStr">
        <is>
          <t>YES</t>
        </is>
      </c>
      <c r="M44" s="74" t="n">
        <v>0</v>
      </c>
      <c r="N44" s="74"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FG_GREED_THRESHOLD</t>
        </is>
      </c>
      <c r="B45" s="70" t="n">
        <v>0</v>
      </c>
      <c r="C45" s="38" t="n"/>
      <c r="D45" s="38" t="inlineStr">
        <is>
          <t>GLOBAL_CHECK, STOCKS_EXIT</t>
        </is>
      </c>
      <c r="E45" s="38" t="n"/>
      <c r="F45" s="26" t="n"/>
      <c r="G45" s="38">
        <f>IFERROR(VLOOKUP($A95&amp;"_"&amp;$B95,Results_Deltas!$A$2:$P$15000,5,FALSE),"")</f>
        <v/>
      </c>
      <c r="H45" s="38" t="inlineStr">
        <is>
          <t>Blanket (page end)</t>
        </is>
      </c>
      <c r="I45" s="26" t="n"/>
      <c r="J45" s="26" t="n"/>
      <c r="K45" s="26" t="n"/>
      <c r="L45" s="26" t="inlineStr">
        <is>
          <t>YES</t>
        </is>
      </c>
      <c r="M45" s="74" t="n">
        <v>0</v>
      </c>
      <c r="N45" s="74"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9" t="inlineStr">
        <is>
          <t>HA_WICK_QUALITY_SCORE</t>
        </is>
      </c>
      <c r="B46" s="70" t="n">
        <v>0</v>
      </c>
      <c r="C46" s="38" t="n"/>
      <c r="D46" s="38" t="inlineStr">
        <is>
          <t>ENTRY, GLOBAL_CHECK, STOCKS_EXIT</t>
        </is>
      </c>
      <c r="E46" s="38" t="n"/>
      <c r="F46" s="26" t="n"/>
      <c r="G46" s="38">
        <f>IFERROR(VLOOKUP($A121&amp;"_"&amp;$B121,Results_Deltas!$A$2:$P$15000,5,FALSE),"")</f>
        <v/>
      </c>
      <c r="H46" s="38" t="inlineStr">
        <is>
          <t>Blanket (page end)</t>
        </is>
      </c>
      <c r="I46" s="26" t="n"/>
      <c r="J46" s="26" t="n"/>
      <c r="K46" s="26" t="n"/>
      <c r="L46" s="26" t="inlineStr">
        <is>
          <t>NO</t>
        </is>
      </c>
      <c r="M46" s="74" t="n">
        <v>0</v>
      </c>
      <c r="N46" s="74"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9" t="inlineStr">
        <is>
          <t>MANDATORY_REENTRY_WT_FILTER_MIN_TFS</t>
        </is>
      </c>
      <c r="B47" s="70" t="n">
        <v>0</v>
      </c>
      <c r="C47" s="38" t="n"/>
      <c r="D47" s="38" t="inlineStr">
        <is>
          <t>GLOBAL_CHECK, STOCKS_EXIT</t>
        </is>
      </c>
      <c r="E47" s="38" t="n"/>
      <c r="F47" s="26" t="n"/>
      <c r="G47" s="38">
        <f>IFERROR(VLOOKUP($A165&amp;"_"&amp;$B165,Results_Deltas!$A$2:$P$15000,5,FALSE),"")</f>
        <v/>
      </c>
      <c r="H47" s="38" t="inlineStr">
        <is>
          <t>Blanket (page end)</t>
        </is>
      </c>
      <c r="I47" s="26" t="n"/>
      <c r="J47" s="26" t="n"/>
      <c r="K47" s="26" t="n"/>
      <c r="L47" s="26" t="inlineStr">
        <is>
          <t>NO</t>
        </is>
      </c>
      <c r="M47" s="74" t="n">
        <v>0</v>
      </c>
      <c r="N47" s="74"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MANDATORY_REENTRY_WT_FILTER_REQUIRE_FLIP</t>
        </is>
      </c>
      <c r="B48" s="70" t="n">
        <v>0</v>
      </c>
      <c r="C48" s="38" t="n"/>
      <c r="D48" s="38" t="inlineStr">
        <is>
          <t>GLOBAL_CHECK, STOCKS_EXIT</t>
        </is>
      </c>
      <c r="E48" s="38" t="n"/>
      <c r="F48" s="26" t="n"/>
      <c r="G48" s="38">
        <f>IFERROR(VLOOKUP($A170&amp;"_"&amp;$B170,Results_Deltas!$A$2:$P$15000,5,FALSE),"")</f>
        <v/>
      </c>
      <c r="H48" s="38" t="inlineStr">
        <is>
          <t>Blanket (page end)</t>
        </is>
      </c>
      <c r="I48" s="26" t="n"/>
      <c r="J48" s="26" t="n"/>
      <c r="K48" s="26" t="n"/>
      <c r="L48" s="26" t="inlineStr">
        <is>
          <t>NO</t>
        </is>
      </c>
      <c r="M48" s="74" t="n">
        <v>0</v>
      </c>
      <c r="N48" s="74"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9" t="inlineStr">
        <is>
          <t>MANDATORY_REENTRY_WT_FILTER_VELOCITY_RATIO</t>
        </is>
      </c>
      <c r="B49" s="70" t="n">
        <v>0</v>
      </c>
      <c r="C49" s="38" t="n"/>
      <c r="D49" s="38" t="inlineStr">
        <is>
          <t>GLOBAL_CHECK, STOCKS_EXIT</t>
        </is>
      </c>
      <c r="E49" s="38" t="n"/>
      <c r="F49" s="26" t="n"/>
      <c r="G49" s="38">
        <f>IFERROR(VLOOKUP($A172&amp;"_"&amp;$B172,Results_Deltas!$A$2:$P$15000,5,FALSE),"")</f>
        <v/>
      </c>
      <c r="H49" s="38" t="inlineStr">
        <is>
          <t>Blanket (page end)</t>
        </is>
      </c>
      <c r="I49" s="26" t="n"/>
      <c r="J49" s="26" t="n"/>
      <c r="K49" s="26" t="n"/>
      <c r="L49" s="26" t="inlineStr">
        <is>
          <t>NO</t>
        </is>
      </c>
      <c r="M49" s="74" t="n">
        <v>0</v>
      </c>
      <c r="N49" s="74"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9" t="inlineStr">
        <is>
          <t>MOVER_THRESHOLD</t>
        </is>
      </c>
      <c r="B50" s="70" t="n">
        <v>0</v>
      </c>
      <c r="C50" s="38" t="n"/>
      <c r="D50" s="38" t="inlineStr">
        <is>
          <t>ENTRY, GLOBAL_CHECK, STOCKS_EXIT</t>
        </is>
      </c>
      <c r="E50" s="38" t="n"/>
      <c r="F50" s="26" t="n"/>
      <c r="G50" s="38">
        <f>IFERROR(VLOOKUP($A178&amp;"_"&amp;$B178,Results_Deltas!$A$2:$P$15000,5,FALSE),"")</f>
        <v/>
      </c>
      <c r="H50" s="38" t="inlineStr">
        <is>
          <t>Blanket (page end)</t>
        </is>
      </c>
      <c r="I50" s="26" t="n"/>
      <c r="J50" s="26" t="n"/>
      <c r="K50" s="26" t="n"/>
      <c r="L50" s="26" t="inlineStr">
        <is>
          <t>NO</t>
        </is>
      </c>
      <c r="M50" s="74" t="n">
        <v>0</v>
      </c>
      <c r="N50" s="74"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9" t="inlineStr">
        <is>
          <t>MTS_BOTTOM_BONUS_THRESHOLD</t>
        </is>
      </c>
      <c r="B51" s="70" t="n">
        <v>0</v>
      </c>
      <c r="C51" s="38" t="n"/>
      <c r="D51" s="38" t="inlineStr">
        <is>
          <t>ENTRY, GLOBAL_CHECK, STOCKS_EXIT</t>
        </is>
      </c>
      <c r="E51" s="38" t="n"/>
      <c r="F51" s="26" t="n"/>
      <c r="G51" s="38">
        <f>IFERROR(VLOOKUP($A186&amp;"_"&amp;$B186,Results_Deltas!$A$2:$P$15000,5,FALSE),"")</f>
        <v/>
      </c>
      <c r="H51" s="38" t="inlineStr">
        <is>
          <t>Blanket (page end)</t>
        </is>
      </c>
      <c r="I51" s="26" t="n"/>
      <c r="J51" s="26" t="n"/>
      <c r="K51" s="26" t="n"/>
      <c r="L51" s="26" t="inlineStr">
        <is>
          <t>NO</t>
        </is>
      </c>
      <c r="M51" s="74" t="n">
        <v>0</v>
      </c>
      <c r="N51" s="74"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70" t="n">
        <v>0</v>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74" t="n">
        <v>0</v>
      </c>
      <c r="N52" s="74"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7" t="inlineStr">
        <is>
          <t>MOVER_THRESHOLD</t>
        </is>
      </c>
      <c r="B53" s="38" t="inlineStr">
        <is>
          <t>2.5</t>
        </is>
      </c>
      <c r="C53" s="38" t="n"/>
      <c r="D53" s="38" t="inlineStr">
        <is>
          <t>ENTRY, GLOBAL_CHECK, STOCKS_EXIT</t>
        </is>
      </c>
      <c r="E53" s="38" t="n"/>
      <c r="F53" s="26" t="n"/>
      <c r="G53" s="38">
        <f>IFERROR(VLOOKUP($A181&amp;"_"&amp;$B181,Results_Deltas!$A$2:$P$15000,5,FALSE),"")</f>
        <v/>
      </c>
      <c r="H53" s="38" t="inlineStr">
        <is>
          <t>Blanket (page end)</t>
        </is>
      </c>
      <c r="I53" s="26" t="n"/>
      <c r="J53" s="26" t="n"/>
      <c r="K53" s="26" t="n"/>
      <c r="L53" s="26" t="inlineStr">
        <is>
          <t>NO</t>
        </is>
      </c>
      <c r="M53" s="74" t="n">
        <v>2.511658797658744</v>
      </c>
      <c r="N53" s="74" t="n">
        <v>32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74" t="n">
        <v>2.626821815239678</v>
      </c>
      <c r="N54" s="74" t="n">
        <v>29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OI_CONFIRM_MIN_PRICE_PCT</t>
        </is>
      </c>
      <c r="B55" s="38" t="inlineStr">
        <is>
          <t>0.5</t>
        </is>
      </c>
      <c r="C55" s="38" t="n"/>
      <c r="D55" s="38" t="inlineStr">
        <is>
          <t>ENTRY, GLOBAL_CHECK, STOCKS_EXIT</t>
        </is>
      </c>
      <c r="E55" s="38" t="n"/>
      <c r="F55" s="26" t="n"/>
      <c r="G55" s="38">
        <f>IFERROR(VLOOKUP($A215&amp;"_"&amp;$B215,Results_Deltas!$A$2:$P$15000,5,FALSE),"")</f>
        <v/>
      </c>
      <c r="H55" s="38" t="inlineStr">
        <is>
          <t>Blanket (page end)</t>
        </is>
      </c>
      <c r="I55" s="26" t="n"/>
      <c r="J55" s="26" t="n"/>
      <c r="K55" s="26" t="n"/>
      <c r="L55" s="26" t="inlineStr">
        <is>
          <t>NO</t>
        </is>
      </c>
      <c r="M55" s="74" t="n">
        <v>2.642215661877787</v>
      </c>
      <c r="N55" s="74" t="n">
        <v>28</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HTF_DIRECTION_GATE_ENABLED</t>
        </is>
      </c>
      <c r="B56" s="38" t="inlineStr">
        <is>
          <t>True</t>
        </is>
      </c>
      <c r="C56" s="38" t="n"/>
      <c r="D56" s="38" t="inlineStr">
        <is>
          <t>ENTRY, GLOBAL_CHECK, STOCKS_EXIT</t>
        </is>
      </c>
      <c r="E56" s="38" t="n"/>
      <c r="F56" s="26" t="n"/>
      <c r="G56" s="38">
        <f>IFERROR(VLOOKUP($A138&amp;"_"&amp;$B138,Results_Deltas!$A$2:$P$15000,5,FALSE),"")</f>
        <v/>
      </c>
      <c r="H56" s="38" t="inlineStr">
        <is>
          <t>Blanket (page end)</t>
        </is>
      </c>
      <c r="I56" s="26" t="n"/>
      <c r="J56" s="26" t="n"/>
      <c r="K56" s="26" t="n"/>
      <c r="L56" s="26" t="inlineStr">
        <is>
          <t>YES</t>
        </is>
      </c>
      <c r="M56" s="74" t="n">
        <v>2.661541289689644</v>
      </c>
      <c r="N56" s="74" t="n">
        <v>32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OI_CONFIRM_MIN_PRICE_PCT</t>
        </is>
      </c>
      <c r="B57" s="38" t="inlineStr">
        <is>
          <t>1.0</t>
        </is>
      </c>
      <c r="C57" s="38" t="n"/>
      <c r="D57" s="38" t="inlineStr">
        <is>
          <t>ENTRY, GLOBAL_CHECK, STOCKS_EXIT</t>
        </is>
      </c>
      <c r="E57" s="38" t="n"/>
      <c r="F57" s="26" t="n"/>
      <c r="G57" s="38">
        <f>IFERROR(VLOOKUP($A214&amp;"_"&amp;$B214,Results_Deltas!$A$2:$P$15000,5,FALSE),"")</f>
        <v/>
      </c>
      <c r="H57" s="38" t="inlineStr">
        <is>
          <t>Blanket (page end)</t>
        </is>
      </c>
      <c r="I57" s="26" t="n"/>
      <c r="J57" s="26" t="n"/>
      <c r="K57" s="26" t="n"/>
      <c r="L57" s="26" t="inlineStr">
        <is>
          <t>NO</t>
        </is>
      </c>
      <c r="M57" s="74" t="n">
        <v>2.664644264125005</v>
      </c>
      <c r="N57" s="74" t="n">
        <v>30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MARKET_QUALITY_SCORE_ENABLED</t>
        </is>
      </c>
      <c r="B58" s="38" t="inlineStr">
        <is>
          <t>True</t>
        </is>
      </c>
      <c r="C58" s="38" t="n"/>
      <c r="D58" s="38" t="inlineStr">
        <is>
          <t>ENTRY, GLOBAL_CHECK, STOCKS_EXIT</t>
        </is>
      </c>
      <c r="E58" s="38" t="n"/>
      <c r="F58" s="26" t="n"/>
      <c r="G58" s="38">
        <f>IFERROR(VLOOKUP($A175&amp;"_"&amp;$B175,Results_Deltas!$A$2:$P$15000,5,FALSE),"")</f>
        <v/>
      </c>
      <c r="H58" s="38" t="inlineStr">
        <is>
          <t>Blanket (page end)</t>
        </is>
      </c>
      <c r="I58" s="26" t="n"/>
      <c r="J58" s="26" t="n"/>
      <c r="K58" s="26" t="n"/>
      <c r="L58" s="26" t="inlineStr">
        <is>
          <t>YES</t>
        </is>
      </c>
      <c r="M58" s="74" t="n">
        <v>2.665695376267382</v>
      </c>
      <c r="N58" s="74" t="n">
        <v>32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LH_HL_FILTER_ENABLED</t>
        </is>
      </c>
      <c r="B59" s="38" t="inlineStr">
        <is>
          <t>True</t>
        </is>
      </c>
      <c r="C59" s="38" t="n"/>
      <c r="D59" s="38" t="inlineStr">
        <is>
          <t>ENTRY, GLOBAL_CHECK, STOCKS_EXIT</t>
        </is>
      </c>
      <c r="E59" s="38" t="n"/>
      <c r="F59" s="26" t="n"/>
      <c r="G59" s="38">
        <f>IFERROR(VLOOKUP($A152&amp;"_"&amp;$B152,Results_Deltas!$A$2:$P$15000,5,FALSE),"")</f>
        <v/>
      </c>
      <c r="H59" s="38" t="inlineStr">
        <is>
          <t>Blanket (page end)</t>
        </is>
      </c>
      <c r="I59" s="26" t="n"/>
      <c r="J59" s="26" t="n"/>
      <c r="K59" s="26" t="n"/>
      <c r="L59" s="26" t="inlineStr">
        <is>
          <t>YES</t>
        </is>
      </c>
      <c r="M59" s="74" t="n">
        <v>2.679656365775445</v>
      </c>
      <c r="N59" s="74" t="n">
        <v>33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MOVER_THRESHOLD</t>
        </is>
      </c>
      <c r="B60" s="38" t="inlineStr">
        <is>
          <t>6.25</t>
        </is>
      </c>
      <c r="C60" s="38" t="n"/>
      <c r="D60" s="38" t="inlineStr">
        <is>
          <t>ENTRY, GLOBAL_CHECK, STOCKS_EXIT</t>
        </is>
      </c>
      <c r="E60" s="38" t="n"/>
      <c r="F60" s="26" t="n"/>
      <c r="G60" s="38">
        <f>IFERROR(VLOOKUP($A179&amp;"_"&amp;$B179,Results_Deltas!$A$2:$P$15000,5,FALSE),"")</f>
        <v/>
      </c>
      <c r="H60" s="38" t="inlineStr">
        <is>
          <t>Blanket (page end)</t>
        </is>
      </c>
      <c r="I60" s="26" t="n"/>
      <c r="J60" s="26" t="n"/>
      <c r="K60" s="26" t="n"/>
      <c r="L60" s="26" t="inlineStr">
        <is>
          <t>YES</t>
        </is>
      </c>
      <c r="M60" s="74" t="n">
        <v>2.697262257461919</v>
      </c>
      <c r="N60" s="74" t="n">
        <v>33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MTS_BOTTOM_STRONG_THRESHOLD</t>
        </is>
      </c>
      <c r="B61" s="38" t="inlineStr">
        <is>
          <t>20</t>
        </is>
      </c>
      <c r="C61" s="38" t="n"/>
      <c r="D61" s="38" t="inlineStr">
        <is>
          <t>ENTRY, GLOBAL_CHECK, STOCKS_EXIT</t>
        </is>
      </c>
      <c r="E61" s="38" t="n"/>
      <c r="F61" s="26" t="n"/>
      <c r="G61" s="38">
        <f>IFERROR(VLOOKUP($A193&amp;"_"&amp;$B193,Results_Deltas!$A$2:$P$15000,5,FALSE),"")</f>
        <v/>
      </c>
      <c r="H61" s="38" t="inlineStr">
        <is>
          <t>Blanket (page end)</t>
        </is>
      </c>
      <c r="I61" s="26" t="n"/>
      <c r="J61" s="26" t="n"/>
      <c r="K61" s="26" t="n"/>
      <c r="L61" s="26" t="inlineStr">
        <is>
          <t>NO</t>
        </is>
      </c>
      <c r="M61" s="74" t="n">
        <v>2.705126777951214</v>
      </c>
      <c r="N61" s="74" t="n">
        <v>31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OI_CONFIRM_MIN_CHANGE_PCT</t>
        </is>
      </c>
      <c r="B62" s="38" t="inlineStr">
        <is>
          <t>2.0</t>
        </is>
      </c>
      <c r="C62" s="38" t="n"/>
      <c r="D62" s="38" t="inlineStr">
        <is>
          <t>ENTRY, GLOBAL_CHECK, STOCKS_EXIT</t>
        </is>
      </c>
      <c r="E62" s="38" t="n"/>
      <c r="F62" s="26" t="n"/>
      <c r="G62" s="38">
        <f>IFERROR(VLOOKUP($A209&amp;"_"&amp;$B209,Results_Deltas!$A$2:$P$15000,5,FALSE),"")</f>
        <v/>
      </c>
      <c r="H62" s="38" t="inlineStr">
        <is>
          <t>Blanket (page end)</t>
        </is>
      </c>
      <c r="I62" s="26" t="n"/>
      <c r="J62" s="26" t="n"/>
      <c r="K62" s="26" t="n"/>
      <c r="L62" s="26" t="inlineStr">
        <is>
          <t>NO</t>
        </is>
      </c>
      <c r="M62" s="74" t="n">
        <v>2.718338409340034</v>
      </c>
      <c r="N62" s="74" t="n">
        <v>30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HA_WICK_QUALITY_SCORE</t>
        </is>
      </c>
      <c r="B63" s="38" t="inlineStr">
        <is>
          <t>15_ALT</t>
        </is>
      </c>
      <c r="C63" s="38" t="n"/>
      <c r="D63" s="38" t="inlineStr">
        <is>
          <t>ENTRY, GLOBAL_CHECK, STOCKS_EXIT</t>
        </is>
      </c>
      <c r="E63" s="38" t="n"/>
      <c r="F63" s="26" t="n"/>
      <c r="G63" s="38">
        <f>IFERROR(VLOOKUP($A122&amp;"_"&amp;$B122,Results_Deltas!$A$2:$P$15000,5,FALSE),"")</f>
        <v/>
      </c>
      <c r="H63" s="38" t="inlineStr">
        <is>
          <t>Blanket (page end)</t>
        </is>
      </c>
      <c r="I63" s="26" t="n"/>
      <c r="J63" s="26" t="n"/>
      <c r="K63" s="26" t="n"/>
      <c r="L63" s="26" t="inlineStr">
        <is>
          <t>YES</t>
        </is>
      </c>
      <c r="M63" s="74" t="n">
        <v>2.725021817990976</v>
      </c>
      <c r="N63" s="74" t="n">
        <v>33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HA_WICK_QUALITY_TF</t>
        </is>
      </c>
      <c r="B64" s="38" t="inlineStr">
        <is>
          <t>4h</t>
        </is>
      </c>
      <c r="C64" s="38" t="n"/>
      <c r="D64" s="38" t="inlineStr">
        <is>
          <t>ENTRY, GLOBAL_CHECK, STOCKS_EXIT</t>
        </is>
      </c>
      <c r="E64" s="38" t="n"/>
      <c r="F64" s="26" t="n"/>
      <c r="G64" s="38">
        <f>IFERROR(VLOOKUP($A125&amp;"_"&amp;$B125,Results_Deltas!$A$2:$P$15000,5,FALSE),"")</f>
        <v/>
      </c>
      <c r="H64" s="38" t="inlineStr">
        <is>
          <t>Blanket (page end)</t>
        </is>
      </c>
      <c r="I64" s="26" t="n"/>
      <c r="J64" s="26" t="n"/>
      <c r="K64" s="26" t="n"/>
      <c r="L64" s="26" t="inlineStr">
        <is>
          <t>NO</t>
        </is>
      </c>
      <c r="M64" s="74" t="n">
        <v>2.726656036432166</v>
      </c>
      <c r="N64" s="74" t="n">
        <v>32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FUNDING_GATE_FILTER_TF</t>
        </is>
      </c>
      <c r="B65" s="38" t="inlineStr">
        <is>
          <t>1h</t>
        </is>
      </c>
      <c r="C65" s="38" t="n"/>
      <c r="D65" s="38" t="inlineStr">
        <is>
          <t>GLOBAL_CHECK</t>
        </is>
      </c>
      <c r="E65" s="38" t="n"/>
      <c r="F65" s="26" t="n"/>
      <c r="G65" s="38">
        <f>IFERROR(VLOOKUP($A102&amp;"_"&amp;$B102,Results_Deltas!$A$2:$P$15000,5,FALSE),"")</f>
        <v/>
      </c>
      <c r="H65" s="38" t="inlineStr">
        <is>
          <t>Blanket (page end)</t>
        </is>
      </c>
      <c r="I65" s="26" t="n"/>
      <c r="J65" s="26" t="n"/>
      <c r="K65" s="26" t="n"/>
      <c r="L65" s="26" t="inlineStr">
        <is>
          <t>NO</t>
        </is>
      </c>
      <c r="M65" s="74" t="n">
        <v>2.743710758538725</v>
      </c>
      <c r="N65" s="74" t="n">
        <v>28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MTS_BOTTOM_STRONG_THRESHOLD</t>
        </is>
      </c>
      <c r="B66" s="38" t="inlineStr">
        <is>
          <t>50</t>
        </is>
      </c>
      <c r="C66" s="38" t="n"/>
      <c r="D66" s="38" t="inlineStr">
        <is>
          <t>ENTRY, GLOBAL_CHECK, STOCKS_EXIT</t>
        </is>
      </c>
      <c r="E66" s="38" t="n"/>
      <c r="F66" s="26" t="n"/>
      <c r="G66" s="38">
        <f>IFERROR(VLOOKUP($A191&amp;"_"&amp;$B191,Results_Deltas!$A$2:$P$15000,5,FALSE),"")</f>
        <v/>
      </c>
      <c r="H66" s="38" t="inlineStr">
        <is>
          <t>Blanket (page end)</t>
        </is>
      </c>
      <c r="I66" s="26" t="n"/>
      <c r="J66" s="26" t="n"/>
      <c r="K66" s="26" t="n"/>
      <c r="L66" s="26" t="inlineStr">
        <is>
          <t>YES</t>
        </is>
      </c>
      <c r="M66" s="74" t="n">
        <v>2.751098724481227</v>
      </c>
      <c r="N66" s="74" t="n">
        <v>31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HLR_SMA_BAND_PCT</t>
        </is>
      </c>
      <c r="B67" s="38" t="inlineStr">
        <is>
          <t>1.0</t>
        </is>
      </c>
      <c r="C67" s="38" t="n"/>
      <c r="D67" s="38" t="inlineStr">
        <is>
          <t>ENTRY, GLOBAL_CHECK, STOCKS_EXIT</t>
        </is>
      </c>
      <c r="E67" s="38" t="n"/>
      <c r="F67" s="26" t="n"/>
      <c r="G67" s="38">
        <f>IFERROR(VLOOKUP($A130&amp;"_"&amp;$B130,Results_Deltas!$A$2:$P$15000,5,FALSE),"")</f>
        <v/>
      </c>
      <c r="H67" s="38" t="inlineStr">
        <is>
          <t>Blanket (page end)</t>
        </is>
      </c>
      <c r="I67" s="26" t="n"/>
      <c r="J67" s="26" t="n"/>
      <c r="K67" s="26" t="n"/>
      <c r="L67" s="26" t="inlineStr">
        <is>
          <t>NO</t>
        </is>
      </c>
      <c r="M67" s="74" t="n">
        <v>2.758906075982164</v>
      </c>
      <c r="N67" s="74" t="n">
        <v>30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HLR_SMA_BAND_PCT</t>
        </is>
      </c>
      <c r="B68" s="38" t="inlineStr">
        <is>
          <t>0.5</t>
        </is>
      </c>
      <c r="C68" s="38" t="n"/>
      <c r="D68" s="38" t="inlineStr">
        <is>
          <t>ENTRY, GLOBAL_CHECK, STOCKS_EXIT</t>
        </is>
      </c>
      <c r="E68" s="38" t="n"/>
      <c r="F68" s="26" t="n"/>
      <c r="G68" s="38">
        <f>IFERROR(VLOOKUP($A131&amp;"_"&amp;$B131,Results_Deltas!$A$2:$P$15000,5,FALSE),"")</f>
        <v/>
      </c>
      <c r="H68" s="38" t="inlineStr">
        <is>
          <t>Blanket (page end)</t>
        </is>
      </c>
      <c r="I68" s="26" t="n"/>
      <c r="J68" s="26" t="n"/>
      <c r="K68" s="26" t="n"/>
      <c r="L68" s="26" t="inlineStr">
        <is>
          <t>NO</t>
        </is>
      </c>
      <c r="M68" s="74" t="n">
        <v>2.783610302714861</v>
      </c>
      <c r="N68" s="74" t="n">
        <v>29</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FG_GREED_THRESHOLD</t>
        </is>
      </c>
      <c r="B69" s="38" t="inlineStr">
        <is>
          <t>93.75</t>
        </is>
      </c>
      <c r="C69" s="38" t="n"/>
      <c r="D69" s="38" t="inlineStr">
        <is>
          <t>GLOBAL_CHECK, STOCKS_EXIT</t>
        </is>
      </c>
      <c r="E69" s="38" t="n"/>
      <c r="F69" s="26" t="n"/>
      <c r="G69" s="38">
        <f>IFERROR(VLOOKUP($A96&amp;"_"&amp;$B96,Results_Deltas!$A$2:$P$15000,5,FALSE),"")</f>
        <v/>
      </c>
      <c r="H69" s="38" t="inlineStr">
        <is>
          <t>Blanket (page end)</t>
        </is>
      </c>
      <c r="I69" s="26" t="n"/>
      <c r="J69" s="26" t="n"/>
      <c r="K69" s="26" t="n"/>
      <c r="L69" s="26" t="inlineStr">
        <is>
          <t>NO</t>
        </is>
      </c>
      <c r="M69" s="74" t="n">
        <v>2.796638588739387</v>
      </c>
      <c r="N69" s="74" t="n">
        <v>30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MTS_BOTTOM_STRONG_THRESHOLD</t>
        </is>
      </c>
      <c r="B70" s="38" t="inlineStr">
        <is>
          <t>30</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74" t="n">
        <v>2.802186004876249</v>
      </c>
      <c r="N70" s="74" t="n">
        <v>32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HA_WICK_QUALITY_TF</t>
        </is>
      </c>
      <c r="B71" s="38" t="inlineStr">
        <is>
          <t>OFF</t>
        </is>
      </c>
      <c r="C71" s="38" t="n"/>
      <c r="D71" s="38" t="inlineStr">
        <is>
          <t>ENTRY, GLOBAL_CHECK, STOCKS_EXIT</t>
        </is>
      </c>
      <c r="E71" s="38" t="n"/>
      <c r="F71" s="26" t="n"/>
      <c r="G71" s="38">
        <f>IFERROR(VLOOKUP($A123&amp;"_"&amp;$B123,Results_Deltas!$A$2:$P$15000,5,FALSE),"")</f>
        <v/>
      </c>
      <c r="H71" s="38" t="inlineStr">
        <is>
          <t>Blanket (page end)</t>
        </is>
      </c>
      <c r="I71" s="26" t="n"/>
      <c r="J71" s="26" t="n"/>
      <c r="K71" s="26" t="n"/>
      <c r="L71" s="26" t="inlineStr">
        <is>
          <t>NO</t>
        </is>
      </c>
      <c r="M71" s="74" t="n">
        <v>2.814688949673908</v>
      </c>
      <c r="N71" s="74" t="n">
        <v>31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FUNDING_GATE_FILTER_TF</t>
        </is>
      </c>
      <c r="B72" s="38" t="inlineStr">
        <is>
          <t>D</t>
        </is>
      </c>
      <c r="C72" s="38" t="n"/>
      <c r="D72" s="38" t="inlineStr">
        <is>
          <t>GLOBAL_CHECK</t>
        </is>
      </c>
      <c r="E72" s="38" t="n"/>
      <c r="F72" s="26" t="n"/>
      <c r="G72" s="38">
        <f>IFERROR(VLOOKUP($A100&amp;"_"&amp;$B100,Results_Deltas!$A$2:$P$15000,5,FALSE),"")</f>
        <v/>
      </c>
      <c r="H72" s="38" t="inlineStr">
        <is>
          <t>Blanket (page end)</t>
        </is>
      </c>
      <c r="I72" s="26" t="n"/>
      <c r="J72" s="26" t="n"/>
      <c r="K72" s="26" t="n"/>
      <c r="L72" s="26" t="inlineStr">
        <is>
          <t>NO</t>
        </is>
      </c>
      <c r="M72" s="74" t="n">
        <v>2.817052118871361</v>
      </c>
      <c r="N72" s="74" t="n">
        <v>29</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COOLDOWN_LOCKS_FILTER_TF</t>
        </is>
      </c>
      <c r="B73" s="38" t="inlineStr">
        <is>
          <t>4h</t>
        </is>
      </c>
      <c r="C73" s="38" t="n"/>
      <c r="D73" s="38" t="inlineStr">
        <is>
          <t>GLOBAL_CHECK</t>
        </is>
      </c>
      <c r="E73" s="38" t="n"/>
      <c r="F73" s="26" t="n"/>
      <c r="G73" s="38">
        <f>IFERROR(VLOOKUP($A59&amp;"_"&amp;$B59,Results_Deltas!$A$2:$P$15000,5,FALSE),"")</f>
        <v/>
      </c>
      <c r="H73" s="38" t="inlineStr">
        <is>
          <t>Blanket (page end)</t>
        </is>
      </c>
      <c r="I73" s="26" t="n"/>
      <c r="J73" s="26" t="n"/>
      <c r="K73" s="26" t="n"/>
      <c r="L73" s="26" t="inlineStr">
        <is>
          <t>NO</t>
        </is>
      </c>
      <c r="M73" s="74" t="n">
        <v>2.832049129771555</v>
      </c>
      <c r="N73" s="74" t="n">
        <v>32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DUP_GUARD_FILTER_TF</t>
        </is>
      </c>
      <c r="B74" s="38" t="inlineStr">
        <is>
          <t>4h</t>
        </is>
      </c>
      <c r="C74" s="38" t="n"/>
      <c r="D74" s="38" t="inlineStr">
        <is>
          <t>GLOBAL_CHECK</t>
        </is>
      </c>
      <c r="E74" s="38" t="n"/>
      <c r="F74" s="26" t="n"/>
      <c r="G74" s="38">
        <f>IFERROR(VLOOKUP($A76&amp;"_"&amp;$B76,Results_Deltas!$A$2:$P$15000,5,FALSE),"")</f>
        <v/>
      </c>
      <c r="H74" s="38" t="inlineStr">
        <is>
          <t>Blanket (page end)</t>
        </is>
      </c>
      <c r="I74" s="26" t="n"/>
      <c r="J74" s="26" t="n"/>
      <c r="K74" s="26" t="n"/>
      <c r="L74" s="26" t="inlineStr">
        <is>
          <t>NO</t>
        </is>
      </c>
      <c r="M74" s="74" t="n">
        <v>2.839550275593542</v>
      </c>
      <c r="N74" s="74" t="n">
        <v>34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MTF_GR_MIN_IND</t>
        </is>
      </c>
      <c r="B75" s="38" t="inlineStr">
        <is>
          <t>5</t>
        </is>
      </c>
      <c r="C75" s="38" t="n"/>
      <c r="D75" s="38" t="inlineStr">
        <is>
          <t>GLOBAL_CHECK, STOCKS_EXIT</t>
        </is>
      </c>
      <c r="E75" s="38" t="n"/>
      <c r="F75" s="26" t="n"/>
      <c r="G75" s="38">
        <f>IFERROR(VLOOKUP($A184&amp;"_"&amp;$B184,Results_Deltas!$A$2:$P$15000,5,FALSE),"")</f>
        <v/>
      </c>
      <c r="H75" s="38" t="inlineStr">
        <is>
          <t>Blanket (page end)</t>
        </is>
      </c>
      <c r="I75" s="26" t="n"/>
      <c r="J75" s="26" t="n"/>
      <c r="K75" s="26" t="n"/>
      <c r="L75" s="26" t="inlineStr">
        <is>
          <t>NO</t>
        </is>
      </c>
      <c r="M75" s="74" t="n">
        <v>2.841128171007413</v>
      </c>
      <c r="N75" s="74" t="n">
        <v>33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LH_HL_FILTER_MODE</t>
        </is>
      </c>
      <c r="B76" s="38" t="inlineStr">
        <is>
          <t>STRICT_2BAR_ALT</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YES</t>
        </is>
      </c>
      <c r="M76" s="74" t="n">
        <v>2.848649412047262</v>
      </c>
      <c r="N76" s="74" t="n">
        <v>35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OI_CONFIRM_MIN_CHANGE_PCT</t>
        </is>
      </c>
      <c r="B77" s="38" t="inlineStr">
        <is>
          <t>1.0</t>
        </is>
      </c>
      <c r="C77" s="38" t="n"/>
      <c r="D77" s="38" t="inlineStr">
        <is>
          <t>ENTRY, GLOBAL_CHECK, STOCKS_EXIT</t>
        </is>
      </c>
      <c r="E77" s="38" t="n"/>
      <c r="F77" s="26" t="n"/>
      <c r="G77" s="38">
        <f>IFERROR(VLOOKUP($A210&amp;"_"&amp;$B210,Results_Deltas!$A$2:$P$15000,5,FALSE),"")</f>
        <v/>
      </c>
      <c r="H77" s="38" t="inlineStr">
        <is>
          <t>Blanket (page end)</t>
        </is>
      </c>
      <c r="I77" s="26" t="n"/>
      <c r="J77" s="26" t="n"/>
      <c r="K77" s="26" t="n"/>
      <c r="L77" s="26" t="inlineStr">
        <is>
          <t>NO</t>
        </is>
      </c>
      <c r="M77" s="74" t="n">
        <v>2.849499560104376</v>
      </c>
      <c r="N77" s="74" t="n">
        <v>31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FG_GREED_THRESHOLD</t>
        </is>
      </c>
      <c r="B78" s="38" t="inlineStr">
        <is>
          <t>37.5</t>
        </is>
      </c>
      <c r="C78" s="38" t="n"/>
      <c r="D78" s="38" t="inlineStr">
        <is>
          <t>GLOBAL_CHECK, STOCKS_EXIT</t>
        </is>
      </c>
      <c r="E78" s="38" t="n"/>
      <c r="F78" s="26" t="n"/>
      <c r="G78" s="38">
        <f>IFERROR(VLOOKUP($A98&amp;"_"&amp;$B98,Results_Deltas!$A$2:$P$15000,5,FALSE),"")</f>
        <v/>
      </c>
      <c r="H78" s="38" t="inlineStr">
        <is>
          <t>Blanket (page end)</t>
        </is>
      </c>
      <c r="I78" s="26" t="n"/>
      <c r="J78" s="26" t="n"/>
      <c r="K78" s="26" t="n"/>
      <c r="L78" s="26" t="inlineStr">
        <is>
          <t>NO</t>
        </is>
      </c>
      <c r="M78" s="74" t="n">
        <v>2.84988792395842</v>
      </c>
      <c r="N78" s="74" t="n">
        <v>34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FG_GREED_THRESHOLD</t>
        </is>
      </c>
      <c r="B79" s="38" t="inlineStr">
        <is>
          <t>56.25</t>
        </is>
      </c>
      <c r="C79" s="38" t="n"/>
      <c r="D79" s="38" t="inlineStr">
        <is>
          <t>GLOBAL_CHECK, STOCKS_EXIT</t>
        </is>
      </c>
      <c r="E79" s="38" t="n"/>
      <c r="F79" s="26" t="n"/>
      <c r="G79" s="38">
        <f>IFERROR(VLOOKUP($A97&amp;"_"&amp;$B97,Results_Deltas!$A$2:$P$15000,5,FALSE),"")</f>
        <v/>
      </c>
      <c r="H79" s="38" t="inlineStr">
        <is>
          <t>Blanket (page end)</t>
        </is>
      </c>
      <c r="I79" s="26" t="n"/>
      <c r="J79" s="26" t="n"/>
      <c r="K79" s="26" t="n"/>
      <c r="L79" s="26" t="inlineStr">
        <is>
          <t>NO</t>
        </is>
      </c>
      <c r="M79" s="74" t="n">
        <v>2.86121494318225</v>
      </c>
      <c r="N79" s="74" t="n">
        <v>29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9" t="inlineStr">
        <is>
          <t>LH_HL_FILTER_MODE</t>
        </is>
      </c>
      <c r="B80" s="40" t="inlineStr">
        <is>
          <t>STRICT_2BAR</t>
        </is>
      </c>
      <c r="C80" s="38" t="n"/>
      <c r="D80" s="38" t="inlineStr">
        <is>
          <t>ENTRY, GLOBAL_CHECK, STOCKS_EXIT</t>
        </is>
      </c>
      <c r="E80" s="38" t="n"/>
      <c r="F80" s="26" t="n"/>
      <c r="G80" s="38">
        <f>IFERROR(VLOOKUP($A153&amp;"_"&amp;$B153,Results_Deltas!$A$2:$P$15000,5,FALSE),"")</f>
        <v/>
      </c>
      <c r="H80" s="38" t="inlineStr">
        <is>
          <t>Blanket (page end)</t>
        </is>
      </c>
      <c r="I80" s="26" t="n"/>
      <c r="J80" s="26" t="n"/>
      <c r="K80" s="26" t="n"/>
      <c r="L80" s="26" t="inlineStr">
        <is>
          <t>NO</t>
        </is>
      </c>
      <c r="M80" s="74" t="n">
        <v>2.861972792498993</v>
      </c>
      <c r="N80" s="74" t="n">
        <v>35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DC_MOMENT_STRONG_THRESHOLD</t>
        </is>
      </c>
      <c r="B81" s="38" t="inlineStr">
        <is>
          <t>30</t>
        </is>
      </c>
      <c r="C81" s="38" t="n"/>
      <c r="D81" s="38" t="inlineStr">
        <is>
          <t>ENTRY, GLOBAL_CHECK, STOCKS_EXIT</t>
        </is>
      </c>
      <c r="E81" s="38" t="n"/>
      <c r="F81" s="26" t="n"/>
      <c r="G81" s="38">
        <f>IFERROR(VLOOKUP($A68&amp;"_"&amp;$B68,Results_Deltas!$A$2:$P$15000,5,FALSE),"")</f>
        <v/>
      </c>
      <c r="H81" s="38" t="inlineStr">
        <is>
          <t>Blanket (page end)</t>
        </is>
      </c>
      <c r="I81" s="26" t="n"/>
      <c r="J81" s="26" t="n"/>
      <c r="K81" s="26" t="n"/>
      <c r="L81" s="26" t="inlineStr">
        <is>
          <t>NO</t>
        </is>
      </c>
      <c r="M81" s="74" t="n">
        <v>2.868539763750259</v>
      </c>
      <c r="N81" s="74" t="n">
        <v>29</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MTF_GR_MIN_IND</t>
        </is>
      </c>
      <c r="B82" s="38" t="inlineStr">
        <is>
          <t>5_ALT</t>
        </is>
      </c>
      <c r="C82" s="38" t="n"/>
      <c r="D82" s="38" t="inlineStr">
        <is>
          <t>GLOBAL_CHECK, STOCKS_EXIT</t>
        </is>
      </c>
      <c r="E82" s="38" t="n"/>
      <c r="F82" s="26" t="n"/>
      <c r="G82" s="38">
        <f>IFERROR(VLOOKUP($A185&amp;"_"&amp;$B185,Results_Deltas!$A$2:$P$15000,5,FALSE),"")</f>
        <v/>
      </c>
      <c r="H82" s="38" t="inlineStr">
        <is>
          <t>Blanket (page end)</t>
        </is>
      </c>
      <c r="I82" s="26" t="n"/>
      <c r="J82" s="26" t="n"/>
      <c r="K82" s="26" t="n"/>
      <c r="L82" s="26" t="inlineStr">
        <is>
          <t>NO</t>
        </is>
      </c>
      <c r="M82" s="74" t="n">
        <v>2.872307513917295</v>
      </c>
      <c r="N82" s="74" t="n">
        <v>33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BANDAID_OFF_LOSER_RECOVER_PCT</t>
        </is>
      </c>
      <c r="B83" s="38" t="inlineStr">
        <is>
          <t>0.5</t>
        </is>
      </c>
      <c r="C83" s="38" t="n"/>
      <c r="D83" s="38" t="inlineStr">
        <is>
          <t>AUGMENT, ENTRY, EXIT, GLOBAL_CHECK, REDUCE, STOCKS_EXIT</t>
        </is>
      </c>
      <c r="E83" s="38" t="n"/>
      <c r="F83" s="26" t="n"/>
      <c r="G83" s="38">
        <f>IFERROR(VLOOKUP($A48&amp;"_"&amp;$B48,Results_Deltas!$A$2:$P$15000,5,FALSE),"")</f>
        <v/>
      </c>
      <c r="H83" s="38" t="inlineStr">
        <is>
          <t>Blanket (page end)</t>
        </is>
      </c>
      <c r="I83" s="26" t="n"/>
      <c r="J83" s="26" t="n"/>
      <c r="K83" s="26" t="n"/>
      <c r="L83" s="26" t="inlineStr">
        <is>
          <t>NO</t>
        </is>
      </c>
      <c r="M83" s="74" t="n">
        <v>2.875379644719668</v>
      </c>
      <c r="N83" s="74" t="n">
        <v>27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HLR_TOP_MIN_TFS</t>
        </is>
      </c>
      <c r="B84" s="38" t="inlineStr">
        <is>
          <t>1</t>
        </is>
      </c>
      <c r="C84" s="38" t="n"/>
      <c r="D84" s="38" t="inlineStr">
        <is>
          <t>GLOBAL_CHECK, REENTRY, STOCKS_EXIT</t>
        </is>
      </c>
      <c r="E84" s="38" t="n"/>
      <c r="F84" s="26" t="n"/>
      <c r="G84" s="38">
        <f>IFERROR(VLOOKUP($A134&amp;"_"&amp;$B134,Results_Deltas!$A$2:$P$15000,5,FALSE),"")</f>
        <v/>
      </c>
      <c r="H84" s="38" t="inlineStr">
        <is>
          <t>Blanket (page end)</t>
        </is>
      </c>
      <c r="I84" s="26" t="n"/>
      <c r="J84" s="26" t="n"/>
      <c r="K84" s="26" t="n"/>
      <c r="L84" s="26" t="inlineStr">
        <is>
          <t>YES</t>
        </is>
      </c>
      <c r="M84" s="74" t="n">
        <v>2.885127186224623</v>
      </c>
      <c r="N84" s="74" t="n">
        <v>32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FUNDING_GATE_FILTER_TF</t>
        </is>
      </c>
      <c r="B85" s="38" t="inlineStr">
        <is>
          <t>4h</t>
        </is>
      </c>
      <c r="C85" s="38" t="n"/>
      <c r="D85" s="38" t="inlineStr">
        <is>
          <t>GLOBAL_CHECK</t>
        </is>
      </c>
      <c r="E85" s="38" t="n"/>
      <c r="F85" s="26" t="n"/>
      <c r="G85" s="38">
        <f>IFERROR(VLOOKUP($A101&amp;"_"&amp;$B101,Results_Deltas!$A$2:$P$15000,5,FALSE),"")</f>
        <v/>
      </c>
      <c r="H85" s="38" t="inlineStr">
        <is>
          <t>Blanket (page end)</t>
        </is>
      </c>
      <c r="I85" s="26" t="n"/>
      <c r="J85" s="26" t="n"/>
      <c r="K85" s="26" t="n"/>
      <c r="L85" s="26" t="inlineStr">
        <is>
          <t>NO</t>
        </is>
      </c>
      <c r="M85" s="74" t="n">
        <v>2.886716835855813</v>
      </c>
      <c r="N85" s="74" t="n">
        <v>31</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MOVER_THRESHOLD</t>
        </is>
      </c>
      <c r="B86" s="38" t="inlineStr">
        <is>
          <t>3.75</t>
        </is>
      </c>
      <c r="C86" s="38" t="n"/>
      <c r="D86" s="38" t="inlineStr">
        <is>
          <t>ENTRY, GLOBAL_CHECK, STOCKS_EXIT</t>
        </is>
      </c>
      <c r="E86" s="38" t="n"/>
      <c r="F86" s="26" t="n"/>
      <c r="G86" s="38">
        <f>IFERROR(VLOOKUP($A180&amp;"_"&amp;$B180,Results_Deltas!$A$2:$P$15000,5,FALSE),"")</f>
        <v/>
      </c>
      <c r="H86" s="38" t="inlineStr">
        <is>
          <t>Blanket (page end)</t>
        </is>
      </c>
      <c r="I86" s="26" t="n"/>
      <c r="J86" s="26" t="n"/>
      <c r="K86" s="26" t="n"/>
      <c r="L86" s="26" t="inlineStr">
        <is>
          <t>NO</t>
        </is>
      </c>
      <c r="M86" s="74" t="n">
        <v>2.888346086573214</v>
      </c>
      <c r="N86" s="74" t="n">
        <v>32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MANDATORY_REENTRY_WT_FILTER_MIN_TFS</t>
        </is>
      </c>
      <c r="B87" s="38" t="inlineStr">
        <is>
          <t>3</t>
        </is>
      </c>
      <c r="C87" s="38" t="n"/>
      <c r="D87" s="38" t="inlineStr">
        <is>
          <t>GLOBAL_CHECK, STOCKS_EXIT</t>
        </is>
      </c>
      <c r="E87" s="38" t="n"/>
      <c r="F87" s="26" t="n"/>
      <c r="G87" s="38">
        <f>IFERROR(VLOOKUP($A166&amp;"_"&amp;$B166,Results_Deltas!$A$2:$P$15000,5,FALSE),"")</f>
        <v/>
      </c>
      <c r="H87" s="38" t="inlineStr">
        <is>
          <t>Blanket (page end)</t>
        </is>
      </c>
      <c r="I87" s="26" t="n"/>
      <c r="J87" s="26" t="n"/>
      <c r="K87" s="26" t="n"/>
      <c r="L87" s="26" t="inlineStr">
        <is>
          <t>YES</t>
        </is>
      </c>
      <c r="M87" s="74" t="n">
        <v>2.89013889069509</v>
      </c>
      <c r="N87" s="74" t="n">
        <v>36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7" t="inlineStr">
        <is>
          <t>DC_MOMENT_STRONG_THRESHOLD</t>
        </is>
      </c>
      <c r="B88" s="38" t="inlineStr">
        <is>
          <t>50</t>
        </is>
      </c>
      <c r="C88" s="38" t="n"/>
      <c r="D88" s="38" t="inlineStr">
        <is>
          <t>ENTRY, GLOBAL_CHECK, STOCKS_EXIT</t>
        </is>
      </c>
      <c r="E88" s="38" t="n"/>
      <c r="F88" s="26" t="n"/>
      <c r="G88" s="38">
        <f>IFERROR(VLOOKUP($A67&amp;"_"&amp;$B67,Results_Deltas!$A$2:$P$15000,5,FALSE),"")</f>
        <v/>
      </c>
      <c r="H88" s="38" t="inlineStr">
        <is>
          <t>Blanket (page end)</t>
        </is>
      </c>
      <c r="I88" s="26" t="n"/>
      <c r="J88" s="26" t="n"/>
      <c r="K88" s="26" t="n"/>
      <c r="L88" s="26" t="inlineStr">
        <is>
          <t>NO</t>
        </is>
      </c>
      <c r="M88" s="74" t="n">
        <v>2.911477623765924</v>
      </c>
      <c r="N88" s="74" t="n">
        <v>28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BAND_ARROW_ENABLED</t>
        </is>
      </c>
      <c r="B89" s="38" t="inlineStr">
        <is>
          <t>True</t>
        </is>
      </c>
      <c r="C89" s="38" t="n"/>
      <c r="D89" s="38" t="inlineStr">
        <is>
          <t>GLOBAL_CHECK, STOCKS_EXIT</t>
        </is>
      </c>
      <c r="E89" s="38" t="n"/>
      <c r="F89" s="26" t="n"/>
      <c r="G89" s="38">
        <f>IFERROR(VLOOKUP($A50&amp;"_"&amp;$B50,Results_Deltas!$A$2:$P$15000,5,FALSE),"")</f>
        <v/>
      </c>
      <c r="H89" s="38" t="inlineStr">
        <is>
          <t>Blanket (page end)</t>
        </is>
      </c>
      <c r="I89" s="26" t="n"/>
      <c r="J89" s="26" t="n"/>
      <c r="K89" s="26" t="n"/>
      <c r="L89" s="26" t="inlineStr">
        <is>
          <t>NO</t>
        </is>
      </c>
      <c r="M89" s="74" t="n">
        <v>2.91806133599131</v>
      </c>
      <c r="N89" s="74" t="n">
        <v>29</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FUNDING_GATE_FILTER_TF</t>
        </is>
      </c>
      <c r="B90" s="38" t="inlineStr">
        <is>
          <t>OFF</t>
        </is>
      </c>
      <c r="C90" s="38" t="n"/>
      <c r="D90" s="38" t="inlineStr">
        <is>
          <t>GLOBAL_CHECK</t>
        </is>
      </c>
      <c r="E90" s="38" t="n"/>
      <c r="F90" s="26" t="n"/>
      <c r="G90" s="38">
        <f>IFERROR(VLOOKUP($A99&amp;"_"&amp;$B99,Results_Deltas!$A$2:$P$15000,5,FALSE),"")</f>
        <v/>
      </c>
      <c r="H90" s="38" t="inlineStr">
        <is>
          <t>Blanket (page end)</t>
        </is>
      </c>
      <c r="I90" s="26" t="n"/>
      <c r="J90" s="26" t="n"/>
      <c r="K90" s="26" t="n"/>
      <c r="L90" s="26" t="inlineStr">
        <is>
          <t>NO</t>
        </is>
      </c>
      <c r="M90" s="74" t="n">
        <v>2.922862018818147</v>
      </c>
      <c r="N90" s="74" t="n">
        <v>31</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DUP_GUARD_FILTER_TF</t>
        </is>
      </c>
      <c r="B91" s="38" t="inlineStr">
        <is>
          <t>1h</t>
        </is>
      </c>
      <c r="C91" s="38" t="n"/>
      <c r="D91" s="38" t="inlineStr">
        <is>
          <t>GLOBAL_CHECK</t>
        </is>
      </c>
      <c r="E91" s="38" t="n"/>
      <c r="F91" s="26" t="n"/>
      <c r="G91" s="38">
        <f>IFERROR(VLOOKUP($A77&amp;"_"&amp;$B77,Results_Deltas!$A$2:$P$15000,5,FALSE),"")</f>
        <v/>
      </c>
      <c r="H91" s="38" t="inlineStr">
        <is>
          <t>Blanket (page end)</t>
        </is>
      </c>
      <c r="I91" s="26" t="n"/>
      <c r="J91" s="26" t="n"/>
      <c r="K91" s="26" t="n"/>
      <c r="L91" s="26" t="inlineStr">
        <is>
          <t>NO</t>
        </is>
      </c>
      <c r="M91" s="74" t="n">
        <v>2.928183469593291</v>
      </c>
      <c r="N91" s="74" t="n">
        <v>36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HA_WICK_QUALITY_TF</t>
        </is>
      </c>
      <c r="B92" s="38" t="inlineStr">
        <is>
          <t>D</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74" t="n">
        <v>2.929389759928096</v>
      </c>
      <c r="N92" s="74" t="n">
        <v>32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COOLDOWN_LOCKS_FILTER_TF</t>
        </is>
      </c>
      <c r="B93" s="38" t="inlineStr">
        <is>
          <t>D</t>
        </is>
      </c>
      <c r="C93" s="38" t="n"/>
      <c r="D93" s="38" t="inlineStr">
        <is>
          <t>GLOBAL_CHECK</t>
        </is>
      </c>
      <c r="E93" s="38" t="n"/>
      <c r="F93" s="26" t="n"/>
      <c r="G93" s="38">
        <f>IFERROR(VLOOKUP($A58&amp;"_"&amp;$B58,Results_Deltas!$A$2:$P$15000,5,FALSE),"")</f>
        <v/>
      </c>
      <c r="H93" s="38" t="inlineStr">
        <is>
          <t>Blanket (page end)</t>
        </is>
      </c>
      <c r="I93" s="26" t="n"/>
      <c r="J93" s="26" t="n"/>
      <c r="K93" s="26" t="n"/>
      <c r="L93" s="26" t="inlineStr">
        <is>
          <t>NO</t>
        </is>
      </c>
      <c r="M93" s="74" t="n">
        <v>2.934730114960187</v>
      </c>
      <c r="N93" s="74" t="n">
        <v>29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MTS_BOTTOM_BONUS_THRESHOLD</t>
        </is>
      </c>
      <c r="B94" s="38" t="inlineStr">
        <is>
          <t>31.25</t>
        </is>
      </c>
      <c r="C94" s="38" t="n"/>
      <c r="D94" s="38" t="inlineStr">
        <is>
          <t>ENTRY, GLOBAL_CHECK, STOCKS_EXIT</t>
        </is>
      </c>
      <c r="E94" s="38" t="n"/>
      <c r="F94" s="26" t="n"/>
      <c r="G94" s="38">
        <f>IFERROR(VLOOKUP($A187&amp;"_"&amp;$B187,Results_Deltas!$A$2:$P$15000,5,FALSE),"")</f>
        <v/>
      </c>
      <c r="H94" s="38" t="inlineStr">
        <is>
          <t>Blanket (page end)</t>
        </is>
      </c>
      <c r="I94" s="26" t="n"/>
      <c r="J94" s="26" t="n"/>
      <c r="K94" s="26" t="n"/>
      <c r="L94" s="26" t="inlineStr">
        <is>
          <t>YES</t>
        </is>
      </c>
      <c r="M94" s="74" t="n">
        <v>2.938889465677156</v>
      </c>
      <c r="N94" s="74" t="n">
        <v>32</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COOLDOWN_LOCKS_FILTER_TF</t>
        </is>
      </c>
      <c r="B95" s="38" t="inlineStr">
        <is>
          <t>1h</t>
        </is>
      </c>
      <c r="C95" s="38" t="n"/>
      <c r="D95" s="38" t="inlineStr">
        <is>
          <t>GLOBAL_CHECK</t>
        </is>
      </c>
      <c r="E95" s="38" t="n"/>
      <c r="F95" s="26" t="n"/>
      <c r="G95" s="38">
        <f>IFERROR(VLOOKUP($A60&amp;"_"&amp;$B60,Results_Deltas!$A$2:$P$15000,5,FALSE),"")</f>
        <v/>
      </c>
      <c r="H95" s="38" t="inlineStr">
        <is>
          <t>Blanket (page end)</t>
        </is>
      </c>
      <c r="I95" s="26" t="n"/>
      <c r="J95" s="26" t="n"/>
      <c r="K95" s="26" t="n"/>
      <c r="L95" s="26" t="inlineStr">
        <is>
          <t>NO</t>
        </is>
      </c>
      <c r="M95" s="74" t="n">
        <v>2.941252664172815</v>
      </c>
      <c r="N95" s="74" t="n">
        <v>34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DUP_GUARD_FILTER_TF</t>
        </is>
      </c>
      <c r="B96" s="38" t="inlineStr">
        <is>
          <t>D</t>
        </is>
      </c>
      <c r="C96" s="38" t="n"/>
      <c r="D96" s="38" t="inlineStr">
        <is>
          <t>GLOBAL_CHECK</t>
        </is>
      </c>
      <c r="E96" s="38" t="n"/>
      <c r="F96" s="26" t="n"/>
      <c r="G96" s="38">
        <f>IFERROR(VLOOKUP($A75&amp;"_"&amp;$B75,Results_Deltas!$A$2:$P$15000,5,FALSE),"")</f>
        <v/>
      </c>
      <c r="H96" s="38" t="inlineStr">
        <is>
          <t>Blanket (page end)</t>
        </is>
      </c>
      <c r="I96" s="26" t="n"/>
      <c r="J96" s="26" t="n"/>
      <c r="K96" s="26" t="n"/>
      <c r="L96" s="26" t="inlineStr">
        <is>
          <t>NO</t>
        </is>
      </c>
      <c r="M96" s="74" t="n">
        <v>2.943553224162353</v>
      </c>
      <c r="N96" s="74" t="n">
        <v>36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MTS_BOTTOM_BONUS_THRESHOLD</t>
        </is>
      </c>
      <c r="B97" s="38" t="inlineStr">
        <is>
          <t>18.75</t>
        </is>
      </c>
      <c r="C97" s="38" t="n"/>
      <c r="D97" s="38" t="inlineStr">
        <is>
          <t>ENTRY, GLOBAL_CHECK, STOCKS_EXIT</t>
        </is>
      </c>
      <c r="E97" s="38" t="n"/>
      <c r="F97" s="26" t="n"/>
      <c r="G97" s="38">
        <f>IFERROR(VLOOKUP($A188&amp;"_"&amp;$B188,Results_Deltas!$A$2:$P$15000,5,FALSE),"")</f>
        <v/>
      </c>
      <c r="H97" s="38" t="inlineStr">
        <is>
          <t>Blanket (page end)</t>
        </is>
      </c>
      <c r="I97" s="26" t="n"/>
      <c r="J97" s="26" t="n"/>
      <c r="K97" s="26" t="n"/>
      <c r="L97" s="26" t="inlineStr">
        <is>
          <t>NO</t>
        </is>
      </c>
      <c r="M97" s="74" t="n">
        <v>2.968348121039037</v>
      </c>
      <c r="N97" s="74" t="n">
        <v>33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FG_FEAR_THRESHOLD</t>
        </is>
      </c>
      <c r="B98" s="38" t="inlineStr">
        <is>
          <t>18.75</t>
        </is>
      </c>
      <c r="C98" s="38" t="n"/>
      <c r="D98" s="38" t="inlineStr">
        <is>
          <t>GLOBAL_CHECK, STOCKS_EXIT</t>
        </is>
      </c>
      <c r="E98" s="38" t="n"/>
      <c r="F98" s="26" t="n"/>
      <c r="G98" s="38">
        <f>IFERROR(VLOOKUP($A93&amp;"_"&amp;$B93,Results_Deltas!$A$2:$P$15000,5,FALSE),"")</f>
        <v/>
      </c>
      <c r="H98" s="38" t="inlineStr">
        <is>
          <t>Blanket (page end)</t>
        </is>
      </c>
      <c r="I98" s="26" t="n"/>
      <c r="J98" s="26" t="n"/>
      <c r="K98" s="26" t="n"/>
      <c r="L98" s="26" t="inlineStr">
        <is>
          <t>NO</t>
        </is>
      </c>
      <c r="M98" s="74" t="n">
        <v>3.002127364833143</v>
      </c>
      <c r="N98" s="74" t="n">
        <v>31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OI_CONFIRM_MIN_PRICE_PCT</t>
        </is>
      </c>
      <c r="B99" s="38" t="inlineStr">
        <is>
          <t>2.0</t>
        </is>
      </c>
      <c r="C99" s="38" t="n"/>
      <c r="D99" s="38" t="inlineStr">
        <is>
          <t>ENTRY, GLOBAL_CHECK, STOCKS_EXIT</t>
        </is>
      </c>
      <c r="E99" s="38" t="n"/>
      <c r="F99" s="26" t="n"/>
      <c r="G99" s="38">
        <f>IFERROR(VLOOKUP($A213&amp;"_"&amp;$B213,Results_Deltas!$A$2:$P$15000,5,FALSE),"")</f>
        <v/>
      </c>
      <c r="H99" s="38" t="inlineStr">
        <is>
          <t>Blanket (page end)</t>
        </is>
      </c>
      <c r="I99" s="26" t="n"/>
      <c r="J99" s="26" t="n"/>
      <c r="K99" s="26" t="n"/>
      <c r="L99" s="26" t="inlineStr">
        <is>
          <t>NO</t>
        </is>
      </c>
      <c r="M99" s="74" t="n">
        <v>3.045375269064302</v>
      </c>
      <c r="N99" s="74" t="n">
        <v>31</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FG_FEAR_THRESHOLD</t>
        </is>
      </c>
      <c r="B100" s="38" t="inlineStr">
        <is>
          <t>12.5</t>
        </is>
      </c>
      <c r="C100" s="38" t="n"/>
      <c r="D100" s="38" t="inlineStr">
        <is>
          <t>GLOBAL_CHECK, STOCKS_EXIT</t>
        </is>
      </c>
      <c r="E100" s="38" t="n"/>
      <c r="F100" s="26" t="n"/>
      <c r="G100" s="38">
        <f>IFERROR(VLOOKUP($A94&amp;"_"&amp;$B94,Results_Deltas!$A$2:$P$15000,5,FALSE),"")</f>
        <v/>
      </c>
      <c r="H100" s="38" t="inlineStr">
        <is>
          <t>Blanket (page end)</t>
        </is>
      </c>
      <c r="I100" s="26" t="n"/>
      <c r="J100" s="26" t="n"/>
      <c r="K100" s="26" t="n"/>
      <c r="L100" s="26" t="inlineStr">
        <is>
          <t>NO</t>
        </is>
      </c>
      <c r="M100" s="74" t="n">
        <v>3.045893657443453</v>
      </c>
      <c r="N100" s="74" t="n">
        <v>33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HA_WICK_QUALITY_ENABLED</t>
        </is>
      </c>
      <c r="B101" s="38" t="inlineStr">
        <is>
          <t>True</t>
        </is>
      </c>
      <c r="C101" s="38" t="n"/>
      <c r="D101" s="38" t="inlineStr">
        <is>
          <t>ENTRY, GLOBAL_CHECK, STOCKS_EXIT</t>
        </is>
      </c>
      <c r="E101" s="38" t="n"/>
      <c r="F101" s="26" t="n"/>
      <c r="G101" s="38">
        <f>IFERROR(VLOOKUP($A120&amp;"_"&amp;$B120,Results_Deltas!$A$2:$P$15000,5,FALSE),"")</f>
        <v/>
      </c>
      <c r="H101" s="38" t="inlineStr">
        <is>
          <t>Blanket (page end)</t>
        </is>
      </c>
      <c r="I101" s="26" t="n"/>
      <c r="J101" s="26" t="n"/>
      <c r="K101" s="26" t="n"/>
      <c r="L101" s="26" t="inlineStr">
        <is>
          <t>YES</t>
        </is>
      </c>
      <c r="M101" s="74" t="n">
        <v>3.055964394137934</v>
      </c>
      <c r="N101" s="74" t="n">
        <v>32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HLR_SMA_BAND_PCT</t>
        </is>
      </c>
      <c r="B102" s="38" t="inlineStr">
        <is>
          <t>2.0</t>
        </is>
      </c>
      <c r="C102" s="38" t="n"/>
      <c r="D102" s="38" t="inlineStr">
        <is>
          <t>ENTRY, GLOBAL_CHECK, STOCKS_EXIT</t>
        </is>
      </c>
      <c r="E102" s="38" t="n"/>
      <c r="F102" s="26" t="n"/>
      <c r="G102" s="38">
        <f>IFERROR(VLOOKUP($A129&amp;"_"&amp;$B129,Results_Deltas!$A$2:$P$15000,5,FALSE),"")</f>
        <v/>
      </c>
      <c r="H102" s="38" t="inlineStr">
        <is>
          <t>Blanket (page end)</t>
        </is>
      </c>
      <c r="I102" s="26" t="n"/>
      <c r="J102" s="26" t="n"/>
      <c r="K102" s="26" t="n"/>
      <c r="L102" s="26" t="inlineStr">
        <is>
          <t>NO</t>
        </is>
      </c>
      <c r="M102" s="74" t="n">
        <v>3.097308459402352</v>
      </c>
      <c r="N102" s="74" t="n">
        <v>34</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BANDAID_OFF_LOSER_RECOVER_PCT</t>
        </is>
      </c>
      <c r="B103" s="38" t="inlineStr">
        <is>
          <t>1.0</t>
        </is>
      </c>
      <c r="C103" s="38" t="n"/>
      <c r="D103" s="38" t="inlineStr">
        <is>
          <t>AUGMENT, ENTRY, EXIT, GLOBAL_CHECK, REDUCE, STOCKS_EXIT</t>
        </is>
      </c>
      <c r="E103" s="38" t="n"/>
      <c r="F103" s="26" t="n"/>
      <c r="G103" s="38">
        <f>IFERROR(VLOOKUP($A47&amp;"_"&amp;$B47,Results_Deltas!$A$2:$P$15000,5,FALSE),"")</f>
        <v/>
      </c>
      <c r="H103" s="38" t="inlineStr">
        <is>
          <t>Blanket (page end)</t>
        </is>
      </c>
      <c r="I103" s="26" t="n"/>
      <c r="J103" s="26" t="n"/>
      <c r="K103" s="26" t="n"/>
      <c r="L103" s="26" t="inlineStr">
        <is>
          <t>NO</t>
        </is>
      </c>
      <c r="M103" s="74" t="n">
        <v>3.119940893701959</v>
      </c>
      <c r="N103" s="74" t="n">
        <v>28</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MTS_BOTTOM_BONUS_THRESHOLD</t>
        </is>
      </c>
      <c r="B104" s="38" t="inlineStr">
        <is>
          <t>12.5</t>
        </is>
      </c>
      <c r="C104" s="38" t="n"/>
      <c r="D104" s="38" t="inlineStr">
        <is>
          <t>ENTRY, GLOBAL_CHECK, STOCKS_EXIT</t>
        </is>
      </c>
      <c r="E104" s="38" t="n"/>
      <c r="F104" s="26" t="n"/>
      <c r="G104" s="38">
        <f>IFERROR(VLOOKUP($A189&amp;"_"&amp;$B189,Results_Deltas!$A$2:$P$15000,5,FALSE),"")</f>
        <v/>
      </c>
      <c r="H104" s="38" t="inlineStr">
        <is>
          <t>Blanket (page end)</t>
        </is>
      </c>
      <c r="I104" s="26" t="n"/>
      <c r="J104" s="26" t="n"/>
      <c r="K104" s="26" t="n"/>
      <c r="L104" s="26" t="inlineStr">
        <is>
          <t>NO</t>
        </is>
      </c>
      <c r="M104" s="74" t="n">
        <v>3.12670608362474</v>
      </c>
      <c r="N104" s="74" t="n">
        <v>33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MANDATORY_REENTRY_WT_FILTER_MIN_TFS</t>
        </is>
      </c>
      <c r="B105" s="38" t="inlineStr">
        <is>
          <t>2</t>
        </is>
      </c>
      <c r="C105" s="38" t="n"/>
      <c r="D105" s="38" t="inlineStr">
        <is>
          <t>GLOBAL_CHECK, STOCKS_EXIT</t>
        </is>
      </c>
      <c r="E105" s="38" t="n"/>
      <c r="F105" s="26" t="n"/>
      <c r="G105" s="38">
        <f>IFERROR(VLOOKUP($A167&amp;"_"&amp;$B167,Results_Deltas!$A$2:$P$15000,5,FALSE),"")</f>
        <v/>
      </c>
      <c r="H105" s="38" t="inlineStr">
        <is>
          <t>Blanket (page end)</t>
        </is>
      </c>
      <c r="I105" s="26" t="n"/>
      <c r="J105" s="26" t="n"/>
      <c r="K105" s="26" t="n"/>
      <c r="L105" s="26" t="inlineStr">
        <is>
          <t>NO</t>
        </is>
      </c>
      <c r="M105" s="74" t="n">
        <v>3.177234489354892</v>
      </c>
      <c r="N105" s="74" t="n">
        <v>33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COOLDOWN_LOCKS_FILTER_TF</t>
        </is>
      </c>
      <c r="B106" s="38" t="inlineStr">
        <is>
          <t>OFF</t>
        </is>
      </c>
      <c r="C106" s="38" t="n"/>
      <c r="D106" s="38" t="inlineStr">
        <is>
          <t>GLOBAL_CHECK</t>
        </is>
      </c>
      <c r="E106" s="38" t="n"/>
      <c r="F106" s="26" t="n"/>
      <c r="G106" s="38">
        <f>IFERROR(VLOOKUP($A57&amp;"_"&amp;$B57,Results_Deltas!$A$2:$P$15000,5,FALSE),"")</f>
        <v/>
      </c>
      <c r="H106" s="38" t="inlineStr">
        <is>
          <t>Blanket (page end)</t>
        </is>
      </c>
      <c r="I106" s="26" t="n"/>
      <c r="J106" s="26" t="n"/>
      <c r="K106" s="26" t="n"/>
      <c r="L106" s="26" t="inlineStr">
        <is>
          <t>NO</t>
        </is>
      </c>
      <c r="M106" s="74" t="n">
        <v>3.185046540863978</v>
      </c>
      <c r="N106" s="74" t="n">
        <v>33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DUP_GUARD_FILTER_TF</t>
        </is>
      </c>
      <c r="B107" s="38" t="inlineStr">
        <is>
          <t>OFF</t>
        </is>
      </c>
      <c r="C107" s="38" t="n"/>
      <c r="D107" s="38" t="inlineStr">
        <is>
          <t>GLOBAL_CHECK</t>
        </is>
      </c>
      <c r="E107" s="38" t="n"/>
      <c r="F107" s="26" t="n"/>
      <c r="G107" s="38">
        <f>IFERROR(VLOOKUP($A74&amp;"_"&amp;$B74,Results_Deltas!$A$2:$P$15000,5,FALSE),"")</f>
        <v/>
      </c>
      <c r="H107" s="38" t="inlineStr">
        <is>
          <t>Blanket (page end)</t>
        </is>
      </c>
      <c r="I107" s="26" t="n"/>
      <c r="J107" s="26" t="n"/>
      <c r="K107" s="26" t="n"/>
      <c r="L107" s="26" t="inlineStr">
        <is>
          <t>NO</t>
        </is>
      </c>
      <c r="M107" s="74" t="n">
        <v>3.203214524403167</v>
      </c>
      <c r="N107" s="74" t="n">
        <v>37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ADX_RANGING_THRESHOLD</t>
        </is>
      </c>
      <c r="B108" s="38" t="inlineStr">
        <is>
          <t>25</t>
        </is>
      </c>
      <c r="C108" s="38" t="n"/>
      <c r="D108" s="38" t="inlineStr">
        <is>
          <t>ENTRY, GLOBAL_CHECK, STOCKS_EXIT</t>
        </is>
      </c>
      <c r="E108" s="38" t="n"/>
      <c r="F108" s="26" t="n"/>
      <c r="G108" s="38">
        <f>IFERROR(VLOOKUP($A42&amp;"_"&amp;$B42,Results_Deltas!$A$2:$P$15000,5,FALSE),"")</f>
        <v/>
      </c>
      <c r="H108" s="38" t="inlineStr">
        <is>
          <t>Blanket (page end)</t>
        </is>
      </c>
      <c r="I108" s="26" t="n"/>
      <c r="J108" s="26" t="n"/>
      <c r="K108" s="26" t="n"/>
      <c r="L108" s="26" t="inlineStr">
        <is>
          <t>NO</t>
        </is>
      </c>
      <c r="M108" s="74" t="n">
        <v>3.209127646240882</v>
      </c>
      <c r="N108" s="74" t="n">
        <v>28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MANDATORY_REENTRY_WT_FILTER_VELOCITY_RATIO</t>
        </is>
      </c>
      <c r="B109" s="38" t="inlineStr">
        <is>
          <t>0.90_ALT</t>
        </is>
      </c>
      <c r="C109" s="38" t="n"/>
      <c r="D109" s="38" t="inlineStr">
        <is>
          <t>GLOBAL_CHECK, STOCKS_EXIT</t>
        </is>
      </c>
      <c r="E109" s="38" t="n"/>
      <c r="F109" s="26" t="n"/>
      <c r="G109" s="38">
        <f>IFERROR(VLOOKUP($A173&amp;"_"&amp;$B173,Results_Deltas!$A$2:$P$15000,5,FALSE),"")</f>
        <v/>
      </c>
      <c r="H109" s="38" t="inlineStr">
        <is>
          <t>Blanket (page end)</t>
        </is>
      </c>
      <c r="I109" s="26" t="n"/>
      <c r="J109" s="26" t="n"/>
      <c r="K109" s="26" t="n"/>
      <c r="L109" s="26" t="inlineStr">
        <is>
          <t>YES</t>
        </is>
      </c>
      <c r="M109" s="74" t="n">
        <v>3.237066157244892</v>
      </c>
      <c r="N109" s="74" t="n">
        <v>35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DC_MOMENT_STRONG_THRESHOLD</t>
        </is>
      </c>
      <c r="B110" s="38" t="inlineStr">
        <is>
          <t>20</t>
        </is>
      </c>
      <c r="C110" s="38" t="n"/>
      <c r="D110" s="38" t="inlineStr">
        <is>
          <t>ENTRY, GLOBAL_CHECK, STOCKS_EXIT</t>
        </is>
      </c>
      <c r="E110" s="38" t="n"/>
      <c r="F110" s="26" t="n"/>
      <c r="G110" s="38">
        <f>IFERROR(VLOOKUP($A69&amp;"_"&amp;$B69,Results_Deltas!$A$2:$P$15000,5,FALSE),"")</f>
        <v/>
      </c>
      <c r="H110" s="38" t="inlineStr">
        <is>
          <t>Blanket (page end)</t>
        </is>
      </c>
      <c r="I110" s="26" t="n"/>
      <c r="J110" s="26" t="n"/>
      <c r="K110" s="26" t="n"/>
      <c r="L110" s="26" t="inlineStr">
        <is>
          <t>NO</t>
        </is>
      </c>
      <c r="M110" s="74" t="n">
        <v>3.309479566296438</v>
      </c>
      <c r="N110" s="74" t="n">
        <v>37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CRYPTO_SPIKE_FADE_THRESHOLD_PCT</t>
        </is>
      </c>
      <c r="B111" s="38" t="inlineStr">
        <is>
          <t>7.5</t>
        </is>
      </c>
      <c r="C111" s="38" t="n"/>
      <c r="D111" s="38" t="inlineStr">
        <is>
          <t>GLOBAL_CHECK, STOCKS_EXIT</t>
        </is>
      </c>
      <c r="E111" s="38" t="n"/>
      <c r="F111" s="26" t="n"/>
      <c r="G111" s="38">
        <f>IFERROR(VLOOKUP($A64&amp;"_"&amp;$B64,Results_Deltas!$A$2:$P$15000,5,FALSE),"")</f>
        <v/>
      </c>
      <c r="H111" s="38" t="inlineStr">
        <is>
          <t>Blanket (page end)</t>
        </is>
      </c>
      <c r="I111" s="26" t="n"/>
      <c r="J111" s="26" t="n"/>
      <c r="K111" s="26" t="n"/>
      <c r="L111" s="26" t="inlineStr">
        <is>
          <t>NO</t>
        </is>
      </c>
      <c r="M111" s="74" t="n">
        <v>3.359696076333572</v>
      </c>
      <c r="N111" s="74" t="n">
        <v>40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BANDAID_OFF_LOSER_RECOVER_PCT</t>
        </is>
      </c>
      <c r="B112" s="38" t="inlineStr">
        <is>
          <t>2.0</t>
        </is>
      </c>
      <c r="C112" s="38" t="n"/>
      <c r="D112" s="38" t="inlineStr">
        <is>
          <t>AUGMENT, ENTRY, EXIT, GLOBAL_CHECK, REDUCE, STOCKS_EXIT</t>
        </is>
      </c>
      <c r="E112" s="38" t="n"/>
      <c r="F112" s="26" t="n"/>
      <c r="G112" s="38">
        <f>IFERROR(VLOOKUP($A46&amp;"_"&amp;$B46,Results_Deltas!$A$2:$P$15000,5,FALSE),"")</f>
        <v/>
      </c>
      <c r="H112" s="38" t="inlineStr">
        <is>
          <t>Blanket (page end)</t>
        </is>
      </c>
      <c r="I112" s="26" t="n"/>
      <c r="J112" s="26" t="n"/>
      <c r="K112" s="26" t="n"/>
      <c r="L112" s="26" t="inlineStr">
        <is>
          <t>NO</t>
        </is>
      </c>
      <c r="M112" s="74" t="n">
        <v>3.363391330601818</v>
      </c>
      <c r="N112" s="74" t="n">
        <v>33</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LR_BAND_LADDER_STOCH_EXTREME</t>
        </is>
      </c>
      <c r="B113" s="40" t="inlineStr">
        <is>
          <t>30.0</t>
        </is>
      </c>
      <c r="C113" s="38" t="n"/>
      <c r="D113" s="38" t="inlineStr">
        <is>
          <t>GLOBAL_CHECK, STOCKS_EXIT</t>
        </is>
      </c>
      <c r="E113" s="38" t="n"/>
      <c r="F113" s="26" t="n"/>
      <c r="G113" s="38">
        <f>IFERROR(VLOOKUP($A159&amp;"_"&amp;$B159,Results_Deltas!$A$2:$P$15000,5,FALSE),"")</f>
        <v/>
      </c>
      <c r="H113" s="38" t="inlineStr">
        <is>
          <t>Blanket (page end)</t>
        </is>
      </c>
      <c r="I113" s="26" t="n"/>
      <c r="J113" s="26" t="n"/>
      <c r="K113" s="26" t="n"/>
      <c r="L113" s="26" t="inlineStr">
        <is>
          <t>NO</t>
        </is>
      </c>
      <c r="M113" s="74" t="n">
        <v>3.382054193391798</v>
      </c>
      <c r="N113" s="74" t="n">
        <v>35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OI_CONFIRM_MIN_PRICE_PCT</t>
        </is>
      </c>
      <c r="B114" s="38" t="inlineStr">
        <is>
          <t>0</t>
        </is>
      </c>
      <c r="C114" s="38" t="n"/>
      <c r="D114" s="38" t="inlineStr">
        <is>
          <t>ENTRY, GLOBAL_CHECK, STOCKS_EXIT</t>
        </is>
      </c>
      <c r="E114" s="38" t="n"/>
      <c r="F114" s="26" t="n"/>
      <c r="G114" s="38">
        <f>IFERROR(VLOOKUP($A212&amp;"_"&amp;$B212,Results_Deltas!$A$2:$P$15000,5,FALSE),"")</f>
        <v/>
      </c>
      <c r="H114" s="38" t="inlineStr">
        <is>
          <t>Blanket (page end)</t>
        </is>
      </c>
      <c r="I114" s="26" t="n"/>
      <c r="J114" s="26" t="n"/>
      <c r="K114" s="26" t="n"/>
      <c r="L114" s="26" t="inlineStr">
        <is>
          <t>YES</t>
        </is>
      </c>
      <c r="M114" s="74" t="n">
        <v>3.426786183478405</v>
      </c>
      <c r="N114" s="74" t="n">
        <v>34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7" t="inlineStr">
        <is>
          <t>LR_BAND_LADDER_STOCH_EXTREME</t>
        </is>
      </c>
      <c r="B115" s="38" t="inlineStr">
        <is>
          <t>30.0_ALT</t>
        </is>
      </c>
      <c r="C115" s="38" t="n"/>
      <c r="D115" s="38" t="inlineStr">
        <is>
          <t>GLOBAL_CHECK, STOCKS_EXIT</t>
        </is>
      </c>
      <c r="E115" s="38" t="n"/>
      <c r="F115" s="26" t="n"/>
      <c r="G115" s="38">
        <f>IFERROR(VLOOKUP($A160&amp;"_"&amp;$B160,Results_Deltas!$A$2:$P$15000,5,FALSE),"")</f>
        <v/>
      </c>
      <c r="H115" s="38" t="inlineStr">
        <is>
          <t>Blanket (page end)</t>
        </is>
      </c>
      <c r="I115" s="26" t="n"/>
      <c r="J115" s="26" t="n"/>
      <c r="K115" s="26" t="n"/>
      <c r="L115" s="26" t="inlineStr">
        <is>
          <t>YES</t>
        </is>
      </c>
      <c r="M115" s="74" t="n">
        <v>3.440365472588208</v>
      </c>
      <c r="N115" s="74" t="n">
        <v>35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LR_BAND_LADDER_TF_TOP</t>
        </is>
      </c>
      <c r="B116" s="38" t="inlineStr">
        <is>
          <t>1</t>
        </is>
      </c>
      <c r="C116" s="38" t="n"/>
      <c r="D116" s="38" t="inlineStr">
        <is>
          <t>GLOBAL_CHECK, STOCKS_EXIT</t>
        </is>
      </c>
      <c r="E116" s="38" t="n"/>
      <c r="F116" s="26" t="n"/>
      <c r="G116" s="38">
        <f>IFERROR(VLOOKUP($A164&amp;"_"&amp;$B164,Results_Deltas!$A$2:$P$15000,5,FALSE),"")</f>
        <v/>
      </c>
      <c r="H116" s="38" t="inlineStr">
        <is>
          <t>Blanket (page end)</t>
        </is>
      </c>
      <c r="I116" s="26" t="n"/>
      <c r="J116" s="26" t="n"/>
      <c r="K116" s="26" t="n"/>
      <c r="L116" s="26" t="inlineStr">
        <is>
          <t>NO</t>
        </is>
      </c>
      <c r="M116" s="74" t="n">
        <v>3.460503952200842</v>
      </c>
      <c r="N116" s="74" t="n">
        <v>38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7" t="inlineStr">
        <is>
          <t>OI_CONFIRM_MIN_CHANGE_PCT</t>
        </is>
      </c>
      <c r="B117" s="38" t="inlineStr">
        <is>
          <t>0</t>
        </is>
      </c>
      <c r="C117" s="38" t="n"/>
      <c r="D117" s="38" t="inlineStr">
        <is>
          <t>ENTRY, GLOBAL_CHECK, STOCKS_EXIT</t>
        </is>
      </c>
      <c r="E117" s="38" t="n"/>
      <c r="F117" s="26" t="n"/>
      <c r="G117" s="38">
        <f>IFERROR(VLOOKUP($A208&amp;"_"&amp;$B208,Results_Deltas!$A$2:$P$15000,5,FALSE),"")</f>
        <v/>
      </c>
      <c r="H117" s="38" t="inlineStr">
        <is>
          <t>Blanket (page end)</t>
        </is>
      </c>
      <c r="I117" s="26" t="n"/>
      <c r="J117" s="26" t="n"/>
      <c r="K117" s="26" t="n"/>
      <c r="L117" s="26" t="inlineStr">
        <is>
          <t>YES</t>
        </is>
      </c>
      <c r="M117" s="74" t="n">
        <v>3.476861188902196</v>
      </c>
      <c r="N117" s="74" t="n">
        <v>34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CRYPTO_SPIKE_FADE_THRESHOLD_PCT</t>
        </is>
      </c>
      <c r="B118" s="38" t="inlineStr">
        <is>
          <t>12.5</t>
        </is>
      </c>
      <c r="C118" s="38" t="n"/>
      <c r="D118" s="38" t="inlineStr">
        <is>
          <t>GLOBAL_CHECK, STOCKS_EXIT</t>
        </is>
      </c>
      <c r="E118" s="38" t="n"/>
      <c r="F118" s="26" t="n"/>
      <c r="G118" s="38">
        <f>IFERROR(VLOOKUP($A63&amp;"_"&amp;$B63,Results_Deltas!$A$2:$P$15000,5,FALSE),"")</f>
        <v/>
      </c>
      <c r="H118" s="38" t="inlineStr">
        <is>
          <t>Blanket (page end)</t>
        </is>
      </c>
      <c r="I118" s="26" t="n"/>
      <c r="J118" s="26" t="n"/>
      <c r="K118" s="26" t="n"/>
      <c r="L118" s="26" t="inlineStr">
        <is>
          <t>NO</t>
        </is>
      </c>
      <c r="M118" s="74" t="n">
        <v>3.494773478398732</v>
      </c>
      <c r="N118" s="74" t="n">
        <v>39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LR_BAND_LADDER_TF_BOTTOM</t>
        </is>
      </c>
      <c r="B119" s="38" t="inlineStr">
        <is>
          <t>1</t>
        </is>
      </c>
      <c r="C119" s="38" t="n"/>
      <c r="D119" s="38" t="inlineStr">
        <is>
          <t>GLOBAL_CHECK, STOCKS_EXIT</t>
        </is>
      </c>
      <c r="E119" s="38" t="n"/>
      <c r="F119" s="26" t="n"/>
      <c r="G119" s="38">
        <f>IFERROR(VLOOKUP($A162&amp;"_"&amp;$B162,Results_Deltas!$A$2:$P$15000,5,FALSE),"")</f>
        <v/>
      </c>
      <c r="H119" s="38" t="inlineStr">
        <is>
          <t>Blanket (page end)</t>
        </is>
      </c>
      <c r="I119" s="26" t="n"/>
      <c r="J119" s="26" t="n"/>
      <c r="K119" s="26" t="n"/>
      <c r="L119" s="26" t="inlineStr">
        <is>
          <t>NO</t>
        </is>
      </c>
      <c r="M119" s="74" t="n">
        <v>3.543064844898238</v>
      </c>
      <c r="N119" s="74" t="n">
        <v>39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LR_BAND_LADDER_TF_TOP</t>
        </is>
      </c>
      <c r="B120" s="38" t="inlineStr">
        <is>
          <t>0</t>
        </is>
      </c>
      <c r="C120" s="38" t="n"/>
      <c r="D120" s="38" t="inlineStr">
        <is>
          <t>GLOBAL_CHECK, STOCKS_EXIT</t>
        </is>
      </c>
      <c r="E120" s="38" t="n"/>
      <c r="F120" s="26" t="n"/>
      <c r="G120" s="38">
        <f>IFERROR(VLOOKUP($A163&amp;"_"&amp;$B163,Results_Deltas!$A$2:$P$15000,5,FALSE),"")</f>
        <v/>
      </c>
      <c r="H120" s="38" t="inlineStr">
        <is>
          <t>Blanket (page end)</t>
        </is>
      </c>
      <c r="I120" s="26" t="n"/>
      <c r="J120" s="26" t="n"/>
      <c r="K120" s="26" t="n"/>
      <c r="L120" s="26" t="inlineStr">
        <is>
          <t>NO</t>
        </is>
      </c>
      <c r="M120" s="74" t="n">
        <v>3.562471732413526</v>
      </c>
      <c r="N120" s="74" t="n">
        <v>40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EMA_BLANKET_FILTER_ENABLED</t>
        </is>
      </c>
      <c r="B121" s="38" t="inlineStr">
        <is>
          <t>False</t>
        </is>
      </c>
      <c r="C121" s="38" t="n"/>
      <c r="D121" s="38" t="inlineStr">
        <is>
          <t>GLOBAL_CHECK</t>
        </is>
      </c>
      <c r="E121" s="38" t="n"/>
      <c r="F121" s="26" t="n"/>
      <c r="G121" s="38">
        <f>IFERROR(VLOOKUP($A82&amp;"_"&amp;$B82,Results_Deltas!$A$2:$P$15000,5,FALSE),"")</f>
        <v/>
      </c>
      <c r="H121" s="38" t="inlineStr">
        <is>
          <t>Blanket (page end)</t>
        </is>
      </c>
      <c r="I121" s="26" t="n"/>
      <c r="J121" s="26" t="n"/>
      <c r="K121" s="26" t="n"/>
      <c r="L121" s="26" t="inlineStr">
        <is>
          <t>NO</t>
        </is>
      </c>
      <c r="M121" s="74" t="n">
        <v>3.635841204447473</v>
      </c>
      <c r="N121" s="74" t="n">
        <v>41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NEW_POSITION_MAX_LOSS_THRESHOLD</t>
        </is>
      </c>
      <c r="B122" s="38" t="inlineStr">
        <is>
          <t>2.0</t>
        </is>
      </c>
      <c r="C122" s="38" t="n"/>
      <c r="D122" s="38" t="inlineStr">
        <is>
          <t>AUGMENT, EXIT, GLOBAL_CHECK, REDUCE, STOCKS_EXIT</t>
        </is>
      </c>
      <c r="E122" s="38" t="n"/>
      <c r="F122" s="26" t="n"/>
      <c r="G122" s="38">
        <f>IFERROR(VLOOKUP($A203&amp;"_"&amp;$B203,Results_Deltas!$A$2:$P$15000,5,FALSE),"")</f>
        <v/>
      </c>
      <c r="H122" s="38" t="inlineStr">
        <is>
          <t>Blanket (page end)</t>
        </is>
      </c>
      <c r="I122" s="26" t="n"/>
      <c r="J122" s="26" t="n"/>
      <c r="K122" s="26" t="n"/>
      <c r="L122" s="26" t="inlineStr">
        <is>
          <t>NO</t>
        </is>
      </c>
      <c r="M122" s="74" t="n">
        <v>3.640324034876294</v>
      </c>
      <c r="N122" s="74" t="n">
        <v>39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ADX_RANGING_THRESHOLD</t>
        </is>
      </c>
      <c r="B123" s="38" t="inlineStr">
        <is>
          <t>15</t>
        </is>
      </c>
      <c r="C123" s="38" t="n"/>
      <c r="D123" s="38" t="inlineStr">
        <is>
          <t>ENTRY, GLOBAL_CHECK, STOCKS_EXIT</t>
        </is>
      </c>
      <c r="E123" s="38" t="n"/>
      <c r="F123" s="26" t="n"/>
      <c r="G123" s="38">
        <f>IFERROR(VLOOKUP($A43&amp;"_"&amp;$B43,Results_Deltas!$A$2:$P$15000,5,FALSE),"")</f>
        <v/>
      </c>
      <c r="H123" s="38" t="inlineStr">
        <is>
          <t>Blanket (page end)</t>
        </is>
      </c>
      <c r="I123" s="26" t="n"/>
      <c r="J123" s="26" t="n"/>
      <c r="K123" s="26" t="n"/>
      <c r="L123" s="26" t="inlineStr">
        <is>
          <t>NO</t>
        </is>
      </c>
      <c r="M123" s="74" t="n">
        <v>3.641913282799727</v>
      </c>
      <c r="N123" s="74" t="n">
        <v>34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EMA_9_21_FILTER_MIN_TFS</t>
        </is>
      </c>
      <c r="B124" s="38" t="inlineStr">
        <is>
          <t>2</t>
        </is>
      </c>
      <c r="C124" s="38" t="n"/>
      <c r="D124" s="38" t="inlineStr">
        <is>
          <t>GLOBAL_CHECK</t>
        </is>
      </c>
      <c r="E124" s="38" t="n"/>
      <c r="F124" s="26" t="n"/>
      <c r="G124" s="38">
        <f>IFERROR(VLOOKUP($A80&amp;"_"&amp;$B80,Results_Deltas!$A$2:$P$15000,5,FALSE),"")</f>
        <v/>
      </c>
      <c r="H124" s="38" t="inlineStr">
        <is>
          <t>Blanket (page end)</t>
        </is>
      </c>
      <c r="I124" s="26" t="n"/>
      <c r="J124" s="26" t="n"/>
      <c r="K124" s="26" t="n"/>
      <c r="L124" s="26" t="inlineStr">
        <is>
          <t>NO</t>
        </is>
      </c>
      <c r="M124" s="74" t="n">
        <v>3.652284562324909</v>
      </c>
      <c r="N124" s="74" t="n">
        <v>41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EMA_BLANKET_FILTER_MIN_TFS</t>
        </is>
      </c>
      <c r="B125" s="38" t="inlineStr">
        <is>
          <t>0</t>
        </is>
      </c>
      <c r="C125" s="38" t="n"/>
      <c r="D125" s="38" t="inlineStr">
        <is>
          <t>GLOBAL_CHECK</t>
        </is>
      </c>
      <c r="E125" s="38" t="n"/>
      <c r="F125" s="26" t="n"/>
      <c r="G125" s="38">
        <f>IFERROR(VLOOKUP($A84&amp;"_"&amp;$B84,Results_Deltas!$A$2:$P$15000,5,FALSE),"")</f>
        <v/>
      </c>
      <c r="H125" s="38" t="inlineStr">
        <is>
          <t>Blanket (page end)</t>
        </is>
      </c>
      <c r="I125" s="26" t="n"/>
      <c r="J125" s="26" t="n"/>
      <c r="K125" s="26" t="n"/>
      <c r="L125" s="26" t="inlineStr">
        <is>
          <t>NO</t>
        </is>
      </c>
      <c r="M125" s="74" t="n">
        <v>3.665024860838343</v>
      </c>
      <c r="N125" s="74" t="n">
        <v>37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9" t="inlineStr">
        <is>
          <t>OI_CONFIRM_MIN_CHANGE_PCT</t>
        </is>
      </c>
      <c r="B126" s="40" t="inlineStr">
        <is>
          <t>0.5</t>
        </is>
      </c>
      <c r="C126" s="38" t="n"/>
      <c r="D126" s="38" t="inlineStr">
        <is>
          <t>ENTRY, GLOBAL_CHECK, STOCKS_EXIT</t>
        </is>
      </c>
      <c r="E126" s="38" t="n"/>
      <c r="F126" s="26" t="n"/>
      <c r="G126" s="38">
        <f>IFERROR(VLOOKUP($A211&amp;"_"&amp;$B211,Results_Deltas!$A$2:$P$15000,5,FALSE),"")</f>
        <v/>
      </c>
      <c r="H126" s="38" t="inlineStr">
        <is>
          <t>Blanket (page end)</t>
        </is>
      </c>
      <c r="I126" s="26" t="n"/>
      <c r="J126" s="26" t="n"/>
      <c r="K126" s="26" t="n"/>
      <c r="L126" s="26" t="inlineStr">
        <is>
          <t>NO</t>
        </is>
      </c>
      <c r="M126" s="74" t="n">
        <v>3.692862612239701</v>
      </c>
      <c r="N126" s="74" t="n">
        <v>37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LR_BAND_LADDER_TF_BOTTOM</t>
        </is>
      </c>
      <c r="B127" s="38" t="inlineStr">
        <is>
          <t>0</t>
        </is>
      </c>
      <c r="C127" s="38" t="n"/>
      <c r="D127" s="38" t="inlineStr">
        <is>
          <t>GLOBAL_CHECK, STOCKS_EXIT</t>
        </is>
      </c>
      <c r="E127" s="38" t="n"/>
      <c r="F127" s="26" t="n"/>
      <c r="G127" s="38">
        <f>IFERROR(VLOOKUP($A161&amp;"_"&amp;$B161,Results_Deltas!$A$2:$P$15000,5,FALSE),"")</f>
        <v/>
      </c>
      <c r="H127" s="38" t="inlineStr">
        <is>
          <t>Blanket (page end)</t>
        </is>
      </c>
      <c r="I127" s="26" t="n"/>
      <c r="J127" s="26" t="n"/>
      <c r="K127" s="26" t="n"/>
      <c r="L127" s="26" t="inlineStr">
        <is>
          <t>NO</t>
        </is>
      </c>
      <c r="M127" s="74" t="n">
        <v>3.720405295180152</v>
      </c>
      <c r="N127" s="74" t="n">
        <v>41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EMA_9_21_FILTER_MIN_TFS</t>
        </is>
      </c>
      <c r="B128" s="38" t="inlineStr">
        <is>
          <t>0</t>
        </is>
      </c>
      <c r="C128" s="38" t="n"/>
      <c r="D128" s="38" t="inlineStr">
        <is>
          <t>GLOBAL_CHECK</t>
        </is>
      </c>
      <c r="E128" s="38" t="n"/>
      <c r="F128" s="26" t="n"/>
      <c r="G128" s="38">
        <f>IFERROR(VLOOKUP($A79&amp;"_"&amp;$B79,Results_Deltas!$A$2:$P$15000,5,FALSE),"")</f>
        <v/>
      </c>
      <c r="H128" s="38" t="inlineStr">
        <is>
          <t>Blanket (page end)</t>
        </is>
      </c>
      <c r="I128" s="26" t="n"/>
      <c r="J128" s="26" t="n"/>
      <c r="K128" s="26" t="n"/>
      <c r="L128" s="26" t="inlineStr">
        <is>
          <t>NO</t>
        </is>
      </c>
      <c r="M128" s="74" t="n">
        <v>3.744618616904968</v>
      </c>
      <c r="N128" s="74" t="n">
        <v>40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EMA_BLANKET_FILTER_MIN_TFS</t>
        </is>
      </c>
      <c r="B129" s="38" t="inlineStr">
        <is>
          <t>2</t>
        </is>
      </c>
      <c r="C129" s="38" t="n"/>
      <c r="D129" s="38" t="inlineStr">
        <is>
          <t>GLOBAL_CHECK</t>
        </is>
      </c>
      <c r="E129" s="38" t="n"/>
      <c r="F129" s="26" t="n"/>
      <c r="G129" s="38">
        <f>IFERROR(VLOOKUP($A85&amp;"_"&amp;$B85,Results_Deltas!$A$2:$P$15000,5,FALSE),"")</f>
        <v/>
      </c>
      <c r="H129" s="38" t="inlineStr">
        <is>
          <t>Blanket (page end)</t>
        </is>
      </c>
      <c r="I129" s="26" t="n"/>
      <c r="J129" s="26" t="n"/>
      <c r="K129" s="26" t="n"/>
      <c r="L129" s="26" t="inlineStr">
        <is>
          <t>NO</t>
        </is>
      </c>
      <c r="M129" s="74" t="n">
        <v>3.744975815191728</v>
      </c>
      <c r="N129" s="74" t="n">
        <v>41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7" t="inlineStr">
        <is>
          <t>GR_FILTER_VEC_ENABLED</t>
        </is>
      </c>
      <c r="B130" s="38" t="inlineStr">
        <is>
          <t>True</t>
        </is>
      </c>
      <c r="C130" s="38" t="n"/>
      <c r="D130" s="38" t="inlineStr">
        <is>
          <t>GLOBAL_CHECK</t>
        </is>
      </c>
      <c r="E130" s="38" t="n"/>
      <c r="F130" s="26" t="n"/>
      <c r="G130" s="38">
        <f>IFERROR(VLOOKUP($A115&amp;"_"&amp;$B115,Results_Deltas!$A$2:$P$15000,5,FALSE),"")</f>
        <v/>
      </c>
      <c r="H130" s="38" t="inlineStr">
        <is>
          <t>Blanket (page end)</t>
        </is>
      </c>
      <c r="I130" s="26" t="n"/>
      <c r="J130" s="26" t="n"/>
      <c r="K130" s="26" t="n"/>
      <c r="L130" s="26" t="inlineStr">
        <is>
          <t>NO</t>
        </is>
      </c>
      <c r="M130" s="74" t="n">
        <v>3.758017175716522</v>
      </c>
      <c r="N130" s="74" t="n">
        <v>43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EMA_9_21_FILTER_MIN_TFS</t>
        </is>
      </c>
      <c r="B131" s="38" t="inlineStr">
        <is>
          <t>1</t>
        </is>
      </c>
      <c r="C131" s="38" t="n"/>
      <c r="D131" s="38" t="inlineStr">
        <is>
          <t>GLOBAL_CHECK</t>
        </is>
      </c>
      <c r="E131" s="38" t="n"/>
      <c r="F131" s="26" t="n"/>
      <c r="G131" s="38">
        <f>IFERROR(VLOOKUP($A81&amp;"_"&amp;$B81,Results_Deltas!$A$2:$P$15000,5,FALSE),"")</f>
        <v/>
      </c>
      <c r="H131" s="38" t="inlineStr">
        <is>
          <t>Blanket (page end)</t>
        </is>
      </c>
      <c r="I131" s="26" t="n"/>
      <c r="J131" s="26" t="n"/>
      <c r="K131" s="26" t="n"/>
      <c r="L131" s="26" t="inlineStr">
        <is>
          <t>NO</t>
        </is>
      </c>
      <c r="M131" s="74" t="n">
        <v>3.764942993623431</v>
      </c>
      <c r="N131" s="74" t="n">
        <v>42</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DELTA_HTF_GATE</t>
        </is>
      </c>
      <c r="B132" s="38" t="inlineStr">
        <is>
          <t>4h</t>
        </is>
      </c>
      <c r="C132" s="38" t="n"/>
      <c r="D132" s="38" t="inlineStr">
        <is>
          <t>ENTRY, GLOBAL_CHECK, STOCKS_EXIT</t>
        </is>
      </c>
      <c r="E132" s="38" t="n"/>
      <c r="F132" s="26" t="n"/>
      <c r="G132" s="38">
        <f>IFERROR(VLOOKUP($A70&amp;"_"&amp;$B70,Results_Deltas!$A$2:$P$15000,5,FALSE),"")</f>
        <v/>
      </c>
      <c r="H132" s="38" t="inlineStr">
        <is>
          <t>Blanket (page end)</t>
        </is>
      </c>
      <c r="I132" s="26" t="n"/>
      <c r="J132" s="26" t="n"/>
      <c r="K132" s="26" t="n"/>
      <c r="L132" s="26" t="inlineStr">
        <is>
          <t>NO</t>
        </is>
      </c>
      <c r="M132" s="74" t="n">
        <v>3.788417503940972</v>
      </c>
      <c r="N132" s="74" t="n">
        <v>40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DELTA_HTF_GATE</t>
        </is>
      </c>
      <c r="B133" s="38" t="inlineStr">
        <is>
          <t>4h_ALT</t>
        </is>
      </c>
      <c r="C133" s="38" t="n"/>
      <c r="D133" s="38" t="inlineStr">
        <is>
          <t>ENTRY, GLOBAL_CHECK, STOCKS_EXIT</t>
        </is>
      </c>
      <c r="E133" s="38" t="n"/>
      <c r="F133" s="26" t="n"/>
      <c r="G133" s="38">
        <f>IFERROR(VLOOKUP($A71&amp;"_"&amp;$B71,Results_Deltas!$A$2:$P$15000,5,FALSE),"")</f>
        <v/>
      </c>
      <c r="H133" s="38" t="inlineStr">
        <is>
          <t>Blanket (page end)</t>
        </is>
      </c>
      <c r="I133" s="26" t="n"/>
      <c r="J133" s="26" t="n"/>
      <c r="K133" s="26" t="n"/>
      <c r="L133" s="26" t="inlineStr">
        <is>
          <t>NO</t>
        </is>
      </c>
      <c r="M133" s="74" t="n">
        <v>3.808319736137397</v>
      </c>
      <c r="N133" s="74" t="n">
        <v>40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DELTA_REENTRY_FILTER_ENABLED</t>
        </is>
      </c>
      <c r="B134" s="38" t="inlineStr">
        <is>
          <t>True</t>
        </is>
      </c>
      <c r="C134" s="38" t="n"/>
      <c r="D134" s="38" t="inlineStr">
        <is>
          <t>ENTRY, GLOBAL_CHECK, STOCKS_EXIT</t>
        </is>
      </c>
      <c r="E134" s="38" t="n"/>
      <c r="F134" s="26" t="n"/>
      <c r="G134" s="38">
        <f>IFERROR(VLOOKUP($A73&amp;"_"&amp;$B73,Results_Deltas!$A$2:$P$15000,5,FALSE),"")</f>
        <v/>
      </c>
      <c r="H134" s="38" t="inlineStr">
        <is>
          <t>Blanket (page end)</t>
        </is>
      </c>
      <c r="I134" s="26" t="n"/>
      <c r="J134" s="26" t="n"/>
      <c r="K134" s="26" t="n"/>
      <c r="L134" s="26" t="inlineStr">
        <is>
          <t>NO</t>
        </is>
      </c>
      <c r="M134" s="74" t="n">
        <v>3.813067695730672</v>
      </c>
      <c r="N134" s="74" t="n">
        <v>41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EMA_BLANKET_FILTER_MIN_TFS</t>
        </is>
      </c>
      <c r="B135" s="38" t="inlineStr">
        <is>
          <t>1</t>
        </is>
      </c>
      <c r="C135" s="38" t="n"/>
      <c r="D135" s="38" t="inlineStr">
        <is>
          <t>GLOBAL_CHECK</t>
        </is>
      </c>
      <c r="E135" s="38" t="n"/>
      <c r="F135" s="26" t="n"/>
      <c r="G135" s="38">
        <f>IFERROR(VLOOKUP($A86&amp;"_"&amp;$B86,Results_Deltas!$A$2:$P$15000,5,FALSE),"")</f>
        <v/>
      </c>
      <c r="H135" s="38" t="inlineStr">
        <is>
          <t>Blanket (page end)</t>
        </is>
      </c>
      <c r="I135" s="26" t="n"/>
      <c r="J135" s="26" t="n"/>
      <c r="K135" s="26" t="n"/>
      <c r="L135" s="26" t="inlineStr">
        <is>
          <t>NO</t>
        </is>
      </c>
      <c r="M135" s="74" t="n">
        <v>3.813610827859494</v>
      </c>
      <c r="N135" s="74" t="n">
        <v>43</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NEW_POSITION_MAX_LOSS_THRESHOLD</t>
        </is>
      </c>
      <c r="B136" s="38" t="inlineStr">
        <is>
          <t>1.0</t>
        </is>
      </c>
      <c r="C136" s="38" t="n"/>
      <c r="D136" s="38" t="inlineStr">
        <is>
          <t>AUGMENT, EXIT, GLOBAL_CHECK, REDUCE, STOCKS_EXIT</t>
        </is>
      </c>
      <c r="E136" s="38" t="n"/>
      <c r="F136" s="26" t="n"/>
      <c r="G136" s="38">
        <f>IFERROR(VLOOKUP($A204&amp;"_"&amp;$B204,Results_Deltas!$A$2:$P$15000,5,FALSE),"")</f>
        <v/>
      </c>
      <c r="H136" s="38" t="inlineStr">
        <is>
          <t>Blanket (page end)</t>
        </is>
      </c>
      <c r="I136" s="26" t="n"/>
      <c r="J136" s="26" t="n"/>
      <c r="K136" s="26" t="n"/>
      <c r="L136" s="26" t="inlineStr">
        <is>
          <t>NO</t>
        </is>
      </c>
      <c r="M136" s="74" t="n">
        <v>3.822546583584949</v>
      </c>
      <c r="N136" s="74" t="n">
        <v>38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GR_FILTER_VEC_MIN_TFS</t>
        </is>
      </c>
      <c r="B137" s="38" t="inlineStr">
        <is>
          <t>1</t>
        </is>
      </c>
      <c r="C137" s="38" t="n"/>
      <c r="D137" s="38" t="inlineStr">
        <is>
          <t>GLOBAL_CHECK</t>
        </is>
      </c>
      <c r="E137" s="38" t="n"/>
      <c r="F137" s="26" t="n"/>
      <c r="G137" s="38">
        <f>IFERROR(VLOOKUP($A118&amp;"_"&amp;$B118,Results_Deltas!$A$2:$P$15000,5,FALSE),"")</f>
        <v/>
      </c>
      <c r="H137" s="38" t="inlineStr">
        <is>
          <t>Blanket (page end)</t>
        </is>
      </c>
      <c r="I137" s="26" t="n"/>
      <c r="J137" s="26" t="n"/>
      <c r="K137" s="26" t="n"/>
      <c r="L137" s="26" t="inlineStr">
        <is>
          <t>NO</t>
        </is>
      </c>
      <c r="M137" s="74" t="n">
        <v>3.832065876690582</v>
      </c>
      <c r="N137" s="74" t="n">
        <v>39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IFERROR(VLOOKUP($A158&amp;"_"&amp;$B158,Results_Deltas!$A$2:$P$15000,5,FALSE),"")</f>
        <v/>
      </c>
      <c r="H138" s="38" t="inlineStr">
        <is>
          <t>Blanket (page end)</t>
        </is>
      </c>
      <c r="I138" s="26" t="n"/>
      <c r="J138" s="26" t="n"/>
      <c r="K138" s="26" t="n"/>
      <c r="L138" s="26" t="inlineStr">
        <is>
          <t>YES</t>
        </is>
      </c>
      <c r="M138" s="74" t="n">
        <v>3.845280351988813</v>
      </c>
      <c r="N138" s="74" t="n">
        <v>42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NEW_POSITION_MAX_LOSS_THRESHOLD</t>
        </is>
      </c>
      <c r="B139" s="38" t="inlineStr">
        <is>
          <t>0.5</t>
        </is>
      </c>
      <c r="C139" s="38" t="n"/>
      <c r="D139" s="38" t="inlineStr">
        <is>
          <t>AUGMENT, EXIT, GLOBAL_CHECK, REDUCE, STOCKS_EXIT</t>
        </is>
      </c>
      <c r="E139" s="38" t="n"/>
      <c r="F139" s="26" t="n"/>
      <c r="G139" s="38">
        <f>IFERROR(VLOOKUP($A205&amp;"_"&amp;$B205,Results_Deltas!$A$2:$P$15000,5,FALSE),"")</f>
        <v/>
      </c>
      <c r="H139" s="38" t="inlineStr">
        <is>
          <t>Blanket (page end)</t>
        </is>
      </c>
      <c r="I139" s="26" t="n"/>
      <c r="J139" s="26" t="n"/>
      <c r="K139" s="26" t="n"/>
      <c r="L139" s="26" t="inlineStr">
        <is>
          <t>NO</t>
        </is>
      </c>
      <c r="M139" s="74" t="n">
        <v>3.869080878810983</v>
      </c>
      <c r="N139" s="74" t="n">
        <v>42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7" t="inlineStr">
        <is>
          <t>CRYPTO_SPIKE_FADE_THRESHOLD_PCT</t>
        </is>
      </c>
      <c r="B140" s="38" t="inlineStr">
        <is>
          <t>5</t>
        </is>
      </c>
      <c r="C140" s="38" t="n"/>
      <c r="D140" s="38" t="inlineStr">
        <is>
          <t>GLOBAL_CHECK, STOCKS_EXIT</t>
        </is>
      </c>
      <c r="E140" s="38" t="n"/>
      <c r="F140" s="26" t="n"/>
      <c r="G140" s="38">
        <f>IFERROR(VLOOKUP($A65&amp;"_"&amp;$B65,Results_Deltas!$A$2:$P$15000,5,FALSE),"")</f>
        <v/>
      </c>
      <c r="H140" s="38" t="inlineStr">
        <is>
          <t>Blanket (page end)</t>
        </is>
      </c>
      <c r="I140" s="26" t="n"/>
      <c r="J140" s="26" t="n"/>
      <c r="K140" s="26" t="n"/>
      <c r="L140" s="26" t="inlineStr">
        <is>
          <t>NO</t>
        </is>
      </c>
      <c r="M140" s="74" t="n">
        <v>3.889823934660464</v>
      </c>
      <c r="N140" s="74" t="n">
        <v>43</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FUNDING_GATE_FILTER_TF</t>
        </is>
      </c>
      <c r="B141" s="40" t="inlineStr">
        <is>
          <t>15m</t>
        </is>
      </c>
      <c r="C141" s="38" t="n"/>
      <c r="D141" s="38" t="inlineStr">
        <is>
          <t>GLOBAL_CHECK</t>
        </is>
      </c>
      <c r="E141" s="38" t="n"/>
      <c r="F141" s="26" t="n"/>
      <c r="G141" s="38">
        <f>IFERROR(VLOOKUP($A103&amp;"_"&amp;$B103,Results_Deltas!$A$2:$P$15000,5,FALSE),"")</f>
        <v/>
      </c>
      <c r="H141" s="38" t="inlineStr">
        <is>
          <t>Blanket (page end)</t>
        </is>
      </c>
      <c r="I141" s="26" t="n"/>
      <c r="J141" s="26" t="n"/>
      <c r="K141" s="26" t="n"/>
      <c r="L141" s="26" t="inlineStr">
        <is>
          <t>YES</t>
        </is>
      </c>
      <c r="M141" s="74" t="n">
        <v>3.952966317359188</v>
      </c>
      <c r="N141" s="74" t="n">
        <v>32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NEWBORN_LOSS_KILL_GAIN_THRESHOLD_PCT</t>
        </is>
      </c>
      <c r="B142" s="38" t="inlineStr">
        <is>
          <t>2.0</t>
        </is>
      </c>
      <c r="C142" s="38" t="n"/>
      <c r="D142" s="38" t="inlineStr">
        <is>
          <t>AUGMENT, EXIT, GLOBAL_CHECK, REDUCE, STOCKS_EXIT</t>
        </is>
      </c>
      <c r="E142" s="38" t="n"/>
      <c r="F142" s="26" t="n"/>
      <c r="G142" s="38">
        <f>IFERROR(VLOOKUP($A197&amp;"_"&amp;$B197,Results_Deltas!$A$2:$P$15000,5,FALSE),"")</f>
        <v/>
      </c>
      <c r="H142" s="38" t="inlineStr">
        <is>
          <t>Blanket (page end)</t>
        </is>
      </c>
      <c r="I142" s="26" t="n"/>
      <c r="J142" s="26" t="n"/>
      <c r="K142" s="26" t="n"/>
      <c r="L142" s="26" t="inlineStr">
        <is>
          <t>YES</t>
        </is>
      </c>
      <c r="M142" s="74" t="n">
        <v>4.014075220499221</v>
      </c>
      <c r="N142" s="74" t="n">
        <v>40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9" t="inlineStr">
        <is>
          <t>COOLDOWN_LOCKS_FILTER_TF</t>
        </is>
      </c>
      <c r="B143" s="40" t="inlineStr">
        <is>
          <t>15m</t>
        </is>
      </c>
      <c r="C143" s="38" t="n"/>
      <c r="D143" s="38" t="inlineStr">
        <is>
          <t>GLOBAL_CHECK</t>
        </is>
      </c>
      <c r="E143" s="38" t="n"/>
      <c r="F143" s="26" t="n"/>
      <c r="G143" s="38">
        <f>IFERROR(VLOOKUP($A61&amp;"_"&amp;$B61,Results_Deltas!$A$2:$P$15000,5,FALSE),"")</f>
        <v/>
      </c>
      <c r="H143" s="38" t="inlineStr">
        <is>
          <t>Blanket (page end)</t>
        </is>
      </c>
      <c r="I143" s="26" t="n"/>
      <c r="J143" s="26" t="n"/>
      <c r="K143" s="26" t="n"/>
      <c r="L143" s="26" t="inlineStr">
        <is>
          <t>YES</t>
        </is>
      </c>
      <c r="M143" s="74" t="n">
        <v>4.03572937621775</v>
      </c>
      <c r="N143" s="74" t="n">
        <v>39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NEWBORN_LOSS_KILL_GAIN_THRESHOLD_PCT</t>
        </is>
      </c>
      <c r="B144" s="38" t="inlineStr">
        <is>
          <t>0.5</t>
        </is>
      </c>
      <c r="C144" s="38" t="n"/>
      <c r="D144" s="38" t="inlineStr">
        <is>
          <t>AUGMENT, EXIT, GLOBAL_CHECK, REDUCE, STOCKS_EXIT</t>
        </is>
      </c>
      <c r="E144" s="38" t="n"/>
      <c r="F144" s="26" t="n"/>
      <c r="G144" s="38">
        <f>IFERROR(VLOOKUP($A199&amp;"_"&amp;$B199,Results_Deltas!$A$2:$P$15000,5,FALSE),"")</f>
        <v/>
      </c>
      <c r="H144" s="38" t="inlineStr">
        <is>
          <t>Blanket (page end)</t>
        </is>
      </c>
      <c r="I144" s="26" t="n"/>
      <c r="J144" s="26" t="n"/>
      <c r="K144" s="26" t="n"/>
      <c r="L144" s="26" t="inlineStr">
        <is>
          <t>NO</t>
        </is>
      </c>
      <c r="M144" s="74" t="n">
        <v>4.038508091963769</v>
      </c>
      <c r="N144" s="74" t="n">
        <v>40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BTC_ROUND_BANDS_EACH_SIDE</t>
        </is>
      </c>
      <c r="B145" s="38" t="inlineStr">
        <is>
          <t>0.0</t>
        </is>
      </c>
      <c r="C145" s="38" t="n"/>
      <c r="D145" s="38" t="inlineStr">
        <is>
          <t>UNIVERSAL (ex-BTC) — ENTRY/EXIT/REENTRY</t>
        </is>
      </c>
      <c r="E145" s="38" t="n"/>
      <c r="F145" s="26" t="n"/>
      <c r="G145" s="38">
        <f>IFERROR(VLOOKUP($A55&amp;"_"&amp;$B55,Results_Deltas!$A$2:$P$15000,5,FALSE),"")</f>
        <v/>
      </c>
      <c r="H145" s="38" t="inlineStr">
        <is>
          <t>Blanket (page end)</t>
        </is>
      </c>
      <c r="I145" s="26" t="n"/>
      <c r="J145" s="26" t="n"/>
      <c r="K145" s="26" t="n"/>
      <c r="L145" s="26" t="inlineStr">
        <is>
          <t>NO</t>
        </is>
      </c>
      <c r="M145" s="74" t="n">
        <v>4.107443122071778</v>
      </c>
      <c r="N145" s="74" t="n">
        <v>32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BTC_ROUND_BANDS_EACH_SIDE</t>
        </is>
      </c>
      <c r="B146" s="38" t="inlineStr">
        <is>
          <t>0.0_ALT</t>
        </is>
      </c>
      <c r="C146" s="38" t="n"/>
      <c r="D146" s="38" t="inlineStr">
        <is>
          <t>UNIVERSAL (ex-BTC) — ENTRY/EXIT/REENTRY</t>
        </is>
      </c>
      <c r="E146" s="38" t="n"/>
      <c r="F146" s="26" t="n"/>
      <c r="G146" s="38">
        <f>IFERROR(VLOOKUP($A56&amp;"_"&amp;$B56,Results_Deltas!$A$2:$P$15000,5,FALSE),"")</f>
        <v/>
      </c>
      <c r="H146" s="38" t="inlineStr">
        <is>
          <t>Blanket (page end)</t>
        </is>
      </c>
      <c r="I146" s="26" t="n"/>
      <c r="J146" s="26" t="n"/>
      <c r="K146" s="26" t="n"/>
      <c r="L146" s="26" t="inlineStr">
        <is>
          <t>NO</t>
        </is>
      </c>
      <c r="M146" s="74" t="n">
        <v>4.107443122071778</v>
      </c>
      <c r="N146" s="74" t="n">
        <v>32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FUNDING_GATE_LONG_MAX</t>
        </is>
      </c>
      <c r="B147" s="38" t="inlineStr">
        <is>
          <t>0.0</t>
        </is>
      </c>
      <c r="C147" s="38" t="n"/>
      <c r="D147" s="38" t="inlineStr">
        <is>
          <t>ENTRY, GLOBAL_CHECK, STOCKS_EXIT</t>
        </is>
      </c>
      <c r="E147" s="38" t="n"/>
      <c r="F147" s="26" t="n"/>
      <c r="G147" s="38">
        <f>IFERROR(VLOOKUP($A104&amp;"_"&amp;$B104,Results_Deltas!$A$2:$P$15000,5,FALSE),"")</f>
        <v/>
      </c>
      <c r="H147" s="38" t="inlineStr">
        <is>
          <t>Blanket (page end)</t>
        </is>
      </c>
      <c r="I147" s="26" t="n"/>
      <c r="J147" s="26" t="n"/>
      <c r="K147" s="26" t="n"/>
      <c r="L147" s="26" t="inlineStr">
        <is>
          <t>NO</t>
        </is>
      </c>
      <c r="M147" s="74" t="n">
        <v>4.107443122071778</v>
      </c>
      <c r="N147" s="74" t="n">
        <v>32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FUNDING_GATE_LONG_MAX</t>
        </is>
      </c>
      <c r="B148" s="38" t="inlineStr">
        <is>
          <t>0.0_ALT</t>
        </is>
      </c>
      <c r="C148" s="38" t="n"/>
      <c r="D148" s="38" t="inlineStr">
        <is>
          <t>ENTRY, GLOBAL_CHECK, STOCKS_EXIT</t>
        </is>
      </c>
      <c r="E148" s="38" t="n"/>
      <c r="F148" s="26" t="n"/>
      <c r="G148" s="38">
        <f>IFERROR(VLOOKUP($A105&amp;"_"&amp;$B105,Results_Deltas!$A$2:$P$15000,5,FALSE),"")</f>
        <v/>
      </c>
      <c r="H148" s="38" t="inlineStr">
        <is>
          <t>Blanket (page end)</t>
        </is>
      </c>
      <c r="I148" s="26" t="n"/>
      <c r="J148" s="26" t="n"/>
      <c r="K148" s="26" t="n"/>
      <c r="L148" s="26" t="inlineStr">
        <is>
          <t>NO</t>
        </is>
      </c>
      <c r="M148" s="74" t="n">
        <v>4.107443122071778</v>
      </c>
      <c r="N148" s="74" t="n">
        <v>32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FUNDING_GATE_MTF_REQUIRED</t>
        </is>
      </c>
      <c r="B149" s="38" t="inlineStr">
        <is>
          <t>0.0</t>
        </is>
      </c>
      <c r="C149" s="38" t="n"/>
      <c r="D149" s="38" t="inlineStr">
        <is>
          <t>ENTRY, GLOBAL_CHECK, STOCKS_EXIT</t>
        </is>
      </c>
      <c r="E149" s="38" t="n"/>
      <c r="F149" s="26" t="n"/>
      <c r="G149" s="38">
        <f>IFERROR(VLOOKUP($A106&amp;"_"&amp;$B106,Results_Deltas!$A$2:$P$15000,5,FALSE),"")</f>
        <v/>
      </c>
      <c r="H149" s="38" t="inlineStr">
        <is>
          <t>Blanket (page end)</t>
        </is>
      </c>
      <c r="I149" s="26" t="n"/>
      <c r="J149" s="26" t="n"/>
      <c r="K149" s="26" t="n"/>
      <c r="L149" s="26" t="inlineStr">
        <is>
          <t>NO</t>
        </is>
      </c>
      <c r="M149" s="74" t="n">
        <v>4.107443122071778</v>
      </c>
      <c r="N149" s="74" t="n">
        <v>32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FUNDING_GATE_MTF_REQUIRED</t>
        </is>
      </c>
      <c r="B150" s="38" t="inlineStr">
        <is>
          <t>0.0_ALT</t>
        </is>
      </c>
      <c r="C150" s="38" t="n"/>
      <c r="D150" s="38" t="inlineStr">
        <is>
          <t>ENTRY, GLOBAL_CHECK, STOCKS_EXIT</t>
        </is>
      </c>
      <c r="E150" s="38" t="n"/>
      <c r="F150" s="26" t="n"/>
      <c r="G150" s="38">
        <f>IFERROR(VLOOKUP($A107&amp;"_"&amp;$B107,Results_Deltas!$A$2:$P$15000,5,FALSE),"")</f>
        <v/>
      </c>
      <c r="H150" s="38" t="inlineStr">
        <is>
          <t>Blanket (page end)</t>
        </is>
      </c>
      <c r="I150" s="26" t="n"/>
      <c r="J150" s="26" t="n"/>
      <c r="K150" s="26" t="n"/>
      <c r="L150" s="26" t="inlineStr">
        <is>
          <t>NO</t>
        </is>
      </c>
      <c r="M150" s="74" t="n">
        <v>4.107443122071778</v>
      </c>
      <c r="N150" s="74" t="n">
        <v>32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FUNDING_GATE_SHORT_MIN</t>
        </is>
      </c>
      <c r="B151" s="38" t="inlineStr">
        <is>
          <t>0.0</t>
        </is>
      </c>
      <c r="C151" s="38" t="n"/>
      <c r="D151" s="38" t="inlineStr">
        <is>
          <t>ENTRY, GLOBAL_CHECK, STOCKS_EXIT</t>
        </is>
      </c>
      <c r="E151" s="38" t="n"/>
      <c r="F151" s="26" t="n"/>
      <c r="G151" s="38">
        <f>IFERROR(VLOOKUP($A108&amp;"_"&amp;$B108,Results_Deltas!$A$2:$P$15000,5,FALSE),"")</f>
        <v/>
      </c>
      <c r="H151" s="38" t="inlineStr">
        <is>
          <t>Blanket (page end)</t>
        </is>
      </c>
      <c r="I151" s="26" t="n"/>
      <c r="J151" s="26" t="n"/>
      <c r="K151" s="26" t="n"/>
      <c r="L151" s="26" t="inlineStr">
        <is>
          <t>NO</t>
        </is>
      </c>
      <c r="M151" s="74" t="n">
        <v>4.107443122071778</v>
      </c>
      <c r="N151" s="74" t="n">
        <v>32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7" t="inlineStr">
        <is>
          <t>FUNDING_GATE_SHORT_MIN</t>
        </is>
      </c>
      <c r="B152" s="38" t="inlineStr">
        <is>
          <t>0.0_ALT</t>
        </is>
      </c>
      <c r="C152" s="38" t="n"/>
      <c r="D152" s="38" t="inlineStr">
        <is>
          <t>ENTRY, GLOBAL_CHECK, STOCKS_EXIT</t>
        </is>
      </c>
      <c r="E152" s="38" t="n"/>
      <c r="F152" s="26" t="n"/>
      <c r="G152" s="38">
        <f>IFERROR(VLOOKUP($A109&amp;"_"&amp;$B109,Results_Deltas!$A$2:$P$15000,5,FALSE),"")</f>
        <v/>
      </c>
      <c r="H152" s="38" t="inlineStr">
        <is>
          <t>Blanket (page end)</t>
        </is>
      </c>
      <c r="I152" s="26" t="n"/>
      <c r="J152" s="26" t="n"/>
      <c r="K152" s="26" t="n"/>
      <c r="L152" s="26" t="inlineStr">
        <is>
          <t>NO</t>
        </is>
      </c>
      <c r="M152" s="74" t="n">
        <v>4.107443122071778</v>
      </c>
      <c r="N152" s="74" t="n">
        <v>32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BTC_ACCEL_RAMP_REQUIRE_POSITIVE</t>
        </is>
      </c>
      <c r="B153" s="38" t="inlineStr">
        <is>
          <t>0.0</t>
        </is>
      </c>
      <c r="C153" s="38" t="n"/>
      <c r="D153" s="38" t="inlineStr">
        <is>
          <t>UNIVERSAL (ex-BTC) — ENTRY/EXIT/REENTRY</t>
        </is>
      </c>
      <c r="E153" s="38" t="n"/>
      <c r="F153" s="26" t="n"/>
      <c r="G153" s="38">
        <f>IFERROR(VLOOKUP($A51&amp;"_"&amp;$B51,Results_Deltas!$A$2:$P$15000,5,FALSE),"")</f>
        <v/>
      </c>
      <c r="H153" s="38" t="inlineStr">
        <is>
          <t>Blanket (page end)</t>
        </is>
      </c>
      <c r="I153" s="26" t="n"/>
      <c r="J153" s="26" t="n"/>
      <c r="K153" s="26" t="n"/>
      <c r="L153" s="26" t="inlineStr">
        <is>
          <t>NO</t>
        </is>
      </c>
      <c r="M153" s="74" t="n">
        <v>4.124670457241872</v>
      </c>
      <c r="N153" s="74" t="n">
        <v>32</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BTC_ACCEL_RAMP_REQUIRE_POSITIVE</t>
        </is>
      </c>
      <c r="B154" s="38" t="inlineStr">
        <is>
          <t>0.0_ALT</t>
        </is>
      </c>
      <c r="C154" s="38" t="n"/>
      <c r="D154" s="38" t="inlineStr">
        <is>
          <t>UNIVERSAL (ex-BTC) — ENTRY/EXIT/REENTRY</t>
        </is>
      </c>
      <c r="E154" s="38" t="n"/>
      <c r="F154" s="26" t="n"/>
      <c r="G154" s="38">
        <f>IFERROR(VLOOKUP($A52&amp;"_"&amp;$B52,Results_Deltas!$A$2:$P$15000,5,FALSE),"")</f>
        <v/>
      </c>
      <c r="H154" s="38" t="inlineStr">
        <is>
          <t>Blanket (page end)</t>
        </is>
      </c>
      <c r="I154" s="26" t="n"/>
      <c r="J154" s="26" t="n"/>
      <c r="K154" s="26" t="n"/>
      <c r="L154" s="26" t="inlineStr">
        <is>
          <t>NO</t>
        </is>
      </c>
      <c r="M154" s="74" t="n">
        <v>4.124670457241872</v>
      </c>
      <c r="N154" s="74" t="n">
        <v>32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BTC_HARD_BLOCK_OTHER_ACCOUNTS</t>
        </is>
      </c>
      <c r="B155" s="38" t="inlineStr">
        <is>
          <t>0.0</t>
        </is>
      </c>
      <c r="C155" s="38" t="n"/>
      <c r="D155" s="38" t="inlineStr">
        <is>
          <t>UNIVERSAL (ex-BTC) — ENTRY/EXIT/REENTRY</t>
        </is>
      </c>
      <c r="E155" s="38" t="n"/>
      <c r="F155" s="26" t="n"/>
      <c r="G155" s="38">
        <f>IFERROR(VLOOKUP($A53&amp;"_"&amp;$B53,Results_Deltas!$A$2:$P$15000,5,FALSE),"")</f>
        <v/>
      </c>
      <c r="H155" s="38" t="inlineStr">
        <is>
          <t>Blanket (page end)</t>
        </is>
      </c>
      <c r="I155" s="26" t="n"/>
      <c r="J155" s="26" t="n"/>
      <c r="K155" s="26" t="n"/>
      <c r="L155" s="26" t="inlineStr">
        <is>
          <t>NO</t>
        </is>
      </c>
      <c r="M155" s="74" t="n">
        <v>4.124670457241872</v>
      </c>
      <c r="N155" s="74" t="n">
        <v>32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BTC_HARD_BLOCK_OTHER_ACCOUNTS</t>
        </is>
      </c>
      <c r="B156" s="38" t="inlineStr">
        <is>
          <t>0.0_ALT</t>
        </is>
      </c>
      <c r="C156" s="38" t="n"/>
      <c r="D156" s="38" t="inlineStr">
        <is>
          <t>UNIVERSAL (ex-BTC) — ENTRY/EXIT/REENTRY</t>
        </is>
      </c>
      <c r="E156" s="38" t="n"/>
      <c r="F156" s="26" t="n"/>
      <c r="G156" s="38">
        <f>IFERROR(VLOOKUP($A54&amp;"_"&amp;$B54,Results_Deltas!$A$2:$P$15000,5,FALSE),"")</f>
        <v/>
      </c>
      <c r="H156" s="38" t="inlineStr">
        <is>
          <t>Blanket (page end)</t>
        </is>
      </c>
      <c r="I156" s="26" t="n"/>
      <c r="J156" s="26" t="n"/>
      <c r="K156" s="26" t="n"/>
      <c r="L156" s="26" t="inlineStr">
        <is>
          <t>NO</t>
        </is>
      </c>
      <c r="M156" s="74" t="n">
        <v>4.124670457241872</v>
      </c>
      <c r="N156" s="74" t="n">
        <v>32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IFERROR(VLOOKUP($A198&amp;"_"&amp;$B198,Results_Deltas!$A$2:$P$15000,5,FALSE),"")</f>
        <v/>
      </c>
      <c r="H157" s="38" t="inlineStr">
        <is>
          <t>Blanket (page end)</t>
        </is>
      </c>
      <c r="I157" s="26" t="n"/>
      <c r="J157" s="26" t="n"/>
      <c r="K157" s="26" t="n"/>
      <c r="L157" s="26" t="inlineStr">
        <is>
          <t>NO</t>
        </is>
      </c>
      <c r="M157" s="74" t="n">
        <v>4.143723387170554</v>
      </c>
      <c r="N157" s="74" t="n">
        <v>42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LH_HL_FILTER_REQUIRE_BOTH</t>
        </is>
      </c>
      <c r="B158" s="38" t="inlineStr">
        <is>
          <t>False_ALT</t>
        </is>
      </c>
      <c r="C158" s="38" t="n"/>
      <c r="D158" s="38" t="inlineStr">
        <is>
          <t>ENTRY, GLOBAL_CHECK, STOCKS_EXIT</t>
        </is>
      </c>
      <c r="E158" s="38" t="n"/>
      <c r="F158" s="26" t="n"/>
      <c r="G158" s="38">
        <f>IFERROR(VLOOKUP($A156&amp;"_"&amp;$B156,Results_Deltas!$A$2:$P$15000,5,FALSE),"")</f>
        <v/>
      </c>
      <c r="H158" s="38" t="inlineStr">
        <is>
          <t>Blanket (page end)</t>
        </is>
      </c>
      <c r="I158" s="26" t="n"/>
      <c r="J158" s="26" t="n"/>
      <c r="K158" s="26" t="n"/>
      <c r="L158" s="26" t="inlineStr">
        <is>
          <t>YES</t>
        </is>
      </c>
      <c r="M158" s="74" t="n">
        <v>4.153661456799718</v>
      </c>
      <c r="N158" s="74" t="n">
        <v>38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9" t="inlineStr">
        <is>
          <t>BAND_ARROW_ENABLED</t>
        </is>
      </c>
      <c r="B159" s="40" t="inlineStr">
        <is>
          <t>False</t>
        </is>
      </c>
      <c r="C159" s="38" t="n"/>
      <c r="D159" s="38" t="inlineStr">
        <is>
          <t>GLOBAL_CHECK, STOCKS_EXIT</t>
        </is>
      </c>
      <c r="E159" s="38" t="n"/>
      <c r="F159" s="26" t="n"/>
      <c r="G159" s="38">
        <f>IFERROR(VLOOKUP($A49&amp;"_"&amp;$B49,Results_Deltas!$A$2:$P$15000,5,FALSE),"")</f>
        <v/>
      </c>
      <c r="H159" s="38" t="inlineStr">
        <is>
          <t>Blanket (page end)</t>
        </is>
      </c>
      <c r="I159" s="26" t="n"/>
      <c r="J159" s="26" t="n"/>
      <c r="K159" s="26" t="n"/>
      <c r="L159" s="26" t="inlineStr">
        <is>
          <t>YES</t>
        </is>
      </c>
      <c r="M159" s="74" t="n">
        <v>4.191976233111761</v>
      </c>
      <c r="N159" s="74" t="n">
        <v>38</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9" t="inlineStr">
        <is>
          <t>LH_HL_FILTER_REQUIRE_BOTH</t>
        </is>
      </c>
      <c r="B160" s="40" t="inlineStr">
        <is>
          <t>False</t>
        </is>
      </c>
      <c r="C160" s="38" t="n"/>
      <c r="D160" s="38" t="inlineStr">
        <is>
          <t>ENTRY, GLOBAL_CHECK, STOCKS_EXIT</t>
        </is>
      </c>
      <c r="E160" s="38" t="n"/>
      <c r="F160" s="26" t="n"/>
      <c r="G160" s="38">
        <f>IFERROR(VLOOKUP($A155&amp;"_"&amp;$B155,Results_Deltas!$A$2:$P$15000,5,FALSE),"")</f>
        <v/>
      </c>
      <c r="H160" s="38" t="inlineStr">
        <is>
          <t>Blanket (page end)</t>
        </is>
      </c>
      <c r="I160" s="26" t="n"/>
      <c r="J160" s="26" t="n"/>
      <c r="K160" s="26" t="n"/>
      <c r="L160" s="26" t="inlineStr">
        <is>
          <t>NO</t>
        </is>
      </c>
      <c r="M160" s="74" t="n">
        <v>4.193089220168391</v>
      </c>
      <c r="N160" s="74" t="n">
        <v>38</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9" t="inlineStr">
        <is>
          <t>GR_FILTER_VEC_ENABLED</t>
        </is>
      </c>
      <c r="B161" s="40" t="inlineStr">
        <is>
          <t>False</t>
        </is>
      </c>
      <c r="C161" s="38" t="n"/>
      <c r="D161" s="38" t="inlineStr">
        <is>
          <t>GLOBAL_CHECK</t>
        </is>
      </c>
      <c r="E161" s="38" t="n"/>
      <c r="F161" s="26" t="n"/>
      <c r="G161" s="38">
        <f>IFERROR(VLOOKUP($A114&amp;"_"&amp;$B114,Results_Deltas!$A$2:$P$15000,5,FALSE),"")</f>
        <v/>
      </c>
      <c r="H161" s="38" t="inlineStr">
        <is>
          <t>Blanket (page end)</t>
        </is>
      </c>
      <c r="I161" s="26" t="n"/>
      <c r="J161" s="26" t="n"/>
      <c r="K161" s="26" t="n"/>
      <c r="L161" s="26" t="inlineStr">
        <is>
          <t>NO</t>
        </is>
      </c>
      <c r="M161" s="74" t="n">
        <v>4.200455931049571</v>
      </c>
      <c r="N161" s="74" t="n">
        <v>42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LEADERBOARD_FILTER</t>
        </is>
      </c>
      <c r="B162" s="38" t="inlineStr">
        <is>
          <t>False</t>
        </is>
      </c>
      <c r="C162" s="38" t="n"/>
      <c r="D162" s="38" t="inlineStr">
        <is>
          <t>AUGMENT, ENTRY, EXIT, GLOBAL_CHECK, REDUCE, STOCKS_EXIT</t>
        </is>
      </c>
      <c r="E162" s="38" t="n"/>
      <c r="F162" s="26" t="n"/>
      <c r="G162" s="38">
        <f>IFERROR(VLOOKUP($A149&amp;"_"&amp;$B149,Results_Deltas!$A$2:$P$15000,5,FALSE),"")</f>
        <v/>
      </c>
      <c r="H162" s="38" t="inlineStr">
        <is>
          <t>Blanket (page end)</t>
        </is>
      </c>
      <c r="I162" s="26" t="n"/>
      <c r="J162" s="26" t="n"/>
      <c r="K162" s="26" t="n"/>
      <c r="L162" s="26" t="inlineStr">
        <is>
          <t>NO</t>
        </is>
      </c>
      <c r="M162" s="74" t="n">
        <v>4.204575534722848</v>
      </c>
      <c r="N162" s="74" t="n">
        <v>38</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9" t="inlineStr">
        <is>
          <t>DUP_GUARD_FILTER_TF</t>
        </is>
      </c>
      <c r="B163" s="40" t="inlineStr">
        <is>
          <t>15m</t>
        </is>
      </c>
      <c r="C163" s="38" t="n"/>
      <c r="D163" s="38" t="inlineStr">
        <is>
          <t>GLOBAL_CHECK</t>
        </is>
      </c>
      <c r="E163" s="38" t="n"/>
      <c r="F163" s="26" t="n"/>
      <c r="G163" s="38">
        <f>IFERROR(VLOOKUP($A78&amp;"_"&amp;$B78,Results_Deltas!$A$2:$P$15000,5,FALSE),"")</f>
        <v/>
      </c>
      <c r="H163" s="38" t="inlineStr">
        <is>
          <t>Blanket (page end)</t>
        </is>
      </c>
      <c r="I163" s="26" t="n"/>
      <c r="J163" s="26" t="n"/>
      <c r="K163" s="26" t="n"/>
      <c r="L163" s="26" t="inlineStr">
        <is>
          <t>YES</t>
        </is>
      </c>
      <c r="M163" s="74" t="n">
        <v>4.209038163544488</v>
      </c>
      <c r="N163" s="74" t="n">
        <v>38</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LEADERBOARD_FILTER</t>
        </is>
      </c>
      <c r="B164" s="38" t="inlineStr">
        <is>
          <t>False_ALT</t>
        </is>
      </c>
      <c r="C164" s="38" t="n"/>
      <c r="D164" s="38" t="inlineStr">
        <is>
          <t>AUGMENT, ENTRY, EXIT, GLOBAL_CHECK, REDUCE, STOCKS_EXIT</t>
        </is>
      </c>
      <c r="E164" s="38" t="n"/>
      <c r="F164" s="26" t="n"/>
      <c r="G164" s="38">
        <f>IFERROR(VLOOKUP($A150&amp;"_"&amp;$B150,Results_Deltas!$A$2:$P$15000,5,FALSE),"")</f>
        <v/>
      </c>
      <c r="H164" s="38" t="inlineStr">
        <is>
          <t>Blanket (page end)</t>
        </is>
      </c>
      <c r="I164" s="26" t="n"/>
      <c r="J164" s="26" t="n"/>
      <c r="K164" s="26" t="n"/>
      <c r="L164" s="26" t="inlineStr">
        <is>
          <t>NO</t>
        </is>
      </c>
      <c r="M164" s="74" t="n">
        <v>4.211506623303964</v>
      </c>
      <c r="N164" s="74" t="n">
        <v>38</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LH_HL_FILTER_ENABLED</t>
        </is>
      </c>
      <c r="B165" s="40" t="inlineStr">
        <is>
          <t>False</t>
        </is>
      </c>
      <c r="C165" s="38" t="n"/>
      <c r="D165" s="38" t="inlineStr">
        <is>
          <t>ENTRY, GLOBAL_CHECK, STOCKS_EXIT</t>
        </is>
      </c>
      <c r="E165" s="38" t="n"/>
      <c r="F165" s="26" t="n"/>
      <c r="G165" s="38">
        <f>IFERROR(VLOOKUP($A151&amp;"_"&amp;$B151,Results_Deltas!$A$2:$P$15000,5,FALSE),"")</f>
        <v/>
      </c>
      <c r="H165" s="38" t="inlineStr">
        <is>
          <t>Blanket (page end)</t>
        </is>
      </c>
      <c r="I165" s="26" t="n"/>
      <c r="J165" s="26" t="n"/>
      <c r="K165" s="26" t="n"/>
      <c r="L165" s="26" t="inlineStr">
        <is>
          <t>NO</t>
        </is>
      </c>
      <c r="M165" s="74" t="n">
        <v>4.245427408556405</v>
      </c>
      <c r="N165" s="74" t="n">
        <v>38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EZ_MANAGE_THROTTLER_RATE</t>
        </is>
      </c>
      <c r="B166" s="38" t="inlineStr">
        <is>
          <t>0.0</t>
        </is>
      </c>
      <c r="C166" s="38" t="n"/>
      <c r="D166" s="38" t="inlineStr">
        <is>
          <t>GLOBAL_CHECK, STOCKS_EXIT</t>
        </is>
      </c>
      <c r="E166" s="38" t="n"/>
      <c r="F166" s="26" t="n"/>
      <c r="G166" s="38">
        <f>IFERROR(VLOOKUP($A89&amp;"_"&amp;$B89,Results_Deltas!$A$2:$P$15000,5,FALSE),"")</f>
        <v/>
      </c>
      <c r="H166" s="38" t="inlineStr">
        <is>
          <t>Blanket (page end)</t>
        </is>
      </c>
      <c r="I166" s="26" t="n"/>
      <c r="J166" s="26" t="n"/>
      <c r="K166" s="26" t="n"/>
      <c r="L166" s="26" t="inlineStr">
        <is>
          <t>NO</t>
        </is>
      </c>
      <c r="M166" s="74" t="n">
        <v>4.250047855099194</v>
      </c>
      <c r="N166" s="74" t="n">
        <v>38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HTF4_CONF</t>
        </is>
      </c>
      <c r="B167" s="38" t="inlineStr">
        <is>
          <t>False</t>
        </is>
      </c>
      <c r="C167" s="38" t="n"/>
      <c r="D167" s="38" t="inlineStr">
        <is>
          <t>GLOBAL_CHECK, STOCKS_EXIT</t>
        </is>
      </c>
      <c r="E167" s="38" t="n"/>
      <c r="F167" s="26" t="n"/>
      <c r="G167" s="38">
        <f>IFERROR(VLOOKUP($A135&amp;"_"&amp;$B135,Results_Deltas!$A$2:$P$15000,5,FALSE),"")</f>
        <v/>
      </c>
      <c r="H167" s="38" t="inlineStr">
        <is>
          <t>Blanket (page end)</t>
        </is>
      </c>
      <c r="I167" s="26" t="n"/>
      <c r="J167" s="26" t="n"/>
      <c r="K167" s="26" t="n"/>
      <c r="L167" s="26" t="inlineStr">
        <is>
          <t>NO</t>
        </is>
      </c>
      <c r="M167" s="74" t="n">
        <v>4.250047855099194</v>
      </c>
      <c r="N167" s="74" t="n">
        <v>38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9" t="inlineStr">
        <is>
          <t>HTF_DIRECTION_GATE_ENABLED</t>
        </is>
      </c>
      <c r="B168" s="40" t="inlineStr">
        <is>
          <t>False</t>
        </is>
      </c>
      <c r="C168" s="38" t="n"/>
      <c r="D168" s="38" t="inlineStr">
        <is>
          <t>ENTRY, GLOBAL_CHECK, STOCKS_EXIT</t>
        </is>
      </c>
      <c r="E168" s="38" t="n"/>
      <c r="F168" s="26" t="n"/>
      <c r="G168" s="38">
        <f>IFERROR(VLOOKUP($A137&amp;"_"&amp;$B137,Results_Deltas!$A$2:$P$15000,5,FALSE),"")</f>
        <v/>
      </c>
      <c r="H168" s="38" t="inlineStr">
        <is>
          <t>Blanket (page end)</t>
        </is>
      </c>
      <c r="I168" s="26" t="n"/>
      <c r="J168" s="26" t="n"/>
      <c r="K168" s="26" t="n"/>
      <c r="L168" s="26" t="inlineStr">
        <is>
          <t>NO</t>
        </is>
      </c>
      <c r="M168" s="74" t="n">
        <v>4.250047855099194</v>
      </c>
      <c r="N168" s="74" t="n">
        <v>38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HTF_GATE_D_MANDATORY</t>
        </is>
      </c>
      <c r="B169" s="38" t="inlineStr">
        <is>
          <t>0.0</t>
        </is>
      </c>
      <c r="C169" s="38" t="n"/>
      <c r="D169" s="38" t="inlineStr">
        <is>
          <t>ENTRY, GLOBAL_CHECK, STOCKS_EXIT</t>
        </is>
      </c>
      <c r="E169" s="38" t="n"/>
      <c r="F169" s="26" t="n"/>
      <c r="G169" s="38">
        <f>IFERROR(VLOOKUP($A141&amp;"_"&amp;$B141,Results_Deltas!$A$2:$P$15000,5,FALSE),"")</f>
        <v/>
      </c>
      <c r="H169" s="38" t="inlineStr">
        <is>
          <t>Blanket (page end)</t>
        </is>
      </c>
      <c r="I169" s="26" t="n"/>
      <c r="J169" s="26" t="n"/>
      <c r="K169" s="26" t="n"/>
      <c r="L169" s="26" t="inlineStr">
        <is>
          <t>NO</t>
        </is>
      </c>
      <c r="M169" s="74" t="n">
        <v>4.250047855099194</v>
      </c>
      <c r="N169" s="74" t="n">
        <v>38</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HTF_GATE_D_MANDATORY</t>
        </is>
      </c>
      <c r="B170" s="38" t="inlineStr">
        <is>
          <t>0.0_ALT</t>
        </is>
      </c>
      <c r="C170" s="38" t="n"/>
      <c r="D170" s="38" t="inlineStr">
        <is>
          <t>ENTRY, GLOBAL_CHECK, STOCKS_EXIT</t>
        </is>
      </c>
      <c r="E170" s="38" t="n"/>
      <c r="F170" s="26" t="n"/>
      <c r="G170" s="38">
        <f>IFERROR(VLOOKUP($A142&amp;"_"&amp;$B142,Results_Deltas!$A$2:$P$15000,5,FALSE),"")</f>
        <v/>
      </c>
      <c r="H170" s="38" t="inlineStr">
        <is>
          <t>Blanket (page end)</t>
        </is>
      </c>
      <c r="I170" s="26" t="n"/>
      <c r="J170" s="26" t="n"/>
      <c r="K170" s="26" t="n"/>
      <c r="L170" s="26" t="inlineStr">
        <is>
          <t>NO</t>
        </is>
      </c>
      <c r="M170" s="74" t="n">
        <v>4.250047855099194</v>
      </c>
      <c r="N170" s="74" t="n">
        <v>38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9" t="inlineStr">
        <is>
          <t>MANDATORY_REENTRY_WT_FILTER_MIN_VELOCITY</t>
        </is>
      </c>
      <c r="B171" s="40" t="inlineStr">
        <is>
          <t>0.0</t>
        </is>
      </c>
      <c r="C171" s="38" t="n"/>
      <c r="D171" s="38" t="inlineStr">
        <is>
          <t>GLOBAL_CHECK, STOCKS_EXIT</t>
        </is>
      </c>
      <c r="E171" s="38" t="n"/>
      <c r="F171" s="26" t="n"/>
      <c r="G171" s="38">
        <f>IFERROR(VLOOKUP($A168&amp;"_"&amp;$B168,Results_Deltas!$A$2:$P$15000,5,FALSE),"")</f>
        <v/>
      </c>
      <c r="H171" s="38" t="inlineStr">
        <is>
          <t>Blanket (page end)</t>
        </is>
      </c>
      <c r="I171" s="26" t="n"/>
      <c r="J171" s="26" t="n"/>
      <c r="K171" s="26" t="n"/>
      <c r="L171" s="26" t="inlineStr">
        <is>
          <t>NO</t>
        </is>
      </c>
      <c r="M171" s="74" t="n">
        <v>4.250047855099194</v>
      </c>
      <c r="N171" s="74" t="n">
        <v>38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MI_TF_AGREE_MIN</t>
        </is>
      </c>
      <c r="B172" s="38" t="inlineStr">
        <is>
          <t>0.0</t>
        </is>
      </c>
      <c r="C172" s="38" t="n"/>
      <c r="D172" s="38" t="inlineStr">
        <is>
          <t>ENTRY, GLOBAL_CHECK, STOCKS_EXIT</t>
        </is>
      </c>
      <c r="E172" s="38" t="n"/>
      <c r="F172" s="26" t="n"/>
      <c r="G172" s="38">
        <f>IFERROR(VLOOKUP($A176&amp;"_"&amp;$B176,Results_Deltas!$A$2:$P$15000,5,FALSE),"")</f>
        <v/>
      </c>
      <c r="H172" s="38" t="inlineStr">
        <is>
          <t>Blanket (page end)</t>
        </is>
      </c>
      <c r="I172" s="26" t="n"/>
      <c r="J172" s="26" t="n"/>
      <c r="K172" s="26" t="n"/>
      <c r="L172" s="26" t="inlineStr">
        <is>
          <t>NO</t>
        </is>
      </c>
      <c r="M172" s="74" t="n">
        <v>4.255912668934596</v>
      </c>
      <c r="N172" s="74" t="n">
        <v>38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HA_WICK_QUALITY_TF</t>
        </is>
      </c>
      <c r="B173" s="70" t="inlineStr">
        <is>
          <t>15m</t>
        </is>
      </c>
      <c r="C173" s="38" t="n"/>
      <c r="D173" s="38" t="inlineStr">
        <is>
          <t>ENTRY, GLOBAL_CHECK, STOCKS_EXIT</t>
        </is>
      </c>
      <c r="E173" s="38" t="n"/>
      <c r="F173" s="26" t="n"/>
      <c r="G173" s="38">
        <f>IFERROR(VLOOKUP($A126&amp;"_"&amp;$B126,Results_Deltas!$A$2:$P$15000,5,FALSE),"")</f>
        <v/>
      </c>
      <c r="H173" s="38" t="inlineStr">
        <is>
          <t>Blanket (page end)</t>
        </is>
      </c>
      <c r="I173" s="26" t="n"/>
      <c r="J173" s="26" t="n"/>
      <c r="K173" s="26" t="n"/>
      <c r="L173" s="26" t="inlineStr">
        <is>
          <t>NO</t>
        </is>
      </c>
      <c r="M173" s="74" t="n">
        <v>4.256523748557341</v>
      </c>
      <c r="N173" s="74" t="n">
        <v>38</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HA_WICK_QUALITY_TF</t>
        </is>
      </c>
      <c r="B174" s="38" t="inlineStr">
        <is>
          <t>15m</t>
        </is>
      </c>
      <c r="C174" s="38" t="n"/>
      <c r="D174" s="38" t="inlineStr">
        <is>
          <t>ENTRY, GLOBAL_CHECK, STOCKS_EXIT</t>
        </is>
      </c>
      <c r="E174" s="38" t="n"/>
      <c r="F174" s="26" t="n"/>
      <c r="G174" s="38">
        <f>IFERROR(VLOOKUP($A127&amp;"_"&amp;$B127,Results_Deltas!$A$2:$P$15000,5,FALSE),"")</f>
        <v/>
      </c>
      <c r="H174" s="38" t="inlineStr">
        <is>
          <t>Blanket (page end)</t>
        </is>
      </c>
      <c r="I174" s="26" t="n"/>
      <c r="J174" s="26" t="n"/>
      <c r="K174" s="26" t="n"/>
      <c r="L174" s="26" t="inlineStr">
        <is>
          <t>YES</t>
        </is>
      </c>
      <c r="M174" s="74" t="n">
        <v>4.256523748557341</v>
      </c>
      <c r="N174" s="74" t="n">
        <v>38</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EXECUTE_NOW_SINGLE_GATE_ENFORCE</t>
        </is>
      </c>
      <c r="B175" s="38" t="inlineStr">
        <is>
          <t>0.0</t>
        </is>
      </c>
      <c r="C175" s="38" t="n"/>
      <c r="D175" s="38" t="inlineStr">
        <is>
          <t>ENTRY, GLOBAL_CHECK, STOCKS_EXIT</t>
        </is>
      </c>
      <c r="E175" s="38" t="n"/>
      <c r="F175" s="26" t="n"/>
      <c r="G175" s="38">
        <f>IFERROR(VLOOKUP($A87&amp;"_"&amp;$B87,Results_Deltas!$A$2:$P$15000,5,FALSE),"")</f>
        <v/>
      </c>
      <c r="H175" s="38" t="inlineStr">
        <is>
          <t>Blanket (page end)</t>
        </is>
      </c>
      <c r="I175" s="26" t="n"/>
      <c r="J175" s="26" t="n"/>
      <c r="K175" s="26" t="n"/>
      <c r="L175" s="26" t="inlineStr">
        <is>
          <t>NO</t>
        </is>
      </c>
      <c r="M175" s="74" t="n">
        <v>4.262352151213612</v>
      </c>
      <c r="N175" s="74" t="n">
        <v>41</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9" t="inlineStr">
        <is>
          <t>MARKET_QUALITY_SCORE_ENABLED</t>
        </is>
      </c>
      <c r="B176" s="40" t="inlineStr">
        <is>
          <t>False</t>
        </is>
      </c>
      <c r="C176" s="38" t="n"/>
      <c r="D176" s="38" t="inlineStr">
        <is>
          <t>ENTRY, GLOBAL_CHECK, STOCKS_EXIT</t>
        </is>
      </c>
      <c r="E176" s="38" t="n"/>
      <c r="F176" s="26" t="n"/>
      <c r="G176" s="38">
        <f>IFERROR(VLOOKUP($A174&amp;"_"&amp;$B174,Results_Deltas!$A$2:$P$15000,5,FALSE),"")</f>
        <v/>
      </c>
      <c r="H176" s="38" t="inlineStr">
        <is>
          <t>Blanket (page end)</t>
        </is>
      </c>
      <c r="I176" s="26" t="n"/>
      <c r="J176" s="26" t="n"/>
      <c r="K176" s="26" t="n"/>
      <c r="L176" s="26" t="inlineStr">
        <is>
          <t>NO</t>
        </is>
      </c>
      <c r="M176" s="74" t="n">
        <v>4.278122646514718</v>
      </c>
      <c r="N176" s="74" t="n">
        <v>38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EZ_MANAGE_THROTTLER_RATE</t>
        </is>
      </c>
      <c r="B177" s="38" t="inlineStr">
        <is>
          <t>0.0_ALT</t>
        </is>
      </c>
      <c r="C177" s="38" t="n"/>
      <c r="D177" s="38" t="inlineStr">
        <is>
          <t>GLOBAL_CHECK, STOCKS_EXIT</t>
        </is>
      </c>
      <c r="E177" s="38" t="n"/>
      <c r="F177" s="26" t="n"/>
      <c r="G177" s="38">
        <f>IFERROR(VLOOKUP($A90&amp;"_"&amp;$B90,Results_Deltas!$A$2:$P$15000,5,FALSE),"")</f>
        <v/>
      </c>
      <c r="H177" s="38" t="inlineStr">
        <is>
          <t>Blanket (page end)</t>
        </is>
      </c>
      <c r="I177" s="26" t="n"/>
      <c r="J177" s="26" t="n"/>
      <c r="K177" s="26" t="n"/>
      <c r="L177" s="26" t="inlineStr">
        <is>
          <t>NO</t>
        </is>
      </c>
      <c r="M177" s="74" t="n">
        <v>4.280698734569926</v>
      </c>
      <c r="N177" s="74" t="n">
        <v>38</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39" t="inlineStr">
        <is>
          <t>HA_WICK_QUALITY_ENABLED</t>
        </is>
      </c>
      <c r="B178" s="40" t="inlineStr">
        <is>
          <t>False</t>
        </is>
      </c>
      <c r="C178" s="38" t="n"/>
      <c r="D178" s="38" t="inlineStr">
        <is>
          <t>ENTRY, GLOBAL_CHECK, STOCKS_EXIT</t>
        </is>
      </c>
      <c r="E178" s="38" t="n"/>
      <c r="F178" s="26" t="n"/>
      <c r="G178" s="38">
        <f>IFERROR(VLOOKUP($A119&amp;"_"&amp;$B119,Results_Deltas!$A$2:$P$15000,5,FALSE),"")</f>
        <v/>
      </c>
      <c r="H178" s="38" t="inlineStr">
        <is>
          <t>Blanket (page end)</t>
        </is>
      </c>
      <c r="I178" s="26" t="n"/>
      <c r="J178" s="26" t="n"/>
      <c r="K178" s="26" t="n"/>
      <c r="L178" s="26" t="inlineStr">
        <is>
          <t>NO</t>
        </is>
      </c>
      <c r="M178" s="74" t="n">
        <v>4.280698734569926</v>
      </c>
      <c r="N178" s="74" t="n">
        <v>38</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c r="IP178" s="26" t="n"/>
    </row>
    <row r="179" ht="15.75" customHeight="1" s="67">
      <c r="A179" s="37" t="inlineStr">
        <is>
          <t>HLR_TOP_MIN_TFS</t>
        </is>
      </c>
      <c r="B179" s="38" t="inlineStr">
        <is>
          <t>0</t>
        </is>
      </c>
      <c r="C179" s="38" t="n"/>
      <c r="D179" s="38" t="inlineStr">
        <is>
          <t>GLOBAL_CHECK, REENTRY, STOCKS_EXIT</t>
        </is>
      </c>
      <c r="E179" s="38" t="n"/>
      <c r="F179" s="26" t="n"/>
      <c r="G179" s="38">
        <f>IFERROR(VLOOKUP($A132&amp;"_"&amp;$B132,Results_Deltas!$A$2:$P$15000,5,FALSE),"")</f>
        <v/>
      </c>
      <c r="H179" s="38" t="inlineStr">
        <is>
          <t>Blanket (page end)</t>
        </is>
      </c>
      <c r="I179" s="26" t="n"/>
      <c r="J179" s="26" t="n"/>
      <c r="K179" s="26" t="n"/>
      <c r="L179" s="26" t="inlineStr">
        <is>
          <t>NO</t>
        </is>
      </c>
      <c r="M179" s="74" t="n">
        <v>4.280698734569926</v>
      </c>
      <c r="N179" s="74" t="n">
        <v>38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c r="IP179" s="26" t="n"/>
    </row>
    <row r="180" ht="15.75" customHeight="1" s="67">
      <c r="A180" s="39" t="inlineStr">
        <is>
          <t>HLR_TOP_MIN_TFS</t>
        </is>
      </c>
      <c r="B180" s="70" t="n">
        <v>0</v>
      </c>
      <c r="C180" s="38" t="n"/>
      <c r="D180" s="38" t="inlineStr">
        <is>
          <t>GLOBAL_CHECK, REENTRY, STOCKS_EXIT</t>
        </is>
      </c>
      <c r="E180" s="38" t="n"/>
      <c r="F180" s="26" t="n"/>
      <c r="G180" s="38">
        <f>IFERROR(VLOOKUP($A133&amp;"_"&amp;$B133,Results_Deltas!$A$2:$P$15000,5,FALSE),"")</f>
        <v/>
      </c>
      <c r="H180" s="38" t="inlineStr">
        <is>
          <t>Blanket (page end)</t>
        </is>
      </c>
      <c r="I180" s="26" t="n"/>
      <c r="J180" s="26" t="n"/>
      <c r="K180" s="26" t="n"/>
      <c r="L180" s="26" t="inlineStr">
        <is>
          <t>NO</t>
        </is>
      </c>
      <c r="M180" s="74" t="n">
        <v>4.280698734569926</v>
      </c>
      <c r="N180" s="74" t="n">
        <v>38</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c r="IP180" s="26" t="n"/>
    </row>
    <row r="181" ht="15.75" customHeight="1" s="67">
      <c r="A181" s="37" t="inlineStr">
        <is>
          <t>HTF_GATE_MIN_CONFIRMATIONS</t>
        </is>
      </c>
      <c r="B181" s="38" t="inlineStr">
        <is>
          <t>0.0</t>
        </is>
      </c>
      <c r="C181" s="38" t="n"/>
      <c r="D181" s="38" t="inlineStr">
        <is>
          <t>ENTRY, GLOBAL_CHECK, STOCKS_EXIT</t>
        </is>
      </c>
      <c r="E181" s="38" t="n"/>
      <c r="F181" s="26" t="n"/>
      <c r="G181" s="38">
        <f>IFERROR(VLOOKUP($A143&amp;"_"&amp;$B143,Results_Deltas!$A$2:$P$15000,5,FALSE),"")</f>
        <v/>
      </c>
      <c r="H181" s="38" t="inlineStr">
        <is>
          <t>Blanket (page end)</t>
        </is>
      </c>
      <c r="I181" s="26" t="n"/>
      <c r="J181" s="26" t="n"/>
      <c r="K181" s="26" t="n"/>
      <c r="L181" s="26" t="inlineStr">
        <is>
          <t>NO</t>
        </is>
      </c>
      <c r="M181" s="74" t="n">
        <v>4.280698734569926</v>
      </c>
      <c r="N181" s="74" t="n">
        <v>38</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c r="IP181" s="26" t="n"/>
    </row>
    <row r="182" ht="15.75" customHeight="1" s="67">
      <c r="A182" s="37" t="inlineStr">
        <is>
          <t>EXECUTE_NOW_SINGLE_GATE_ENFORCE</t>
        </is>
      </c>
      <c r="B182" s="38" t="inlineStr">
        <is>
          <t>0.0_ALT</t>
        </is>
      </c>
      <c r="C182" s="38" t="n"/>
      <c r="D182" s="38" t="inlineStr">
        <is>
          <t>ENTRY, GLOBAL_CHECK, STOCKS_EXIT</t>
        </is>
      </c>
      <c r="E182" s="38" t="n"/>
      <c r="F182" s="26" t="n"/>
      <c r="G182" s="38">
        <f>IFERROR(VLOOKUP($A88&amp;"_"&amp;$B88,Results_Deltas!$A$2:$P$15000,5,FALSE),"")</f>
        <v/>
      </c>
      <c r="H182" s="38" t="inlineStr">
        <is>
          <t>Blanket (page end)</t>
        </is>
      </c>
      <c r="I182" s="26" t="n"/>
      <c r="J182" s="26" t="n"/>
      <c r="K182" s="26" t="n"/>
      <c r="L182" s="26" t="inlineStr">
        <is>
          <t>NO</t>
        </is>
      </c>
      <c r="M182" s="74" t="n">
        <v>4.30073569821922</v>
      </c>
      <c r="N182" s="74" t="n">
        <v>41</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c r="IP182" s="26" t="n"/>
    </row>
    <row r="183" ht="15.75" customHeight="1" s="67">
      <c r="A183" s="37" t="inlineStr">
        <is>
          <t>GOLDEN_RULE_BASE_USD</t>
        </is>
      </c>
      <c r="B183" s="38" t="inlineStr">
        <is>
          <t>0.0_ALT</t>
        </is>
      </c>
      <c r="C183" s="38" t="n"/>
      <c r="D183" s="38" t="inlineStr">
        <is>
          <t>GLOBAL_CHECK, STOCKS_EXIT</t>
        </is>
      </c>
      <c r="E183" s="38" t="n"/>
      <c r="F183" s="26" t="n"/>
      <c r="G183" s="38">
        <f>IFERROR(VLOOKUP($A111&amp;"_"&amp;$B111,Results_Deltas!$A$2:$P$15000,5,FALSE),"")</f>
        <v/>
      </c>
      <c r="H183" s="38" t="inlineStr">
        <is>
          <t>Blanket (page end)</t>
        </is>
      </c>
      <c r="I183" s="26" t="n"/>
      <c r="J183" s="26" t="n"/>
      <c r="K183" s="26" t="n"/>
      <c r="L183" s="26" t="inlineStr">
        <is>
          <t>NO</t>
        </is>
      </c>
      <c r="M183" s="74" t="n">
        <v>4.301109306740896</v>
      </c>
      <c r="N183" s="74" t="n">
        <v>41</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c r="IP183" s="26" t="n"/>
    </row>
    <row r="184" ht="15.75" customHeight="1" s="67">
      <c r="A184" s="37" t="inlineStr">
        <is>
          <t>MANDATORY_REENTRY_WT_FILTER_MIN_VELOCITY</t>
        </is>
      </c>
      <c r="B184" s="38" t="inlineStr">
        <is>
          <t>0.0_ALT</t>
        </is>
      </c>
      <c r="C184" s="38" t="n"/>
      <c r="D184" s="38" t="inlineStr">
        <is>
          <t>GLOBAL_CHECK, STOCKS_EXIT</t>
        </is>
      </c>
      <c r="E184" s="38" t="n"/>
      <c r="F184" s="26" t="n"/>
      <c r="G184" s="38">
        <f>IFERROR(VLOOKUP($A169&amp;"_"&amp;$B169,Results_Deltas!$A$2:$P$15000,5,FALSE),"")</f>
        <v/>
      </c>
      <c r="H184" s="38" t="inlineStr">
        <is>
          <t>Blanket (page end)</t>
        </is>
      </c>
      <c r="I184" s="26" t="n"/>
      <c r="J184" s="26" t="n"/>
      <c r="K184" s="26" t="n"/>
      <c r="L184" s="26" t="inlineStr">
        <is>
          <t>YES</t>
        </is>
      </c>
      <c r="M184" s="74" t="n">
        <v>4.307594125136704</v>
      </c>
      <c r="N184" s="74" t="n">
        <v>38</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c r="IP184" s="26" t="n"/>
    </row>
    <row r="185" ht="15.75" customHeight="1" s="67">
      <c r="A185" s="37" t="inlineStr">
        <is>
          <t>MANDATORY_REENTRY_WT_FILTER_REQUIRE_FLIP</t>
        </is>
      </c>
      <c r="B185" s="38" t="inlineStr">
        <is>
          <t>False_ALT</t>
        </is>
      </c>
      <c r="C185" s="38" t="n"/>
      <c r="D185" s="38" t="inlineStr">
        <is>
          <t>GLOBAL_CHECK, STOCKS_EXIT</t>
        </is>
      </c>
      <c r="E185" s="38" t="n"/>
      <c r="F185" s="26" t="n"/>
      <c r="G185" s="38">
        <f>IFERROR(VLOOKUP($A171&amp;"_"&amp;$B171,Results_Deltas!$A$2:$P$15000,5,FALSE),"")</f>
        <v/>
      </c>
      <c r="H185" s="38" t="inlineStr">
        <is>
          <t>Blanket (page end)</t>
        </is>
      </c>
      <c r="I185" s="26" t="n"/>
      <c r="J185" s="26" t="n"/>
      <c r="K185" s="26" t="n"/>
      <c r="L185" s="26" t="inlineStr">
        <is>
          <t>YES</t>
        </is>
      </c>
      <c r="M185" s="74" t="n">
        <v>4.307594125136704</v>
      </c>
      <c r="N185" s="74" t="n">
        <v>38</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c r="IP185" s="26" t="n"/>
    </row>
    <row r="186" ht="15.75" customHeight="1" s="67">
      <c r="A186" s="37" t="inlineStr">
        <is>
          <t>MTS_GATE_ENABLED</t>
        </is>
      </c>
      <c r="B186" s="38" t="inlineStr">
        <is>
          <t>False</t>
        </is>
      </c>
      <c r="C186" s="38" t="n"/>
      <c r="D186" s="38" t="inlineStr">
        <is>
          <t>ENTRY, GLOBAL_CHECK, STOCKS_EXIT</t>
        </is>
      </c>
      <c r="E186" s="38" t="n"/>
      <c r="F186" s="26" t="n"/>
      <c r="G186" s="38">
        <f>IFERROR(VLOOKUP($A194&amp;"_"&amp;$B194,Results_Deltas!$A$2:$P$15000,5,FALSE),"")</f>
        <v/>
      </c>
      <c r="H186" s="38" t="inlineStr">
        <is>
          <t>Blanket (page end)</t>
        </is>
      </c>
      <c r="I186" s="26" t="n"/>
      <c r="J186" s="26" t="n"/>
      <c r="K186" s="26" t="n"/>
      <c r="L186" s="26" t="inlineStr">
        <is>
          <t>NO</t>
        </is>
      </c>
      <c r="M186" s="74" t="n">
        <v>4.307594125136704</v>
      </c>
      <c r="N186" s="74" t="n">
        <v>38</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c r="IP186" s="26" t="n"/>
    </row>
    <row r="187" ht="15.75" customHeight="1" s="67">
      <c r="A187" s="39" t="inlineStr">
        <is>
          <t>MTS_GATE_ENABLED</t>
        </is>
      </c>
      <c r="B187" s="70" t="b">
        <v>0</v>
      </c>
      <c r="C187" s="38" t="n"/>
      <c r="D187" s="38" t="inlineStr">
        <is>
          <t>ENTRY, GLOBAL_CHECK, STOCKS_EXIT</t>
        </is>
      </c>
      <c r="E187" s="38" t="n"/>
      <c r="F187" s="26" t="n"/>
      <c r="G187" s="38">
        <f>IFERROR(VLOOKUP($A195&amp;"_"&amp;$B195,Results_Deltas!$A$2:$P$15000,5,FALSE),"")</f>
        <v/>
      </c>
      <c r="H187" s="38" t="inlineStr">
        <is>
          <t>Blanket (page end)</t>
        </is>
      </c>
      <c r="I187" s="26" t="n"/>
      <c r="J187" s="26" t="n"/>
      <c r="K187" s="26" t="n"/>
      <c r="L187" s="26" t="inlineStr">
        <is>
          <t>NO</t>
        </is>
      </c>
      <c r="M187" s="74" t="n">
        <v>4.307594125136704</v>
      </c>
      <c r="N187" s="74" t="n">
        <v>38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c r="IP187" s="26" t="n"/>
    </row>
    <row r="188" ht="15.75" customHeight="1" s="67">
      <c r="A188" s="37" t="inlineStr">
        <is>
          <t>OI_CONFIRM_ENABLED</t>
        </is>
      </c>
      <c r="B188" s="38" t="inlineStr">
        <is>
          <t>False</t>
        </is>
      </c>
      <c r="C188" s="38" t="n"/>
      <c r="D188" s="38" t="inlineStr">
        <is>
          <t>ENTRY, GLOBAL_CHECK, STOCKS_EXIT</t>
        </is>
      </c>
      <c r="E188" s="38" t="n"/>
      <c r="F188" s="26" t="n"/>
      <c r="G188" s="38">
        <f>IFERROR(VLOOKUP($A206&amp;"_"&amp;$B206,Results_Deltas!$A$2:$P$15000,5,FALSE),"")</f>
        <v/>
      </c>
      <c r="H188" s="38" t="inlineStr">
        <is>
          <t>Blanket (page end)</t>
        </is>
      </c>
      <c r="I188" s="26" t="n"/>
      <c r="J188" s="26" t="n"/>
      <c r="K188" s="26" t="n"/>
      <c r="L188" s="26" t="inlineStr">
        <is>
          <t>NO</t>
        </is>
      </c>
      <c r="M188" s="74" t="n">
        <v>4.307594125136704</v>
      </c>
      <c r="N188" s="74" t="n">
        <v>38</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c r="IP188" s="26" t="n"/>
    </row>
    <row r="189" ht="15.75" customHeight="1" s="67">
      <c r="A189" s="39" t="inlineStr">
        <is>
          <t>OI_CONFIRM_ENABLED</t>
        </is>
      </c>
      <c r="B189" s="70" t="b">
        <v>0</v>
      </c>
      <c r="C189" s="38" t="n"/>
      <c r="D189" s="38" t="inlineStr">
        <is>
          <t>ENTRY, GLOBAL_CHECK, STOCKS_EXIT</t>
        </is>
      </c>
      <c r="E189" s="38" t="n"/>
      <c r="F189" s="26" t="n"/>
      <c r="G189" s="38">
        <f>IFERROR(VLOOKUP($A207&amp;"_"&amp;$B207,Results_Deltas!$A$2:$P$15000,5,FALSE),"")</f>
        <v/>
      </c>
      <c r="H189" s="38" t="inlineStr">
        <is>
          <t>Blanket (page end)</t>
        </is>
      </c>
      <c r="I189" s="26" t="n"/>
      <c r="J189" s="26" t="n"/>
      <c r="K189" s="26" t="n"/>
      <c r="L189" s="26" t="inlineStr">
        <is>
          <t>NO</t>
        </is>
      </c>
      <c r="M189" s="74" t="n">
        <v>4.307594125136704</v>
      </c>
      <c r="N189" s="74" t="n">
        <v>38</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c r="IP189" s="26" t="n"/>
    </row>
    <row r="190" ht="15.75" customHeight="1" s="67">
      <c r="A190" s="37" t="inlineStr">
        <is>
          <t>GOLDEN_RULE_BASE_USD</t>
        </is>
      </c>
      <c r="B190" s="38" t="inlineStr">
        <is>
          <t>0.0</t>
        </is>
      </c>
      <c r="C190" s="38" t="n"/>
      <c r="D190" s="38" t="inlineStr">
        <is>
          <t>GLOBAL_CHECK, STOCKS_EXIT</t>
        </is>
      </c>
      <c r="E190" s="38" t="n"/>
      <c r="F190" s="26" t="n"/>
      <c r="G190" s="38">
        <f>IFERROR(VLOOKUP($A110&amp;"_"&amp;$B110,Results_Deltas!$A$2:$P$15000,5,FALSE),"")</f>
        <v/>
      </c>
      <c r="H190" s="38" t="inlineStr">
        <is>
          <t>Blanket (page end)</t>
        </is>
      </c>
      <c r="I190" s="26" t="n"/>
      <c r="J190" s="26" t="n"/>
      <c r="K190" s="26" t="n"/>
      <c r="L190" s="26" t="inlineStr">
        <is>
          <t>NO</t>
        </is>
      </c>
      <c r="M190" s="74" t="n">
        <v>4.320494385551738</v>
      </c>
      <c r="N190" s="74" t="n">
        <v>41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c r="IP190" s="26" t="n"/>
    </row>
    <row r="191" ht="15.75" customHeight="1" s="67">
      <c r="A191" s="37" t="inlineStr">
        <is>
          <t>HTF_TREND_VETO_BYPASS_ENABLED</t>
        </is>
      </c>
      <c r="B191" s="38" t="inlineStr">
        <is>
          <t>False</t>
        </is>
      </c>
      <c r="C191" s="38" t="n"/>
      <c r="D191" s="38" t="inlineStr">
        <is>
          <t>GLOBAL_CHECK, STOCKS_EXIT</t>
        </is>
      </c>
      <c r="E191" s="38" t="n"/>
      <c r="F191" s="26" t="n"/>
      <c r="G191" s="38">
        <f>IFERROR(VLOOKUP($A145&amp;"_"&amp;$B145,Results_Deltas!$A$2:$P$15000,5,FALSE),"")</f>
        <v/>
      </c>
      <c r="H191" s="38" t="inlineStr">
        <is>
          <t>Blanket (page end)</t>
        </is>
      </c>
      <c r="I191" s="26" t="n"/>
      <c r="J191" s="26" t="n"/>
      <c r="K191" s="26" t="n"/>
      <c r="L191" s="26" t="inlineStr">
        <is>
          <t>NO</t>
        </is>
      </c>
      <c r="M191" s="74" t="n">
        <v>4.321355231789229</v>
      </c>
      <c r="N191" s="74" t="n">
        <v>42</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c r="IP191" s="26" t="n"/>
    </row>
    <row r="192" ht="15.75" customHeight="1" s="67">
      <c r="A192" s="39" t="inlineStr">
        <is>
          <t>HTF_TREND_VETO_BYPASS_ENABLED</t>
        </is>
      </c>
      <c r="B192" s="70" t="b">
        <v>0</v>
      </c>
      <c r="C192" s="38" t="n"/>
      <c r="D192" s="38" t="inlineStr">
        <is>
          <t>GLOBAL_CHECK, STOCKS_EXIT</t>
        </is>
      </c>
      <c r="E192" s="38" t="n"/>
      <c r="F192" s="26" t="n"/>
      <c r="G192" s="38">
        <f>IFERROR(VLOOKUP($A146&amp;"_"&amp;$B146,Results_Deltas!$A$2:$P$15000,5,FALSE),"")</f>
        <v/>
      </c>
      <c r="H192" s="38" t="inlineStr">
        <is>
          <t>Blanket (page end)</t>
        </is>
      </c>
      <c r="I192" s="26" t="n"/>
      <c r="J192" s="26" t="n"/>
      <c r="K192" s="26" t="n"/>
      <c r="L192" s="26" t="inlineStr">
        <is>
          <t>NO</t>
        </is>
      </c>
      <c r="M192" s="74" t="n">
        <v>4.321355231789229</v>
      </c>
      <c r="N192" s="74" t="n">
        <v>42</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c r="IP192" s="26" t="n"/>
    </row>
    <row r="193" ht="15.75" customHeight="1" s="67">
      <c r="A193" s="37" t="inlineStr">
        <is>
          <t>HTF_GATE_BYPASS_RZ</t>
        </is>
      </c>
      <c r="B193" s="38" t="inlineStr">
        <is>
          <t>0.0</t>
        </is>
      </c>
      <c r="C193" s="38" t="n"/>
      <c r="D193" s="38" t="inlineStr">
        <is>
          <t>ENTRY, GLOBAL_CHECK, STOCKS_EXIT</t>
        </is>
      </c>
      <c r="E193" s="38" t="n"/>
      <c r="F193" s="26" t="n"/>
      <c r="G193" s="38">
        <f>IFERROR(VLOOKUP($A139&amp;"_"&amp;$B139,Results_Deltas!$A$2:$P$15000,5,FALSE),"")</f>
        <v/>
      </c>
      <c r="H193" s="38" t="inlineStr">
        <is>
          <t>Blanket (page end)</t>
        </is>
      </c>
      <c r="I193" s="26" t="n"/>
      <c r="J193" s="26" t="n"/>
      <c r="K193" s="26" t="n"/>
      <c r="L193" s="26" t="inlineStr">
        <is>
          <t>NO</t>
        </is>
      </c>
      <c r="M193" s="74" t="n">
        <v>4.330407537348069</v>
      </c>
      <c r="N193" s="74" t="n">
        <v>42</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c r="IP193" s="26" t="n"/>
    </row>
    <row r="194" ht="15.75" customHeight="1" s="67">
      <c r="A194" s="37" t="inlineStr">
        <is>
          <t>GR_FILTER_ALL_ENTRIES</t>
        </is>
      </c>
      <c r="B194" s="38" t="inlineStr">
        <is>
          <t>0.0_ALT</t>
        </is>
      </c>
      <c r="C194" s="38" t="n"/>
      <c r="D194" s="38" t="inlineStr">
        <is>
          <t>GLOBAL_CHECK, STOCKS_EXIT</t>
        </is>
      </c>
      <c r="E194" s="38" t="n"/>
      <c r="F194" s="26" t="n"/>
      <c r="G194" s="38">
        <f>IFERROR(VLOOKUP($A113&amp;"_"&amp;$B113,Results_Deltas!$A$2:$P$15000,5,FALSE),"")</f>
        <v/>
      </c>
      <c r="H194" s="38" t="inlineStr">
        <is>
          <t>Blanket (page end)</t>
        </is>
      </c>
      <c r="I194" s="26" t="n"/>
      <c r="J194" s="26" t="n"/>
      <c r="K194" s="26" t="n"/>
      <c r="L194" s="26" t="inlineStr">
        <is>
          <t>NO</t>
        </is>
      </c>
      <c r="M194" s="74" t="n">
        <v>4.352901570065662</v>
      </c>
      <c r="N194" s="74" t="n">
        <v>43</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c r="IP194" s="26" t="n"/>
    </row>
    <row r="195" ht="15.75" customHeight="1" s="67">
      <c r="A195" s="37" t="inlineStr">
        <is>
          <t>HLR_SMA_BAND_PCT</t>
        </is>
      </c>
      <c r="B195" s="38" t="inlineStr">
        <is>
          <t>0</t>
        </is>
      </c>
      <c r="C195" s="38" t="n"/>
      <c r="D195" s="38" t="inlineStr">
        <is>
          <t>ENTRY, GLOBAL_CHECK, STOCKS_EXIT</t>
        </is>
      </c>
      <c r="E195" s="38" t="n"/>
      <c r="F195" s="26" t="n"/>
      <c r="G195" s="38">
        <f>IFERROR(VLOOKUP($A128&amp;"_"&amp;$B128,Results_Deltas!$A$2:$P$15000,5,FALSE),"")</f>
        <v/>
      </c>
      <c r="H195" s="38" t="inlineStr">
        <is>
          <t>Blanket (page end)</t>
        </is>
      </c>
      <c r="I195" s="26" t="n"/>
      <c r="J195" s="26" t="n"/>
      <c r="K195" s="26" t="n"/>
      <c r="L195" s="26" t="inlineStr">
        <is>
          <t>NO</t>
        </is>
      </c>
      <c r="M195" s="74" t="n">
        <v>4.354503885165959</v>
      </c>
      <c r="N195" s="74" t="n">
        <v>38</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c r="IP195" s="26" t="n"/>
    </row>
    <row r="196" ht="15.75" customHeight="1" s="67">
      <c r="A196" s="37" t="inlineStr">
        <is>
          <t>HTF4_CONF</t>
        </is>
      </c>
      <c r="B196" s="38" t="inlineStr">
        <is>
          <t>False_ALT</t>
        </is>
      </c>
      <c r="C196" s="38" t="n"/>
      <c r="D196" s="38" t="inlineStr">
        <is>
          <t>GLOBAL_CHECK, STOCKS_EXIT</t>
        </is>
      </c>
      <c r="E196" s="38" t="n"/>
      <c r="F196" s="26" t="n"/>
      <c r="G196" s="38">
        <f>IFERROR(VLOOKUP($A136&amp;"_"&amp;$B136,Results_Deltas!$A$2:$P$15000,5,FALSE),"")</f>
        <v/>
      </c>
      <c r="H196" s="38" t="inlineStr">
        <is>
          <t>Blanket (page end)</t>
        </is>
      </c>
      <c r="I196" s="26" t="n"/>
      <c r="J196" s="26" t="n"/>
      <c r="K196" s="26" t="n"/>
      <c r="L196" s="26" t="inlineStr">
        <is>
          <t>NO</t>
        </is>
      </c>
      <c r="M196" s="74" t="n">
        <v>4.354503885165959</v>
      </c>
      <c r="N196" s="74" t="n">
        <v>38</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c r="IP196" s="26" t="n"/>
    </row>
    <row r="197" ht="15.75" customHeight="1" s="67">
      <c r="A197" s="37" t="inlineStr">
        <is>
          <t>HTF_GATE_MIN_CONFIRMATIONS</t>
        </is>
      </c>
      <c r="B197" s="38" t="inlineStr">
        <is>
          <t>0.0_ALT</t>
        </is>
      </c>
      <c r="C197" s="38" t="n"/>
      <c r="D197" s="38" t="inlineStr">
        <is>
          <t>ENTRY, GLOBAL_CHECK, STOCKS_EXIT</t>
        </is>
      </c>
      <c r="E197" s="38" t="n"/>
      <c r="F197" s="26" t="n"/>
      <c r="G197" s="38">
        <f>IFERROR(VLOOKUP($A144&amp;"_"&amp;$B144,Results_Deltas!$A$2:$P$15000,5,FALSE),"")</f>
        <v/>
      </c>
      <c r="H197" s="38" t="inlineStr">
        <is>
          <t>Blanket (page end)</t>
        </is>
      </c>
      <c r="I197" s="26" t="n"/>
      <c r="J197" s="26" t="n"/>
      <c r="K197" s="26" t="n"/>
      <c r="L197" s="26" t="inlineStr">
        <is>
          <t>NO</t>
        </is>
      </c>
      <c r="M197" s="74" t="n">
        <v>4.354503885165959</v>
      </c>
      <c r="N197" s="74" t="n">
        <v>38</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c r="IP197" s="26" t="n"/>
    </row>
    <row r="198" ht="15.75" customHeight="1" s="67">
      <c r="A198" s="37" t="inlineStr">
        <is>
          <t>HTF_GATE_BYPASS_RZ</t>
        </is>
      </c>
      <c r="B198" s="38" t="inlineStr">
        <is>
          <t>0.0_ALT</t>
        </is>
      </c>
      <c r="C198" s="38" t="n"/>
      <c r="D198" s="38" t="inlineStr">
        <is>
          <t>ENTRY, GLOBAL_CHECK, STOCKS_EXIT</t>
        </is>
      </c>
      <c r="E198" s="38" t="n"/>
      <c r="F198" s="26" t="n"/>
      <c r="G198" s="38">
        <f>IFERROR(VLOOKUP($A140&amp;"_"&amp;$B140,Results_Deltas!$A$2:$P$15000,5,FALSE),"")</f>
        <v/>
      </c>
      <c r="H198" s="38" t="inlineStr">
        <is>
          <t>Blanket (page end)</t>
        </is>
      </c>
      <c r="I198" s="26" t="n"/>
      <c r="J198" s="26" t="n"/>
      <c r="K198" s="26" t="n"/>
      <c r="L198" s="26" t="inlineStr">
        <is>
          <t>NO</t>
        </is>
      </c>
      <c r="M198" s="74" t="n">
        <v>4.361058416818802</v>
      </c>
      <c r="N198" s="74" t="n">
        <v>42</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c r="IP198" s="26" t="n"/>
    </row>
    <row r="199" ht="15.75" customHeight="1" s="67">
      <c r="A199" s="37" t="inlineStr">
        <is>
          <t>HTF_TREND_VETO_BYPASS_REASONS</t>
        </is>
      </c>
      <c r="B199" s="38" t="inlineStr">
        <is>
          <t>0.0</t>
        </is>
      </c>
      <c r="C199" s="38" t="n"/>
      <c r="D199" s="38" t="inlineStr">
        <is>
          <t>GLOBAL_CHECK, STOCKS_EXIT</t>
        </is>
      </c>
      <c r="E199" s="38" t="n"/>
      <c r="F199" s="26" t="n"/>
      <c r="G199" s="38">
        <f>IFERROR(VLOOKUP($A147&amp;"_"&amp;$B147,Results_Deltas!$A$2:$P$15000,5,FALSE),"")</f>
        <v/>
      </c>
      <c r="H199" s="38" t="inlineStr">
        <is>
          <t>Blanket (page end)</t>
        </is>
      </c>
      <c r="I199" s="26" t="n"/>
      <c r="J199" s="26" t="n"/>
      <c r="K199" s="26" t="n"/>
      <c r="L199" s="26" t="inlineStr">
        <is>
          <t>YES</t>
        </is>
      </c>
      <c r="M199" s="74" t="n">
        <v>4.361058416818802</v>
      </c>
      <c r="N199" s="74" t="n">
        <v>42</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c r="IP199" s="26" t="n"/>
    </row>
    <row r="200" ht="15.75" customHeight="1" s="67">
      <c r="A200" s="39" t="inlineStr">
        <is>
          <t>DELTA_REENTRY_FILTER_ENABLED</t>
        </is>
      </c>
      <c r="B200" s="40" t="inlineStr">
        <is>
          <t>False</t>
        </is>
      </c>
      <c r="C200" s="38" t="n"/>
      <c r="D200" s="38" t="inlineStr">
        <is>
          <t>ENTRY, GLOBAL_CHECK, STOCKS_EXIT</t>
        </is>
      </c>
      <c r="E200" s="38" t="n"/>
      <c r="F200" s="26" t="n"/>
      <c r="G200" s="38">
        <f>IFERROR(VLOOKUP($A72&amp;"_"&amp;$B72,Results_Deltas!$A$2:$P$15000,5,FALSE),"")</f>
        <v/>
      </c>
      <c r="H200" s="38" t="inlineStr">
        <is>
          <t>Blanket (page end)</t>
        </is>
      </c>
      <c r="I200" s="26" t="n"/>
      <c r="J200" s="26" t="n"/>
      <c r="K200" s="26" t="n"/>
      <c r="L200" s="26" t="inlineStr">
        <is>
          <t>YES</t>
        </is>
      </c>
      <c r="M200" s="74" t="n">
        <v>4.362180842558459</v>
      </c>
      <c r="N200" s="74" t="n">
        <v>43</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c r="IP200" s="26" t="n"/>
    </row>
    <row r="201" ht="15.75" customHeight="1" s="67">
      <c r="A201" s="37" t="inlineStr">
        <is>
          <t>GR_FILTER_ALL_ENTRIES</t>
        </is>
      </c>
      <c r="B201" s="38" t="inlineStr">
        <is>
          <t>0.0</t>
        </is>
      </c>
      <c r="C201" s="38" t="n"/>
      <c r="D201" s="38" t="inlineStr">
        <is>
          <t>GLOBAL_CHECK, STOCKS_EXIT</t>
        </is>
      </c>
      <c r="E201" s="38" t="n"/>
      <c r="F201" s="26" t="n"/>
      <c r="G201" s="38">
        <f>IFERROR(VLOOKUP($A112&amp;"_"&amp;$B112,Results_Deltas!$A$2:$P$15000,5,FALSE),"")</f>
        <v/>
      </c>
      <c r="H201" s="38" t="inlineStr">
        <is>
          <t>Blanket (page end)</t>
        </is>
      </c>
      <c r="I201" s="26" t="n"/>
      <c r="J201" s="26" t="n"/>
      <c r="K201" s="26" t="n"/>
      <c r="L201" s="26" t="inlineStr">
        <is>
          <t>NO</t>
        </is>
      </c>
      <c r="M201" s="74" t="n">
        <v>4.382373048687647</v>
      </c>
      <c r="N201" s="74" t="n">
        <v>43</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c r="IP201" s="26" t="n"/>
    </row>
    <row r="202" ht="15.75" customHeight="1" s="67">
      <c r="A202" s="37" t="inlineStr">
        <is>
          <t>MTF_FILTER_STRONG_BUY_QUICK_BYPASS</t>
        </is>
      </c>
      <c r="B202" s="38" t="inlineStr">
        <is>
          <t>0.0_ALT</t>
        </is>
      </c>
      <c r="C202" s="38" t="n"/>
      <c r="D202" s="38" t="inlineStr">
        <is>
          <t>GLOBAL_CHECK, STOCKS_EXIT</t>
        </is>
      </c>
      <c r="E202" s="38" t="n"/>
      <c r="F202" s="26" t="n"/>
      <c r="G202" s="38">
        <f>IFERROR(VLOOKUP($A183&amp;"_"&amp;$B183,Results_Deltas!$A$2:$P$15000,5,FALSE),"")</f>
        <v/>
      </c>
      <c r="H202" s="38" t="inlineStr">
        <is>
          <t>Blanket (page end)</t>
        </is>
      </c>
      <c r="I202" s="26" t="n"/>
      <c r="J202" s="26" t="n"/>
      <c r="K202" s="26" t="n"/>
      <c r="L202" s="26" t="inlineStr">
        <is>
          <t>NO</t>
        </is>
      </c>
      <c r="M202" s="74" t="n">
        <v>4.382708878326316</v>
      </c>
      <c r="N202" s="74" t="n">
        <v>42</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c r="IP202" s="26" t="n"/>
    </row>
    <row r="203" ht="15.75" customHeight="1" s="67">
      <c r="A203" s="39" t="inlineStr">
        <is>
          <t>EMA_BLANKET_FILTER_ENABLED</t>
        </is>
      </c>
      <c r="B203" s="40" t="inlineStr">
        <is>
          <t>True</t>
        </is>
      </c>
      <c r="C203" s="38" t="n"/>
      <c r="D203" s="38" t="inlineStr">
        <is>
          <t>GLOBAL_CHECK</t>
        </is>
      </c>
      <c r="E203" s="38" t="n"/>
      <c r="F203" s="26" t="n"/>
      <c r="G203" s="38">
        <f>IFERROR(VLOOKUP($A83&amp;"_"&amp;$B83,Results_Deltas!$A$2:$P$15000,5,FALSE),"")</f>
        <v/>
      </c>
      <c r="H203" s="38" t="inlineStr">
        <is>
          <t>Blanket (page end)</t>
        </is>
      </c>
      <c r="I203" s="26" t="n"/>
      <c r="J203" s="26" t="n"/>
      <c r="K203" s="26" t="n"/>
      <c r="L203" s="26" t="inlineStr">
        <is>
          <t>YES</t>
        </is>
      </c>
      <c r="M203" s="74" t="n">
        <v>4.390425871729568</v>
      </c>
      <c r="N203" s="74" t="n">
        <v>44</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c r="IP203" s="26" t="n"/>
    </row>
    <row r="204" ht="15.75" customHeight="1" s="67">
      <c r="A204" s="37" t="inlineStr">
        <is>
          <t>NEW_POSITION_MAX_LOSS_THRESHOLD</t>
        </is>
      </c>
      <c r="B204" s="38" t="inlineStr">
        <is>
          <t>0</t>
        </is>
      </c>
      <c r="C204" s="38" t="n"/>
      <c r="D204" s="38" t="inlineStr">
        <is>
          <t>AUGMENT, EXIT, GLOBAL_CHECK, REDUCE, STOCKS_EXIT</t>
        </is>
      </c>
      <c r="E204" s="38" t="n"/>
      <c r="F204" s="26" t="n"/>
      <c r="G204" s="38">
        <f>IFERROR(VLOOKUP($A202&amp;"_"&amp;$B202,Results_Deltas!$A$2:$P$15000,5,FALSE),"")</f>
        <v/>
      </c>
      <c r="H204" s="38" t="inlineStr">
        <is>
          <t>Blanket (page end)</t>
        </is>
      </c>
      <c r="I204" s="26" t="n"/>
      <c r="J204" s="26" t="n"/>
      <c r="K204" s="26" t="n"/>
      <c r="L204" s="26" t="inlineStr">
        <is>
          <t>NO</t>
        </is>
      </c>
      <c r="M204" s="74" t="n">
        <v>4.399422209182248</v>
      </c>
      <c r="N204" s="74" t="n">
        <v>41</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c r="IP204" s="26" t="n"/>
    </row>
    <row r="205" ht="15.75" customHeight="1" s="67">
      <c r="A205" s="37" t="inlineStr">
        <is>
          <t>GR_FILTER_VEC_MIN_TFS</t>
        </is>
      </c>
      <c r="B205" s="38" t="inlineStr">
        <is>
          <t>0</t>
        </is>
      </c>
      <c r="C205" s="38" t="n"/>
      <c r="D205" s="38" t="inlineStr">
        <is>
          <t>GLOBAL_CHECK</t>
        </is>
      </c>
      <c r="E205" s="38" t="n"/>
      <c r="F205" s="26" t="n"/>
      <c r="G205" s="38">
        <f>IFERROR(VLOOKUP($A116&amp;"_"&amp;$B116,Results_Deltas!$A$2:$P$15000,5,FALSE),"")</f>
        <v/>
      </c>
      <c r="H205" s="38" t="inlineStr">
        <is>
          <t>Blanket (page end)</t>
        </is>
      </c>
      <c r="I205" s="26" t="n"/>
      <c r="J205" s="26" t="n"/>
      <c r="K205" s="26" t="n"/>
      <c r="L205" s="26" t="inlineStr">
        <is>
          <t>NO</t>
        </is>
      </c>
      <c r="M205" s="74" t="n">
        <v>4.400059795449147</v>
      </c>
      <c r="N205" s="74" t="n">
        <v>43</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c r="IP205" s="26" t="n"/>
    </row>
    <row r="206" ht="15.75" customHeight="1" s="67">
      <c r="A206" s="39" t="inlineStr">
        <is>
          <t>GR_FILTER_VEC_MIN_TFS</t>
        </is>
      </c>
      <c r="B206" s="70" t="n">
        <v>0</v>
      </c>
      <c r="C206" s="38" t="n"/>
      <c r="D206" s="38" t="inlineStr">
        <is>
          <t>GLOBAL_CHECK</t>
        </is>
      </c>
      <c r="E206" s="38" t="n"/>
      <c r="F206" s="26" t="n"/>
      <c r="G206" s="38">
        <f>IFERROR(VLOOKUP($A117&amp;"_"&amp;$B117,Results_Deltas!$A$2:$P$15000,5,FALSE),"")</f>
        <v/>
      </c>
      <c r="H206" s="38" t="inlineStr">
        <is>
          <t>Blanket (page end)</t>
        </is>
      </c>
      <c r="I206" s="26" t="n"/>
      <c r="J206" s="26" t="n"/>
      <c r="K206" s="26" t="n"/>
      <c r="L206" s="26" t="inlineStr">
        <is>
          <t>YES</t>
        </is>
      </c>
      <c r="M206" s="74" t="n">
        <v>4.400059795449147</v>
      </c>
      <c r="N206" s="74" t="n">
        <v>43</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c r="IP206" s="26" t="n"/>
    </row>
    <row r="207" ht="15.75" customHeight="1" s="67">
      <c r="A207" s="37" t="inlineStr">
        <is>
          <t>MI_TF_AGREE_MIN</t>
        </is>
      </c>
      <c r="B207" s="38" t="inlineStr">
        <is>
          <t>0.0_ALT</t>
        </is>
      </c>
      <c r="C207" s="38" t="n"/>
      <c r="D207" s="38" t="inlineStr">
        <is>
          <t>ENTRY, GLOBAL_CHECK, STOCKS_EXIT</t>
        </is>
      </c>
      <c r="E207" s="38" t="n"/>
      <c r="F207" s="26" t="n"/>
      <c r="G207" s="38">
        <f>IFERROR(VLOOKUP($A177&amp;"_"&amp;$B177,Results_Deltas!$A$2:$P$15000,5,FALSE),"")</f>
        <v/>
      </c>
      <c r="H207" s="38" t="inlineStr">
        <is>
          <t>Blanket (page end)</t>
        </is>
      </c>
      <c r="I207" s="26" t="n"/>
      <c r="J207" s="26" t="n"/>
      <c r="K207" s="26" t="n"/>
      <c r="L207" s="26" t="inlineStr">
        <is>
          <t>NO</t>
        </is>
      </c>
      <c r="M207" s="74" t="n">
        <v>4.413042332273081</v>
      </c>
      <c r="N207" s="74" t="n">
        <v>38</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c r="IP207" s="26" t="n"/>
    </row>
    <row r="208" ht="15.75" customHeight="1" s="67">
      <c r="A208" s="37" t="inlineStr">
        <is>
          <t>MTF_FILTER_STRONG_BUY_QUICK_BYPASS</t>
        </is>
      </c>
      <c r="B208" s="38" t="inlineStr">
        <is>
          <t>0.0</t>
        </is>
      </c>
      <c r="C208" s="38" t="n"/>
      <c r="D208" s="38" t="inlineStr">
        <is>
          <t>GLOBAL_CHECK, STOCKS_EXIT</t>
        </is>
      </c>
      <c r="E208" s="38" t="n"/>
      <c r="F208" s="26" t="n"/>
      <c r="G208" s="38">
        <f>IFERROR(VLOOKUP($A182&amp;"_"&amp;$B182,Results_Deltas!$A$2:$P$15000,5,FALSE),"")</f>
        <v/>
      </c>
      <c r="H208" s="38" t="inlineStr">
        <is>
          <t>Blanket (page end)</t>
        </is>
      </c>
      <c r="I208" s="26" t="n"/>
      <c r="J208" s="26" t="n"/>
      <c r="K208" s="26" t="n"/>
      <c r="L208" s="26" t="inlineStr">
        <is>
          <t>NO</t>
        </is>
      </c>
      <c r="M208" s="74" t="n">
        <v>4.413359757797047</v>
      </c>
      <c r="N208" s="74" t="n">
        <v>42</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c r="IP208" s="26" t="n"/>
    </row>
    <row r="209" ht="15.75" customHeight="1" s="67">
      <c r="A209" s="37" t="inlineStr">
        <is>
          <t>HTF_TREND_VETO_BYPASS_REASONS</t>
        </is>
      </c>
      <c r="B209" s="38" t="inlineStr">
        <is>
          <t>0.0_ALT</t>
        </is>
      </c>
      <c r="C209" s="38" t="n"/>
      <c r="D209" s="38" t="inlineStr">
        <is>
          <t>GLOBAL_CHECK, STOCKS_EXIT</t>
        </is>
      </c>
      <c r="E209" s="38" t="n"/>
      <c r="F209" s="26" t="n"/>
      <c r="G209" s="38">
        <f>IFERROR(VLOOKUP($A148&amp;"_"&amp;$B148,Results_Deltas!$A$2:$P$15000,5,FALSE),"")</f>
        <v/>
      </c>
      <c r="H209" s="38" t="inlineStr">
        <is>
          <t>Blanket (page end)</t>
        </is>
      </c>
      <c r="I209" s="26" t="n"/>
      <c r="J209" s="26" t="n"/>
      <c r="K209" s="26" t="n"/>
      <c r="L209" s="26" t="inlineStr">
        <is>
          <t>NO</t>
        </is>
      </c>
      <c r="M209" s="74" t="n">
        <v>4.436249079177747</v>
      </c>
      <c r="N209" s="74" t="n">
        <v>42</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c r="IP209" s="26" t="n"/>
    </row>
    <row r="210" ht="15.75" customHeight="1" s="67">
      <c r="A210" s="37" t="inlineStr">
        <is>
          <t>ADX_RANGING_THRESHOLD</t>
        </is>
      </c>
      <c r="B210" s="38" t="inlineStr">
        <is>
          <t>20</t>
        </is>
      </c>
      <c r="C210" s="38" t="n"/>
      <c r="D210" s="38" t="inlineStr">
        <is>
          <t>ENTRY, GLOBAL_CHECK, STOCKS_EXIT</t>
        </is>
      </c>
      <c r="E210" s="38" t="n"/>
      <c r="F210" s="26" t="n"/>
      <c r="G210" s="38">
        <f>IFERROR(VLOOKUP($A41&amp;"_"&amp;$B41,Results_Deltas!$A$2:$P$15000,5,FALSE),"")</f>
        <v/>
      </c>
      <c r="H210" s="38" t="inlineStr">
        <is>
          <t>Blanket (page end)</t>
        </is>
      </c>
      <c r="I210" s="26" t="n"/>
      <c r="J210" s="26" t="n"/>
      <c r="K210" s="26" t="n"/>
      <c r="L210" s="26" t="inlineStr">
        <is>
          <t>NO</t>
        </is>
      </c>
      <c r="M210" s="74" t="n">
        <v>4.443805130806251</v>
      </c>
      <c r="N210" s="74" t="n">
        <v>36</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c r="IP210" s="26" t="n"/>
    </row>
    <row r="211" ht="15.75" customHeight="1" s="67">
      <c r="A211" s="39" t="inlineStr">
        <is>
          <t>ADX_RANGING_THRESHOLD</t>
        </is>
      </c>
      <c r="B211" s="70" t="n">
        <v>20</v>
      </c>
      <c r="C211" s="38" t="n"/>
      <c r="D211" s="38" t="inlineStr">
        <is>
          <t>ENTRY, GLOBAL_CHECK, STOCKS_EXIT</t>
        </is>
      </c>
      <c r="E211" s="38" t="n"/>
      <c r="F211" s="26" t="n"/>
      <c r="G211" s="38">
        <f>IFERROR(VLOOKUP($A44&amp;"_"&amp;$B44,Results_Deltas!$A$2:$P$15000,5,FALSE),"")</f>
        <v/>
      </c>
      <c r="H211" s="38" t="inlineStr">
        <is>
          <t>Blanket (page end)</t>
        </is>
      </c>
      <c r="I211" s="26" t="n"/>
      <c r="J211" s="26" t="n"/>
      <c r="K211" s="26" t="n"/>
      <c r="L211" s="26" t="inlineStr">
        <is>
          <t>YES</t>
        </is>
      </c>
      <c r="M211" s="74" t="n">
        <v>4.443805130806251</v>
      </c>
      <c r="N211" s="74" t="n">
        <v>36</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c r="IP211" s="26" t="n"/>
    </row>
    <row r="212" ht="15.75" customHeight="1" s="67">
      <c r="A212" s="39" t="inlineStr">
        <is>
          <t>LIVE_VEC_EMERGENCY_BRAKE_ENABLED</t>
        </is>
      </c>
      <c r="B212" s="40" t="inlineStr">
        <is>
          <t>False</t>
        </is>
      </c>
      <c r="C212" s="38" t="n"/>
      <c r="D212" s="38" t="inlineStr">
        <is>
          <t>GLOBAL_CHECK, STOCKS_EXIT</t>
        </is>
      </c>
      <c r="E212" s="38" t="n"/>
      <c r="F212" s="26" t="n"/>
      <c r="G212" s="38">
        <f>IFERROR(VLOOKUP($A157&amp;"_"&amp;$B157,Results_Deltas!$A$2:$P$15000,5,FALSE),"")</f>
        <v/>
      </c>
      <c r="H212" s="38" t="inlineStr">
        <is>
          <t>Blanket (page end)</t>
        </is>
      </c>
      <c r="I212" s="26" t="n"/>
      <c r="J212" s="26" t="n"/>
      <c r="K212" s="26" t="n"/>
      <c r="L212" s="26" t="inlineStr">
        <is>
          <t>NO</t>
        </is>
      </c>
      <c r="M212" s="74" t="n">
        <v>4.450349587558844</v>
      </c>
      <c r="N212" s="74" t="n">
        <v>44</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c r="IP212" s="26" t="n"/>
    </row>
    <row r="213" ht="15.75" customHeight="1" s="67">
      <c r="A213" s="37" t="inlineStr">
        <is>
          <t>NEWBORN_LOSS_KILL_REQUIRE_VEL_AGAINST</t>
        </is>
      </c>
      <c r="B213" s="38" t="inlineStr">
        <is>
          <t>0.0</t>
        </is>
      </c>
      <c r="C213" s="38" t="n"/>
      <c r="D213" s="38" t="inlineStr">
        <is>
          <t>AUGMENT, EXIT, GLOBAL_CHECK, REDUCE, STOCKS_EXIT</t>
        </is>
      </c>
      <c r="E213" s="38" t="n"/>
      <c r="F213" s="26" t="n"/>
      <c r="G213" s="38">
        <f>IFERROR(VLOOKUP($A200&amp;"_"&amp;$B200,Results_Deltas!$A$2:$P$15000,5,FALSE),"")</f>
        <v/>
      </c>
      <c r="H213" s="38" t="inlineStr">
        <is>
          <t>Blanket (page end)</t>
        </is>
      </c>
      <c r="I213" s="26" t="n"/>
      <c r="J213" s="26" t="n"/>
      <c r="K213" s="26" t="n"/>
      <c r="L213" s="26" t="inlineStr">
        <is>
          <t>NO</t>
        </is>
      </c>
      <c r="M213" s="74" t="n">
        <v>4.460267776023095</v>
      </c>
      <c r="N213" s="74" t="n">
        <v>41</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c r="IP213" s="26" t="n"/>
    </row>
    <row r="214" ht="15.75" customHeight="1" s="67">
      <c r="A214" s="39" t="inlineStr">
        <is>
          <t>NEWBORN_LOSS_KILL_GAIN_THRESHOLD_PCT</t>
        </is>
      </c>
      <c r="B214" s="40" t="inlineStr">
        <is>
          <t>0</t>
        </is>
      </c>
      <c r="C214" s="38" t="n"/>
      <c r="D214" s="38" t="inlineStr">
        <is>
          <t>AUGMENT, EXIT, GLOBAL_CHECK, REDUCE, STOCKS_EXIT</t>
        </is>
      </c>
      <c r="E214" s="38" t="n"/>
      <c r="F214" s="26" t="n"/>
      <c r="G214" s="38">
        <f>IFERROR(VLOOKUP($A196&amp;"_"&amp;$B196,Results_Deltas!$A$2:$P$15000,5,FALSE),"")</f>
        <v/>
      </c>
      <c r="H214" s="38" t="inlineStr">
        <is>
          <t>Blanket (page end)</t>
        </is>
      </c>
      <c r="I214" s="26" t="n"/>
      <c r="J214" s="26" t="n"/>
      <c r="K214" s="26" t="n"/>
      <c r="L214" s="26" t="inlineStr">
        <is>
          <t>YES</t>
        </is>
      </c>
      <c r="M214" s="74" t="n">
        <v>4.499115685981386</v>
      </c>
      <c r="N214" s="74" t="n">
        <v>42</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c r="IP214" s="26" t="n"/>
    </row>
    <row r="215" ht="15.75" customHeight="1" s="67">
      <c r="A215" s="37" t="inlineStr">
        <is>
          <t>BANDAID_OFF_LOSER_RECOVER_PCT</t>
        </is>
      </c>
      <c r="B215" s="38" t="inlineStr">
        <is>
          <t>0</t>
        </is>
      </c>
      <c r="C215" s="38" t="n"/>
      <c r="D215" s="38" t="inlineStr">
        <is>
          <t>AUGMENT, ENTRY, EXIT, GLOBAL_CHECK, REDUCE, STOCKS_EXIT</t>
        </is>
      </c>
      <c r="E215" s="38" t="n"/>
      <c r="F215" s="26" t="n"/>
      <c r="G215" s="38">
        <f>IFERROR(VLOOKUP($A45&amp;"_"&amp;$B45,Results_Deltas!$A$2:$P$15000,5,FALSE),"")</f>
        <v/>
      </c>
      <c r="H215" s="38" t="inlineStr">
        <is>
          <t>Blanket (page end)</t>
        </is>
      </c>
      <c r="I215" s="26" t="n"/>
      <c r="J215" s="26" t="n"/>
      <c r="K215" s="26" t="n"/>
      <c r="L215" s="26" t="inlineStr">
        <is>
          <t>NO</t>
        </is>
      </c>
      <c r="M215" s="74" t="n">
        <v>4.530725017585657</v>
      </c>
      <c r="N215" s="74" t="n">
        <v>37</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c r="IP215" s="26" t="n"/>
    </row>
    <row r="216">
      <c r="A216" s="37" t="inlineStr">
        <is>
          <t>NEWBORN_LOSS_KILL_REQUIRE_VEL_AGAINST</t>
        </is>
      </c>
      <c r="B216" s="38" t="inlineStr">
        <is>
          <t>0.0_ALT</t>
        </is>
      </c>
      <c r="C216" s="38" t="n"/>
      <c r="D216" s="38" t="inlineStr">
        <is>
          <t>AUGMENT, EXIT, GLOBAL_CHECK, REDUCE, STOCKS_EXIT</t>
        </is>
      </c>
      <c r="E216" s="38" t="n"/>
      <c r="F216" s="26" t="n"/>
      <c r="G216" s="38">
        <f>IFERROR(VLOOKUP($A201&amp;"_"&amp;$B201,Results_Deltas!$A$2:$P$15000,5,FALSE),"")</f>
        <v/>
      </c>
      <c r="H216" s="38" t="inlineStr">
        <is>
          <t>Blanket (page end)</t>
        </is>
      </c>
      <c r="I216" s="26" t="n"/>
      <c r="J216" s="26" t="n"/>
      <c r="K216" s="26" t="n"/>
      <c r="L216" s="26" t="inlineStr">
        <is>
          <t>NO</t>
        </is>
      </c>
      <c r="M216" s="74" t="n">
        <v>4.568348287485101</v>
      </c>
      <c r="N216" s="74" t="n">
        <v>41</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c r="IP216" s="26" t="n"/>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AUGMENT_MIN_GAIN_PCT</t>
        </is>
      </c>
      <c r="B3" s="26" t="inlineStr">
        <is>
          <t>0.625</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-3.891564368252093</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n"/>
      <c r="AO3" s="34" t="n"/>
      <c r="AP3" s="34" t="n"/>
      <c r="AQ3" s="34" t="n"/>
      <c r="AR3" s="34"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ez_manage.py:30417 top()</t>
        </is>
      </c>
      <c r="IN3" s="26" t="inlineStr">
        <is>
          <t>v12_quick_engine.py:4874 x5</t>
        </is>
      </c>
      <c r="IO3" s="26" t="n"/>
    </row>
    <row r="4" ht="10.5" customHeight="1" s="67">
      <c r="A4" s="26" t="inlineStr">
        <is>
          <t>AUGMENT_BOUNCE_MIN_GAIN_PCT</t>
        </is>
      </c>
      <c r="B4" s="26" t="inlineStr">
        <is>
          <t>0.75</t>
        </is>
      </c>
      <c r="C4" s="26" t="n"/>
      <c r="D4" s="26" t="n"/>
      <c r="E4" s="26" t="n"/>
      <c r="F4" s="26" t="n"/>
      <c r="G4" s="26">
        <f>IFERROR(VLOOKUP($A17&amp;"_"&amp;$B17,Results_Deltas!$A$2:$P$15000,5,FALSE),"")</f>
        <v/>
      </c>
      <c r="H4" s="26">
        <f>IFERROR(VLOOKUP($A17,Results_30d_Deltas!$A$2:$H$5000,7,FALSE)-E16,"")</f>
        <v/>
      </c>
      <c r="I4" s="26">
        <f>IFERROR(VLOOKUP($A17,Results_30d_Deltas!$A$2:$H$5000,6,FALSE),"")</f>
        <v/>
      </c>
      <c r="J4" s="26" t="n"/>
      <c r="K4" s="26" t="n"/>
      <c r="L4" s="26" t="inlineStr">
        <is>
          <t>NO</t>
        </is>
      </c>
      <c r="M4" s="74" t="n">
        <v>-3.562497589016223</v>
      </c>
      <c r="N4" s="74" t="n">
        <v>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n"/>
      <c r="AO4" s="34" t="n"/>
      <c r="AP4" s="34" t="n"/>
      <c r="AQ4" s="34" t="n"/>
      <c r="AR4" s="34"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ez_manage.py:56856 top()</t>
        </is>
      </c>
      <c r="IN4" s="26" t="inlineStr">
        <is>
          <t>v12_quick_engine.py:4872 x2</t>
        </is>
      </c>
      <c r="IO4" s="26" t="n"/>
    </row>
    <row r="5" ht="10.5" customHeight="1" s="67">
      <c r="A5" s="26" t="inlineStr">
        <is>
          <t>AUGMENT_BREAKOUT_MIN_GAIN_PCT</t>
        </is>
      </c>
      <c r="B5" s="26" t="inlineStr">
        <is>
          <t>0.75</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-3.314861973336869</v>
      </c>
      <c r="N5" s="74" t="n">
        <v>3</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n"/>
      <c r="AO5" s="34" t="n"/>
      <c r="AP5" s="34" t="n"/>
      <c r="AQ5" s="34" t="n"/>
      <c r="AR5" s="34" t="n"/>
      <c r="AS5" s="34" t="n"/>
      <c r="AT5" s="34" t="n"/>
      <c r="AU5" s="34" t="n"/>
      <c r="AV5" s="34" t="n"/>
      <c r="AW5" s="34"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n"/>
      <c r="BS5" s="34" t="n"/>
      <c r="BT5" s="34" t="n"/>
      <c r="BU5" s="34" t="n"/>
      <c r="BV5" s="34"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n"/>
      <c r="DB5" s="34" t="n"/>
      <c r="DC5" s="34" t="n"/>
      <c r="DD5" s="34" t="n"/>
      <c r="DE5" s="34"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n"/>
      <c r="GC5" s="34" t="n"/>
      <c r="GD5" s="34" t="n"/>
      <c r="GE5" s="34" t="n"/>
      <c r="GF5" s="34"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ez_manage.py:56860 top()</t>
        </is>
      </c>
      <c r="IN5" s="26" t="inlineStr">
        <is>
          <t>v12_quick_engine.py:4873 x2</t>
        </is>
      </c>
      <c r="IO5" s="26" t="n"/>
    </row>
    <row r="6" ht="10.5" customHeight="1" s="67">
      <c r="A6" s="26" t="inlineStr">
        <is>
          <t>AUGMENT_BREAKOUT_MIN_GAIN_PCT</t>
        </is>
      </c>
      <c r="B6" s="26" t="inlineStr">
        <is>
          <t>0.25</t>
        </is>
      </c>
      <c r="C6" s="26" t="n"/>
      <c r="D6" s="26" t="n"/>
      <c r="E6" s="26" t="n"/>
      <c r="F6" s="26" t="n"/>
      <c r="G6" s="26">
        <f>IFERROR(VLOOKUP($A18&amp;"_"&amp;$B18,Results_Deltas!$A$2:$P$15000,5,FALSE),"")</f>
        <v/>
      </c>
      <c r="H6" s="26">
        <f>IFERROR(VLOOKUP($A18,Results_30d_Deltas!$A$2:$H$5000,7,FALSE)-E17,"")</f>
        <v/>
      </c>
      <c r="I6" s="26">
        <f>IFERROR(VLOOKUP($A18,Results_30d_Deltas!$A$2:$H$5000,6,FALSE),"")</f>
        <v/>
      </c>
      <c r="J6" s="26" t="n"/>
      <c r="K6" s="26" t="n"/>
      <c r="L6" s="26" t="inlineStr">
        <is>
          <t>NO</t>
        </is>
      </c>
      <c r="M6" s="74" t="n">
        <v>-3.168046565773818</v>
      </c>
      <c r="N6" s="74" t="n">
        <v>3</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n"/>
      <c r="AO6" s="34" t="n"/>
      <c r="AP6" s="34" t="n"/>
      <c r="AQ6" s="34" t="n"/>
      <c r="AR6" s="34" t="n"/>
      <c r="AS6" s="34" t="n"/>
      <c r="AT6" s="34" t="n"/>
      <c r="AU6" s="34" t="n"/>
      <c r="AV6" s="34" t="n"/>
      <c r="AW6" s="34"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n"/>
      <c r="BS6" s="34" t="n"/>
      <c r="BT6" s="34" t="n"/>
      <c r="BU6" s="34" t="n"/>
      <c r="BV6" s="34"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n"/>
      <c r="DB6" s="34" t="n"/>
      <c r="DC6" s="34" t="n"/>
      <c r="DD6" s="34" t="n"/>
      <c r="DE6" s="34"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n"/>
      <c r="GC6" s="34" t="n"/>
      <c r="GD6" s="34" t="n"/>
      <c r="GE6" s="34" t="n"/>
      <c r="GF6" s="34"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ez_manage.py:56860 top()</t>
        </is>
      </c>
      <c r="IN6" s="26" t="inlineStr">
        <is>
          <t>v12_quick_engine.py:4873 x2</t>
        </is>
      </c>
      <c r="IO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4" t="n">
        <v>-3.069224549952681</v>
      </c>
      <c r="N7" s="74" t="n">
        <v>3</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n"/>
      <c r="AO7" s="34" t="n"/>
      <c r="AP7" s="34" t="n"/>
      <c r="AQ7" s="34" t="n"/>
      <c r="AR7" s="34"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ez_manage.py:30417 top()</t>
        </is>
      </c>
      <c r="IN7" s="26" t="inlineStr">
        <is>
          <t>v12_quick_engine.py:4874 x5</t>
        </is>
      </c>
      <c r="IO7" s="26" t="n"/>
    </row>
    <row r="8" ht="10.5" customHeight="1" s="67">
      <c r="A8" s="26" t="inlineStr">
        <is>
          <t>AUGMENT_MIN_GAIN_PCT</t>
        </is>
      </c>
      <c r="B8" s="26" t="inlineStr">
        <is>
          <t>0.375</t>
        </is>
      </c>
      <c r="C8" s="26" t="n"/>
      <c r="D8" s="26" t="n"/>
      <c r="E8" s="26" t="n"/>
      <c r="F8" s="26" t="n"/>
      <c r="G8" s="26">
        <f>IFERROR(VLOOKUP($A4&amp;"_"&amp;$B4,Results_Deltas!$A$2:$P$15000,5,FALSE),"")</f>
        <v/>
      </c>
      <c r="H8" s="26">
        <f>IFERROR(VLOOKUP($A4,Results_30d_Deltas!$A$2:$H$5000,7,FALSE)-E3,"")</f>
        <v/>
      </c>
      <c r="I8" s="26">
        <f>IFERROR(VLOOKUP($A4,Results_30d_Deltas!$A$2:$H$5000,6,FALSE),"")</f>
        <v/>
      </c>
      <c r="J8" s="26" t="n"/>
      <c r="K8" s="26" t="n"/>
      <c r="L8" s="26" t="inlineStr">
        <is>
          <t>NO</t>
        </is>
      </c>
      <c r="M8" s="74" t="n">
        <v>-2.890354281801458</v>
      </c>
      <c r="N8" s="74" t="n">
        <v>3</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n"/>
      <c r="AO8" s="34" t="n"/>
      <c r="AP8" s="34" t="n"/>
      <c r="AQ8" s="34" t="n"/>
      <c r="AR8" s="34"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ez_manage.py:30417 top()</t>
        </is>
      </c>
      <c r="IN8" s="26" t="inlineStr">
        <is>
          <t>v12_quick_engine.py:4874 x5</t>
        </is>
      </c>
      <c r="IO8" s="26" t="n"/>
    </row>
    <row r="9" ht="10.5" customHeight="1" s="67">
      <c r="A9" s="26" t="inlineStr">
        <is>
          <t>AUGMENT_MIN_GAIN_PCT</t>
        </is>
      </c>
      <c r="B9" s="26" t="inlineStr">
        <is>
          <t>0.25</t>
        </is>
      </c>
      <c r="C9" s="26" t="n"/>
      <c r="D9" s="26" t="n"/>
      <c r="E9" s="26" t="n"/>
      <c r="F9" s="26" t="n"/>
      <c r="G9" s="26">
        <f>IFERROR(VLOOKUP($A3&amp;"="&amp;$B3,Results_Deltas!$A$2:$P$15000,5,FALSE),"")</f>
        <v/>
      </c>
      <c r="H9" s="26">
        <f>IFERROR(VLOOKUP($A3,Results_30d_Deltas!$A$2:$H$5000,7,FALSE)-E3,"")</f>
        <v/>
      </c>
      <c r="I9" s="26">
        <f>IFERROR(VLOOKUP($A3,Results_30d_Deltas!$A$2:$H$5000,6,FALSE),"")</f>
        <v/>
      </c>
      <c r="J9" s="26" t="n"/>
      <c r="K9" s="26" t="n"/>
      <c r="L9" s="26" t="inlineStr">
        <is>
          <t>NO</t>
        </is>
      </c>
      <c r="M9" s="74" t="n">
        <v>-2.829898849345193</v>
      </c>
      <c r="N9" s="74" t="n">
        <v>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4" t="n"/>
      <c r="AO9" s="34" t="n"/>
      <c r="AP9" s="34" t="n"/>
      <c r="AQ9" s="34" t="n"/>
      <c r="AR9" s="34"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ez_manage.py:30417 top()</t>
        </is>
      </c>
      <c r="IN9" s="26" t="inlineStr">
        <is>
          <t>v12_quick_engine.py:4874 x5</t>
        </is>
      </c>
      <c r="IO9" s="26" t="n"/>
    </row>
    <row r="10" ht="10.5" customHeight="1" s="67">
      <c r="A10" s="26" t="inlineStr">
        <is>
          <t>AUGMENT_BOUNCE_MIN_GAIN_PCT</t>
        </is>
      </c>
      <c r="B10" s="26" t="inlineStr">
        <is>
          <t>0.25</t>
        </is>
      </c>
      <c r="C10" s="26" t="n"/>
      <c r="D10" s="26" t="n"/>
      <c r="E10" s="26" t="n"/>
      <c r="F10" s="26" t="n"/>
      <c r="G10" s="26">
        <f>IFERROR(VLOOKUP($A13&amp;"_"&amp;$B13,Results_Deltas!$A$2:$P$15000,5,FALSE),"")</f>
        <v/>
      </c>
      <c r="H10" s="26">
        <f>IFERROR(VLOOKUP($A13,Results_30d_Deltas!$A$2:$H$5000,7,FALSE)-E12,"")</f>
        <v/>
      </c>
      <c r="I10" s="26">
        <f>IFERROR(VLOOKUP($A13,Results_30d_Deltas!$A$2:$H$5000,6,FALSE),"")</f>
        <v/>
      </c>
      <c r="J10" s="26" t="n"/>
      <c r="K10" s="26" t="n"/>
      <c r="L10" s="26" t="inlineStr">
        <is>
          <t>NO</t>
        </is>
      </c>
      <c r="M10" s="74" t="n">
        <v>-2.73717992757771</v>
      </c>
      <c r="N10" s="74" t="n">
        <v>3</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4" t="n"/>
      <c r="AO10" s="34" t="n"/>
      <c r="AP10" s="34" t="n"/>
      <c r="AQ10" s="34" t="n"/>
      <c r="AR10" s="34"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ez_manage.py:56856 top()</t>
        </is>
      </c>
      <c r="IN10" s="26" t="inlineStr">
        <is>
          <t>v12_quick_engine.py:4872 x2</t>
        </is>
      </c>
      <c r="IO10" s="26" t="n"/>
    </row>
    <row r="11" ht="10.5" customHeight="1" s="67">
      <c r="A11" s="26" t="inlineStr">
        <is>
          <t>AUGMENT_BREAKOUT_MIN_GAIN_PCT</t>
        </is>
      </c>
      <c r="B11" s="26" t="inlineStr">
        <is>
          <t>0.625</t>
        </is>
      </c>
      <c r="C11" s="26" t="n"/>
      <c r="D11" s="26" t="n"/>
      <c r="E11" s="26" t="n"/>
      <c r="F11" s="26" t="n"/>
      <c r="G11" s="26">
        <f>IFERROR(VLOOKUP($A21&amp;"_"&amp;$B21,Results_Deltas!$A$2:$P$15000,5,FALSE),"")</f>
        <v/>
      </c>
      <c r="H11" s="26">
        <f>IFERROR(VLOOKUP($A21,Results_30d_Deltas!$A$2:$H$5000,7,FALSE)-E20,"")</f>
        <v/>
      </c>
      <c r="I11" s="26">
        <f>IFERROR(VLOOKUP($A21,Results_30d_Deltas!$A$2:$H$5000,6,FALSE),"")</f>
        <v/>
      </c>
      <c r="J11" s="26" t="n"/>
      <c r="K11" s="26" t="n"/>
      <c r="L11" s="26" t="inlineStr">
        <is>
          <t>NO</t>
        </is>
      </c>
      <c r="M11" s="74" t="n">
        <v>-2.629809176906984</v>
      </c>
      <c r="N11" s="74" t="n">
        <v>3</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4" t="n"/>
      <c r="AO11" s="34" t="n"/>
      <c r="AP11" s="34" t="n"/>
      <c r="AQ11" s="34" t="n"/>
      <c r="AR11" s="34" t="n"/>
      <c r="AS11" s="34" t="n"/>
      <c r="AT11" s="34" t="n"/>
      <c r="AU11" s="34" t="n"/>
      <c r="AV11" s="34" t="n"/>
      <c r="AW11" s="34"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n"/>
      <c r="BS11" s="34" t="n"/>
      <c r="BT11" s="34" t="n"/>
      <c r="BU11" s="34" t="n"/>
      <c r="BV11" s="34"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n"/>
      <c r="DB11" s="34" t="n"/>
      <c r="DC11" s="34" t="n"/>
      <c r="DD11" s="34" t="n"/>
      <c r="DE11" s="34"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n"/>
      <c r="GC11" s="34" t="n"/>
      <c r="GD11" s="34" t="n"/>
      <c r="GE11" s="34" t="n"/>
      <c r="GF11" s="34"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ez_manage.py:56860 top()</t>
        </is>
      </c>
      <c r="IN11" s="26" t="inlineStr">
        <is>
          <t>v12_quick_engine.py:4873 x2</t>
        </is>
      </c>
      <c r="IO11" s="26" t="n"/>
    </row>
    <row r="12" ht="10.5" customHeight="1" s="67">
      <c r="A12" s="26" t="inlineStr">
        <is>
          <t>AUGMENT_BREAKOUT_MIN_GAIN_PCT</t>
        </is>
      </c>
      <c r="B12" s="26" t="inlineStr">
        <is>
          <t>0.375</t>
        </is>
      </c>
      <c r="C12" s="26" t="n"/>
      <c r="D12" s="26" t="n"/>
      <c r="E12" s="26" t="n"/>
      <c r="F12" s="26" t="n"/>
      <c r="G12" s="26">
        <f>IFERROR(VLOOKUP($A19&amp;"_"&amp;$B19,Results_Deltas!$A$2:$P$15000,5,FALSE),"")</f>
        <v/>
      </c>
      <c r="H12" s="26">
        <f>IFERROR(VLOOKUP($A19,Results_30d_Deltas!$A$2:$H$5000,7,FALSE)-E18,"")</f>
        <v/>
      </c>
      <c r="I12" s="26">
        <f>IFERROR(VLOOKUP($A19,Results_30d_Deltas!$A$2:$H$5000,6,FALSE),"")</f>
        <v/>
      </c>
      <c r="J12" s="26" t="n"/>
      <c r="K12" s="26" t="n"/>
      <c r="L12" s="26" t="inlineStr">
        <is>
          <t>NO</t>
        </is>
      </c>
      <c r="M12" s="74" t="n">
        <v>-2.606193175795298</v>
      </c>
      <c r="N12" s="74" t="n">
        <v>3</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4" t="n"/>
      <c r="AO12" s="34" t="n"/>
      <c r="AP12" s="34" t="n"/>
      <c r="AQ12" s="34" t="n"/>
      <c r="AR12" s="34" t="n"/>
      <c r="AS12" s="34" t="n"/>
      <c r="AT12" s="34" t="n"/>
      <c r="AU12" s="34" t="n"/>
      <c r="AV12" s="34" t="n"/>
      <c r="AW12" s="34"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4" t="n"/>
      <c r="BS12" s="34" t="n"/>
      <c r="BT12" s="34" t="n"/>
      <c r="BU12" s="34" t="n"/>
      <c r="BV12" s="34"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4" t="n"/>
      <c r="DB12" s="34" t="n"/>
      <c r="DC12" s="34" t="n"/>
      <c r="DD12" s="34" t="n"/>
      <c r="DE12" s="34"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4" t="n"/>
      <c r="GC12" s="34" t="n"/>
      <c r="GD12" s="34" t="n"/>
      <c r="GE12" s="34" t="n"/>
      <c r="GF12" s="34"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ez_manage.py:56860 top()</t>
        </is>
      </c>
      <c r="IN12" s="26" t="inlineStr">
        <is>
          <t>v12_quick_engine.py:4873 x2</t>
        </is>
      </c>
      <c r="IO12" s="26" t="n"/>
    </row>
    <row r="13" ht="10.5" customHeight="1" s="67">
      <c r="A13" s="26" t="inlineStr">
        <is>
          <t>AUGMENT_BOUNCE_MIN_GAIN_PCT</t>
        </is>
      </c>
      <c r="B13" s="26" t="inlineStr">
        <is>
          <t>0.625</t>
        </is>
      </c>
      <c r="C13" s="26" t="n"/>
      <c r="D13" s="26" t="n"/>
      <c r="E13" s="26" t="n"/>
      <c r="F13" s="26" t="n"/>
      <c r="G13" s="26">
        <f>IFERROR(VLOOKUP($A16&amp;"_"&amp;$B16,Results_Deltas!$A$2:$P$15000,5,FALSE),"")</f>
        <v/>
      </c>
      <c r="H13" s="26">
        <f>IFERROR(VLOOKUP($A16,Results_30d_Deltas!$A$2:$H$5000,7,FALSE)-E15,"")</f>
        <v/>
      </c>
      <c r="I13" s="26">
        <f>IFERROR(VLOOKUP($A16,Results_30d_Deltas!$A$2:$H$5000,6,FALSE),"")</f>
        <v/>
      </c>
      <c r="J13" s="26" t="n"/>
      <c r="K13" s="26" t="n"/>
      <c r="L13" s="26" t="inlineStr">
        <is>
          <t>NO</t>
        </is>
      </c>
      <c r="M13" s="74" t="n">
        <v>-2.532411026401401</v>
      </c>
      <c r="N13" s="74" t="n">
        <v>3</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4" t="n"/>
      <c r="AO13" s="34" t="n"/>
      <c r="AP13" s="34" t="n"/>
      <c r="AQ13" s="34" t="n"/>
      <c r="AR13" s="34"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ez_manage.py:56856 top()</t>
        </is>
      </c>
      <c r="IN13" s="26" t="inlineStr">
        <is>
          <t>v12_quick_engine.py:4872 x2</t>
        </is>
      </c>
      <c r="IO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74" t="n">
        <v>-2.51335844742716</v>
      </c>
      <c r="N14" s="74" t="n">
        <v>3</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4" t="n"/>
      <c r="AO14" s="34" t="n"/>
      <c r="AP14" s="34" t="n"/>
      <c r="AQ14" s="34" t="n"/>
      <c r="AR14" s="34"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ez_manage.py:56856 top()</t>
        </is>
      </c>
      <c r="IN14" s="26" t="inlineStr">
        <is>
          <t>v12_quick_engine.py:4872 x2</t>
        </is>
      </c>
      <c r="IO14" s="26" t="n"/>
    </row>
    <row r="15" ht="10.5" customHeight="1" s="67">
      <c r="A15" s="26" t="inlineStr">
        <is>
          <t>HTF_GATE_APPLY_TO_AUGMENT</t>
        </is>
      </c>
      <c r="B15" s="26" t="inlineStr">
        <is>
          <t>0.5</t>
        </is>
      </c>
      <c r="C15" s="26" t="n"/>
      <c r="D15" s="26" t="n"/>
      <c r="E15" s="26" t="n"/>
      <c r="F15" s="26" t="n"/>
      <c r="G15" s="26">
        <f>IFERROR(VLOOKUP($A24&amp;"_"&amp;$B24,Results_Deltas!$A$2:$P$15000,5,FALSE),"")</f>
        <v/>
      </c>
      <c r="H15" s="26">
        <f>IFERROR(VLOOKUP($A24,Results_30d_Deltas!$A$2:$H$5000,7,FALSE)-E23,"")</f>
        <v/>
      </c>
      <c r="I15" s="26">
        <f>IFERROR(VLOOKUP($A24,Results_30d_Deltas!$A$2:$H$5000,6,FALSE),"")</f>
        <v/>
      </c>
      <c r="J15" s="26" t="n"/>
      <c r="K15" s="26" t="n"/>
      <c r="L15" s="26" t="inlineStr">
        <is>
          <t>NO</t>
        </is>
      </c>
      <c r="M15" s="74" t="n">
        <v>-1.24775870048794</v>
      </c>
      <c r="N15" s="74" t="n">
        <v>4</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4" t="n"/>
      <c r="EP15" s="34" t="n"/>
      <c r="EQ15" s="34" t="n"/>
      <c r="ER15" s="34" t="n"/>
      <c r="ES15" s="34"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ez_manage.py:4876 top()</t>
        </is>
      </c>
      <c r="IN15" s="26" t="inlineStr">
        <is>
          <t>v12_quick_engine.py:2052 x6</t>
        </is>
      </c>
      <c r="IO15" s="26" t="n"/>
    </row>
    <row r="16" ht="10.5" customHeight="1" s="67">
      <c r="A16" s="26" t="inlineStr">
        <is>
          <t>HTF_GATE_APPLY_TO_AUGMENT</t>
        </is>
      </c>
      <c r="B16" s="26" t="inlineStr">
        <is>
          <t>1.0</t>
        </is>
      </c>
      <c r="C16" s="26" t="n"/>
      <c r="D16" s="26" t="n"/>
      <c r="E16" s="26" t="n"/>
      <c r="F16" s="26" t="n"/>
      <c r="G16" s="26">
        <f>IFERROR(VLOOKUP($A25&amp;"_"&amp;$B25,Results_Deltas!$A$2:$P$15000,5,FALSE),"")</f>
        <v/>
      </c>
      <c r="H16" s="26">
        <f>IFERROR(VLOOKUP($A25,Results_30d_Deltas!$A$2:$H$5000,7,FALSE)-E24,"")</f>
        <v/>
      </c>
      <c r="I16" s="26">
        <f>IFERROR(VLOOKUP($A25,Results_30d_Deltas!$A$2:$H$5000,6,FALSE),"")</f>
        <v/>
      </c>
      <c r="J16" s="26" t="n"/>
      <c r="K16" s="26" t="n"/>
      <c r="L16" s="26" t="inlineStr">
        <is>
          <t>NO</t>
        </is>
      </c>
      <c r="M16" s="74" t="n">
        <v>-1.15027116593143</v>
      </c>
      <c r="N16" s="74" t="n">
        <v>4</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4" t="n"/>
      <c r="EP16" s="34" t="n"/>
      <c r="EQ16" s="34" t="n"/>
      <c r="ER16" s="34" t="n"/>
      <c r="ES16" s="34"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ez_manage.py:4876 top()</t>
        </is>
      </c>
      <c r="IN16" s="26" t="inlineStr">
        <is>
          <t>v12_quick_engine.py:2052 x6</t>
        </is>
      </c>
      <c r="IO16" s="26" t="n"/>
    </row>
    <row r="17" ht="10.5" customHeight="1" s="67">
      <c r="A17" s="26" t="inlineStr">
        <is>
          <t>BOUNCE_AUGMENT_MIN_LOSS_PCT</t>
        </is>
      </c>
      <c r="B17" s="26" t="inlineStr">
        <is>
          <t>-0.25</t>
        </is>
      </c>
      <c r="C17" s="26" t="n"/>
      <c r="D17" s="26" t="n"/>
      <c r="E17" s="26" t="n"/>
      <c r="F17" s="26" t="n"/>
      <c r="G17" s="26">
        <f>IFERROR(VLOOKUP($A12&amp;"_"&amp;$B12,Results_Deltas!$A$2:$P$15000,5,FALSE),"")</f>
        <v/>
      </c>
      <c r="H17" s="26">
        <f>IFERROR(VLOOKUP($A12,Results_30d_Deltas!$A$2:$H$5000,7,FALSE)-E11,"")</f>
        <v/>
      </c>
      <c r="I17" s="26">
        <f>IFERROR(VLOOKUP($A12,Results_30d_Deltas!$A$2:$H$5000,6,FALSE),"")</f>
        <v/>
      </c>
      <c r="J17" s="26" t="n"/>
      <c r="K17" s="26" t="n"/>
      <c r="L17" s="26" t="inlineStr">
        <is>
          <t>NO</t>
        </is>
      </c>
      <c r="M17" s="74" t="n">
        <v>-0.5822700017582327</v>
      </c>
      <c r="N17" s="74" t="n">
        <v>5</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4" t="n"/>
      <c r="GW17" s="34" t="n"/>
      <c r="GX17" s="34" t="n"/>
      <c r="GY17" s="34" t="n"/>
      <c r="GZ17" s="34"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ez_manage.py:4390 top()</t>
        </is>
      </c>
      <c r="IN17" s="26" t="inlineStr">
        <is>
          <t>v12_quick_engine.py:1310 x9</t>
        </is>
      </c>
      <c r="IO17" s="26" t="n"/>
    </row>
    <row r="18" ht="10.5" customHeight="1" s="67">
      <c r="A18" s="26" t="inlineStr">
        <is>
          <t>HTF_GATE_APPLY_TO_AUGMENT</t>
        </is>
      </c>
      <c r="B18" s="26" t="inlineStr">
        <is>
          <t>2.0</t>
        </is>
      </c>
      <c r="C18" s="26" t="n"/>
      <c r="D18" s="26" t="n"/>
      <c r="E18" s="26" t="n"/>
      <c r="F18" s="26" t="n"/>
      <c r="G18" s="26">
        <f>IFERROR(VLOOKUP($A26&amp;"_"&amp;$B26,Results_Deltas!$A$2:$P$15000,5,FALSE),"")</f>
        <v/>
      </c>
      <c r="H18" s="26">
        <f>IFERROR(VLOOKUP($A26,Results_30d_Deltas!$A$2:$H$5000,7,FALSE)-E25,"")</f>
        <v/>
      </c>
      <c r="I18" s="26">
        <f>IFERROR(VLOOKUP($A26,Results_30d_Deltas!$A$2:$H$5000,6,FALSE),"")</f>
        <v/>
      </c>
      <c r="J18" s="26" t="n"/>
      <c r="K18" s="26" t="n"/>
      <c r="L18" s="26" t="inlineStr">
        <is>
          <t>NO</t>
        </is>
      </c>
      <c r="M18" s="74" t="n">
        <v>0.1179369284150599</v>
      </c>
      <c r="N18" s="74"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4" t="n"/>
      <c r="EP18" s="34" t="n"/>
      <c r="EQ18" s="34" t="n"/>
      <c r="ER18" s="34" t="n"/>
      <c r="ES18" s="34"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ez_manage.py:4876 top()</t>
        </is>
      </c>
      <c r="IN18" s="26" t="inlineStr">
        <is>
          <t>v12_quick_engine.py:2052 x6</t>
        </is>
      </c>
      <c r="IO18" s="26" t="n"/>
    </row>
    <row r="19" ht="10.5" customHeight="1" s="67">
      <c r="A19" s="26" t="inlineStr">
        <is>
          <t>BOUNCE_AUGMENT_MIN_LOSS_PCT</t>
        </is>
      </c>
      <c r="B19" s="26" t="inlineStr">
        <is>
          <t>-0.375</t>
        </is>
      </c>
      <c r="C19" s="26" t="n"/>
      <c r="D19" s="26" t="n"/>
      <c r="E19" s="26" t="n"/>
      <c r="F19" s="26" t="n"/>
      <c r="G19" s="26">
        <f>IFERROR(VLOOKUP($A11&amp;"_"&amp;$B11,Results_Deltas!$A$2:$P$15000,5,FALSE),"")</f>
        <v/>
      </c>
      <c r="H19" s="26">
        <f>IFERROR(VLOOKUP($A11,Results_30d_Deltas!$A$2:$H$5000,7,FALSE)-E10,"")</f>
        <v/>
      </c>
      <c r="I19" s="26">
        <f>IFERROR(VLOOKUP($A11,Results_30d_Deltas!$A$2:$H$5000,6,FALSE),"")</f>
        <v/>
      </c>
      <c r="J19" s="26" t="n"/>
      <c r="K19" s="26" t="n"/>
      <c r="L19" s="26" t="inlineStr">
        <is>
          <t>NO</t>
        </is>
      </c>
      <c r="M19" s="74" t="n">
        <v>0.1601045773949593</v>
      </c>
      <c r="N19" s="74" t="n">
        <v>7</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4" t="n"/>
      <c r="GW19" s="34" t="n"/>
      <c r="GX19" s="34" t="n"/>
      <c r="GY19" s="34" t="n"/>
      <c r="GZ19" s="34"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ez_manage.py:4390 top()</t>
        </is>
      </c>
      <c r="IN19" s="26" t="inlineStr">
        <is>
          <t>v12_quick_engine.py:1310 x9</t>
        </is>
      </c>
      <c r="IO19" s="26" t="n"/>
    </row>
    <row r="20" ht="10.5" customHeight="1" s="67">
      <c r="A20" s="26" t="inlineStr">
        <is>
          <t>HTF_GATE_APPLY_TO_AUGMENT</t>
        </is>
      </c>
      <c r="B20" s="26" t="inlineStr">
        <is>
          <t>0</t>
        </is>
      </c>
      <c r="C20" s="26" t="n"/>
      <c r="D20" s="26" t="n"/>
      <c r="E20" s="26" t="n"/>
      <c r="F20" s="26" t="n"/>
      <c r="G20" s="26">
        <f>IFERROR(VLOOKUP($A23&amp;"_"&amp;$B23,Results_Deltas!$A$2:$P$15000,5,FALSE),"")</f>
        <v/>
      </c>
      <c r="H20" s="26">
        <f>IFERROR(VLOOKUP($A23,Results_30d_Deltas!$A$2:$H$5000,7,FALSE)-E22,"")</f>
        <v/>
      </c>
      <c r="I20" s="26">
        <f>IFERROR(VLOOKUP($A23,Results_30d_Deltas!$A$2:$H$5000,6,FALSE),"")</f>
        <v/>
      </c>
      <c r="J20" s="26" t="n"/>
      <c r="K20" s="26" t="n"/>
      <c r="L20" s="26" t="inlineStr">
        <is>
          <t>NO</t>
        </is>
      </c>
      <c r="M20" s="74" t="n">
        <v>0.74536276949512</v>
      </c>
      <c r="N20" s="74" t="n">
        <v>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4" t="n"/>
      <c r="EP20" s="34" t="n"/>
      <c r="EQ20" s="34" t="n"/>
      <c r="ER20" s="34" t="n"/>
      <c r="ES20" s="34"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ez_manage.py:4876 top()</t>
        </is>
      </c>
      <c r="IN20" s="26" t="inlineStr">
        <is>
          <t>v12_quick_engine.py:2052 x6</t>
        </is>
      </c>
      <c r="IO20" s="26" t="n"/>
    </row>
    <row r="21" ht="10.5" customHeight="1" s="67">
      <c r="A21" s="26" t="inlineStr">
        <is>
          <t>AUGMENT_BREAKOUT_MIN_GAIN_PCT</t>
        </is>
      </c>
      <c r="B21" s="26" t="inlineStr">
        <is>
          <t>0.5</t>
        </is>
      </c>
      <c r="C21" s="26" t="n"/>
      <c r="D21" s="26" t="n"/>
      <c r="E21" s="26" t="n"/>
      <c r="F21" s="26" t="n"/>
      <c r="G21" s="26">
        <f>IFERROR(VLOOKUP($A20&amp;"_"&amp;$B20,Results_Deltas!$A$2:$P$15000,5,FALSE),"")</f>
        <v/>
      </c>
      <c r="H21" s="26">
        <f>IFERROR(VLOOKUP($A20,Results_30d_Deltas!$A$2:$H$5000,7,FALSE)-E19,"")</f>
        <v/>
      </c>
      <c r="I21" s="26">
        <f>IFERROR(VLOOKUP($A20,Results_30d_Deltas!$A$2:$H$5000,6,FALSE),"")</f>
        <v/>
      </c>
      <c r="J21" s="26" t="n"/>
      <c r="K21" s="26" t="n"/>
      <c r="L21" s="26" t="inlineStr">
        <is>
          <t>NO</t>
        </is>
      </c>
      <c r="M21" s="74" t="n">
        <v>1.732675168079154</v>
      </c>
      <c r="N21" s="74" t="n">
        <v>5</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4" t="n"/>
      <c r="AO21" s="34" t="n"/>
      <c r="AP21" s="34" t="n"/>
      <c r="AQ21" s="34" t="n"/>
      <c r="AR21" s="34" t="n"/>
      <c r="AS21" s="34" t="n"/>
      <c r="AT21" s="34" t="n"/>
      <c r="AU21" s="34" t="n"/>
      <c r="AV21" s="34" t="n"/>
      <c r="AW21" s="34"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4" t="n"/>
      <c r="BS21" s="34" t="n"/>
      <c r="BT21" s="34" t="n"/>
      <c r="BU21" s="34" t="n"/>
      <c r="BV21" s="34"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4" t="n"/>
      <c r="DB21" s="34" t="n"/>
      <c r="DC21" s="34" t="n"/>
      <c r="DD21" s="34" t="n"/>
      <c r="DE21" s="34"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4" t="n"/>
      <c r="GC21" s="34" t="n"/>
      <c r="GD21" s="34" t="n"/>
      <c r="GE21" s="34" t="n"/>
      <c r="GF21" s="34"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ez_manage.py:56860 top()</t>
        </is>
      </c>
      <c r="IN21" s="26" t="inlineStr">
        <is>
          <t>v12_quick_engine.py:4873 x2</t>
        </is>
      </c>
      <c r="IO21" s="26" t="n"/>
    </row>
    <row r="22" ht="10.5" customHeight="1" s="67">
      <c r="A22" s="27" t="inlineStr">
        <is>
          <t>BOUNCE_AUGMENT_MIN_LOSS_PCT</t>
        </is>
      </c>
      <c r="B22" s="27" t="inlineStr">
        <is>
          <t>-0.5</t>
        </is>
      </c>
      <c r="C22" s="26" t="n"/>
      <c r="D22" s="26" t="n"/>
      <c r="E22" s="26" t="n"/>
      <c r="F22" s="26" t="n"/>
      <c r="G22" s="26">
        <f>IFERROR(VLOOKUP($A10&amp;"_"&amp;$B10,Results_Deltas!$A$2:$P$15000,5,FALSE),"")</f>
        <v/>
      </c>
      <c r="H22" s="26">
        <f>IFERROR(VLOOKUP($A10,Results_30d_Deltas!$A$2:$H$5000,7,FALSE)-E9,"")</f>
        <v/>
      </c>
      <c r="I22" s="26">
        <f>IFERROR(VLOOKUP($A10,Results_30d_Deltas!$A$2:$H$5000,6,FALSE),"")</f>
        <v/>
      </c>
      <c r="J22" s="26" t="n"/>
      <c r="K22" s="26" t="n"/>
      <c r="L22" s="26" t="inlineStr">
        <is>
          <t>YES</t>
        </is>
      </c>
      <c r="M22" s="74" t="n">
        <v>1.835098802099898</v>
      </c>
      <c r="N22" s="74" t="n">
        <v>5</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4" t="n"/>
      <c r="GW22" s="34" t="n"/>
      <c r="GX22" s="34" t="n"/>
      <c r="GY22" s="34" t="n"/>
      <c r="GZ22" s="34"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ez_manage.py:4390 top()</t>
        </is>
      </c>
      <c r="IN22" s="26" t="inlineStr">
        <is>
          <t>v12_quick_engine.py:1310 x9</t>
        </is>
      </c>
      <c r="IO22" s="26" t="n"/>
    </row>
    <row r="23" ht="10.5" customHeight="1" s="67">
      <c r="A23" s="27" t="inlineStr">
        <is>
          <t>AUGMENT_BOUNCE_MIN_GAIN_PCT</t>
        </is>
      </c>
      <c r="B23" s="27" t="inlineStr">
        <is>
          <t>0.5</t>
        </is>
      </c>
      <c r="C23" s="26" t="n"/>
      <c r="D23" s="26" t="n"/>
      <c r="E23" s="26" t="n"/>
      <c r="F23" s="26" t="n"/>
      <c r="G23" s="26">
        <f>IFERROR(VLOOKUP($A15&amp;"_"&amp;$B15,Results_Deltas!$A$2:$P$15000,5,FALSE),"")</f>
        <v/>
      </c>
      <c r="H23" s="26">
        <f>IFERROR(VLOOKUP($A15,Results_30d_Deltas!$A$2:$H$5000,7,FALSE)-E14,"")</f>
        <v/>
      </c>
      <c r="I23" s="26">
        <f>IFERROR(VLOOKUP($A15,Results_30d_Deltas!$A$2:$H$5000,6,FALSE),"")</f>
        <v/>
      </c>
      <c r="J23" s="26" t="n"/>
      <c r="K23" s="26" t="n"/>
      <c r="L23" s="26" t="inlineStr">
        <is>
          <t>YES</t>
        </is>
      </c>
      <c r="M23" s="74" t="n">
        <v>1.925850061067424</v>
      </c>
      <c r="N23" s="74" t="n">
        <v>8</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4" t="n"/>
      <c r="AO23" s="34" t="n"/>
      <c r="AP23" s="34" t="n"/>
      <c r="AQ23" s="34" t="n"/>
      <c r="AR23" s="34"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ez_manage.py:56856 top()</t>
        </is>
      </c>
      <c r="IN23" s="26" t="inlineStr">
        <is>
          <t>v12_quick_engine.py:4872 x2</t>
        </is>
      </c>
      <c r="IO23" s="26" t="n"/>
    </row>
    <row r="24" ht="10.5" customHeight="1" s="67">
      <c r="A24" s="26" t="inlineStr">
        <is>
          <t>AUGMENT_MIN_GAIN_PCT</t>
        </is>
      </c>
      <c r="B24" s="26" t="inlineStr">
        <is>
          <t>0.5</t>
        </is>
      </c>
      <c r="C24" s="26" t="n"/>
      <c r="D24" s="26" t="n"/>
      <c r="E24" s="26" t="n"/>
      <c r="F24" s="26" t="n"/>
      <c r="G24" s="26">
        <f>IFERROR(VLOOKUP($A5&amp;"_"&amp;$B5,Results_Deltas!$A$2:$P$15000,5,FALSE),"")</f>
        <v/>
      </c>
      <c r="H24" s="26">
        <f>IFERROR(VLOOKUP($A5,Results_30d_Deltas!$A$2:$H$5000,7,FALSE)-E4,"")</f>
        <v/>
      </c>
      <c r="I24" s="26">
        <f>IFERROR(VLOOKUP($A5,Results_30d_Deltas!$A$2:$H$5000,6,FALSE),"")</f>
        <v/>
      </c>
      <c r="J24" s="26" t="n"/>
      <c r="K24" s="26" t="n"/>
      <c r="L24" s="26" t="inlineStr">
        <is>
          <t>NO</t>
        </is>
      </c>
      <c r="M24" s="74" t="n">
        <v>1.9396909069139</v>
      </c>
      <c r="N24" s="74" t="n">
        <v>8</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4" t="n"/>
      <c r="AO24" s="34" t="n"/>
      <c r="AP24" s="34" t="n"/>
      <c r="AQ24" s="34" t="n"/>
      <c r="AR24" s="34"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ez_manage.py:30417 top()</t>
        </is>
      </c>
      <c r="IN24" s="26" t="inlineStr">
        <is>
          <t>v12_quick_engine.py:4874 x5</t>
        </is>
      </c>
      <c r="IO24" s="26" t="n"/>
    </row>
    <row r="25" ht="10.5" customHeight="1" s="67">
      <c r="A25" s="26" t="inlineStr">
        <is>
          <t>BOUNCE_AUGMENT_MIN_LOSS_PCT</t>
        </is>
      </c>
      <c r="B25" s="26" t="inlineStr">
        <is>
          <t>-0.75</t>
        </is>
      </c>
      <c r="C25" s="26" t="n"/>
      <c r="D25" s="26" t="n"/>
      <c r="E25" s="26" t="n"/>
      <c r="F25" s="26" t="n"/>
      <c r="G25" s="26">
        <f>IFERROR(VLOOKUP($A8&amp;"_"&amp;$B8,Results_Deltas!$A$2:$P$15000,5,FALSE),"")</f>
        <v/>
      </c>
      <c r="H25" s="26">
        <f>IFERROR(VLOOKUP($A8,Results_30d_Deltas!$A$2:$H$5000,7,FALSE)-E7,"")</f>
        <v/>
      </c>
      <c r="I25" s="26">
        <f>IFERROR(VLOOKUP($A8,Results_30d_Deltas!$A$2:$H$5000,6,FALSE),"")</f>
        <v/>
      </c>
      <c r="J25" s="26" t="n"/>
      <c r="K25" s="26" t="n"/>
      <c r="L25" s="26" t="inlineStr">
        <is>
          <t>NO</t>
        </is>
      </c>
      <c r="M25" s="74" t="n">
        <v>3.241484153042882</v>
      </c>
      <c r="N25" s="74" t="n">
        <v>35</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4" t="n"/>
      <c r="GW25" s="34" t="n"/>
      <c r="GX25" s="34" t="n"/>
      <c r="GY25" s="34" t="n"/>
      <c r="GZ25" s="34"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ez_manage.py:4390 top()</t>
        </is>
      </c>
      <c r="IN25" s="26" t="inlineStr">
        <is>
          <t>v12_quick_engine.py:1310 x9</t>
        </is>
      </c>
      <c r="IO25" s="26" t="n"/>
    </row>
    <row r="26" ht="10.5" customHeight="1" s="67">
      <c r="A26" s="26" t="inlineStr">
        <is>
          <t>BOUNCE_AUGMENT_MIN_LOSS_PCT</t>
        </is>
      </c>
      <c r="B26" s="26" t="inlineStr">
        <is>
          <t>-0.625</t>
        </is>
      </c>
      <c r="C26" s="26" t="n"/>
      <c r="D26" s="26" t="n"/>
      <c r="E26" s="26" t="n"/>
      <c r="F26" s="26" t="n"/>
      <c r="G26" s="26">
        <f>IFERROR(VLOOKUP($A9&amp;"_"&amp;$B9,Results_Deltas!$A$2:$P$15000,5,FALSE),"")</f>
        <v/>
      </c>
      <c r="H26" s="26">
        <f>IFERROR(VLOOKUP($A9,Results_30d_Deltas!$A$2:$H$5000,7,FALSE)-E8,"")</f>
        <v/>
      </c>
      <c r="I26" s="26">
        <f>IFERROR(VLOOKUP($A9,Results_30d_Deltas!$A$2:$H$5000,6,FALSE),"")</f>
        <v/>
      </c>
      <c r="J26" s="26" t="n"/>
      <c r="K26" s="26" t="n"/>
      <c r="L26" s="26" t="inlineStr">
        <is>
          <t>NO</t>
        </is>
      </c>
      <c r="M26" s="74" t="n">
        <v>3.391385389946172</v>
      </c>
      <c r="N26" s="74" t="n">
        <v>38</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4" t="n"/>
      <c r="GW26" s="34" t="n"/>
      <c r="GX26" s="34" t="n"/>
      <c r="GY26" s="34" t="n"/>
      <c r="GZ26" s="34"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ez_manage.py:4390 top()</t>
        </is>
      </c>
      <c r="IN26" s="26" t="inlineStr">
        <is>
          <t>v12_quick_engine.py:1310 x9</t>
        </is>
      </c>
      <c r="IO26" s="26" t="n"/>
    </row>
    <row r="27" ht="15.7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4" t="n">
        <v>2.662086899951907</v>
      </c>
      <c r="N27" s="74" t="n">
        <v>26</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MOVER_THRESHOLD</t>
        </is>
      </c>
      <c r="B28" s="38" t="inlineStr">
        <is>
          <t>2.5</t>
        </is>
      </c>
      <c r="C28" s="38" t="n"/>
      <c r="D28" s="38" t="inlineStr">
        <is>
          <t>ENTRY, GLOBAL_CHECK, STOCKS_EXIT</t>
        </is>
      </c>
      <c r="E28" s="38" t="n"/>
      <c r="F28" s="26" t="n"/>
      <c r="G28" s="38">
        <f>IFERROR(VLOOKUP($A161&amp;"_"&amp;$B161,Results_Deltas!$A$2:$P$15000,5,FALSE),"")</f>
        <v/>
      </c>
      <c r="H28" s="38" t="inlineStr">
        <is>
          <t>Blanket (page end)</t>
        </is>
      </c>
      <c r="I28" s="26" t="n"/>
      <c r="J28" s="26" t="n"/>
      <c r="K28" s="26" t="n"/>
      <c r="L28" s="26" t="inlineStr">
        <is>
          <t>NO</t>
        </is>
      </c>
      <c r="M28" s="74" t="n">
        <v>2.674639026362889</v>
      </c>
      <c r="N28" s="74" t="n">
        <v>31</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HA_WICK_QUALITY_TF</t>
        </is>
      </c>
      <c r="B29" s="40" t="inlineStr">
        <is>
          <t>1h</t>
        </is>
      </c>
      <c r="C29" s="38" t="n"/>
      <c r="D29" s="38" t="inlineStr">
        <is>
          <t>ENTRY, GLOBAL_CHECK, STOCKS_EXIT</t>
        </is>
      </c>
      <c r="E29" s="38" t="n"/>
      <c r="F29" s="26" t="n"/>
      <c r="G29" s="38">
        <f>IFERROR(VLOOKUP($A106&amp;"_"&amp;$B106,Results_Deltas!$A$2:$P$15000,5,FALSE),"")</f>
        <v/>
      </c>
      <c r="H29" s="38" t="inlineStr">
        <is>
          <t>Blanket (page end)</t>
        </is>
      </c>
      <c r="I29" s="26" t="n"/>
      <c r="J29" s="26" t="n"/>
      <c r="K29" s="26" t="n"/>
      <c r="L29" s="26" t="inlineStr">
        <is>
          <t>YES</t>
        </is>
      </c>
      <c r="M29" s="74" t="n">
        <v>2.705857901615783</v>
      </c>
      <c r="N29" s="74" t="n">
        <v>31</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OI_CONFIRM_MIN_PRICE_PCT</t>
        </is>
      </c>
      <c r="B30" s="38" t="inlineStr">
        <is>
          <t>0.5</t>
        </is>
      </c>
      <c r="C30" s="38" t="n"/>
      <c r="D30" s="38" t="inlineStr">
        <is>
          <t>ENTRY, GLOBAL_CHECK, STOCKS_EXIT</t>
        </is>
      </c>
      <c r="E30" s="38" t="n"/>
      <c r="F30" s="26" t="n"/>
      <c r="G30" s="38">
        <f>IFERROR(VLOOKUP($A195&amp;"_"&amp;$B195,Results_Deltas!$A$2:$P$15000,5,FALSE),"")</f>
        <v/>
      </c>
      <c r="H30" s="38" t="inlineStr">
        <is>
          <t>Blanket (page end)</t>
        </is>
      </c>
      <c r="I30" s="26" t="n"/>
      <c r="J30" s="26" t="n"/>
      <c r="K30" s="26" t="n"/>
      <c r="L30" s="26" t="inlineStr">
        <is>
          <t>NO</t>
        </is>
      </c>
      <c r="M30" s="74" t="n">
        <v>2.784059360522302</v>
      </c>
      <c r="N30" s="74" t="n">
        <v>28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MARKET_QUALITY_SCORE_ENABLED</t>
        </is>
      </c>
      <c r="B31" s="38" t="inlineStr">
        <is>
          <t>True</t>
        </is>
      </c>
      <c r="C31" s="38" t="n"/>
      <c r="D31" s="38" t="inlineStr">
        <is>
          <t>ENTRY, GLOBAL_CHECK, STOCKS_EXIT</t>
        </is>
      </c>
      <c r="E31" s="38" t="n"/>
      <c r="F31" s="26" t="n"/>
      <c r="G31" s="38">
        <f>IFERROR(VLOOKUP($A155&amp;"_"&amp;$B155,Results_Deltas!$A$2:$P$15000,5,FALSE),"")</f>
        <v/>
      </c>
      <c r="H31" s="38" t="inlineStr">
        <is>
          <t>Blanket (page end)</t>
        </is>
      </c>
      <c r="I31" s="26" t="n"/>
      <c r="J31" s="26" t="n"/>
      <c r="K31" s="26" t="n"/>
      <c r="L31" s="26" t="inlineStr">
        <is>
          <t>NO</t>
        </is>
      </c>
      <c r="M31" s="74" t="n">
        <v>2.812841996243999</v>
      </c>
      <c r="N31" s="74" t="n">
        <v>32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FG_FEAR_THRESHOLD</t>
        </is>
      </c>
      <c r="B32" s="38" t="inlineStr">
        <is>
          <t>31.25</t>
        </is>
      </c>
      <c r="C32" s="38" t="n"/>
      <c r="D32" s="38" t="inlineStr">
        <is>
          <t>GLOBAL_CHECK, STOCKS_EXIT</t>
        </is>
      </c>
      <c r="E32" s="38" t="n"/>
      <c r="F32" s="26" t="n"/>
      <c r="G32" s="38">
        <f>IFERROR(VLOOKUP($A72&amp;"_"&amp;$B72,Results_Deltas!$A$2:$P$15000,5,FALSE),"")</f>
        <v/>
      </c>
      <c r="H32" s="38" t="inlineStr">
        <is>
          <t>Blanket (page end)</t>
        </is>
      </c>
      <c r="I32" s="26" t="n"/>
      <c r="J32" s="26" t="n"/>
      <c r="K32" s="26" t="n"/>
      <c r="L32" s="26" t="inlineStr">
        <is>
          <t>NO</t>
        </is>
      </c>
      <c r="M32" s="74" t="n">
        <v>2.818249922844207</v>
      </c>
      <c r="N32" s="74" t="n">
        <v>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FG_GREED_THRESHOLD</t>
        </is>
      </c>
      <c r="B33" s="40" t="inlineStr">
        <is>
          <t>75</t>
        </is>
      </c>
      <c r="C33" s="38" t="n"/>
      <c r="D33" s="38" t="inlineStr">
        <is>
          <t>GLOBAL_CHECK, STOCKS_EXIT</t>
        </is>
      </c>
      <c r="E33" s="38" t="n"/>
      <c r="F33" s="26" t="n"/>
      <c r="G33" s="38">
        <f>IFERROR(VLOOKUP($A75&amp;"_"&amp;$B75,Results_Deltas!$A$2:$P$15000,5,FALSE),"")</f>
        <v/>
      </c>
      <c r="H33" s="38" t="inlineStr">
        <is>
          <t>Blanket (page end)</t>
        </is>
      </c>
      <c r="I33" s="26" t="n"/>
      <c r="J33" s="26" t="n"/>
      <c r="K33" s="26" t="n"/>
      <c r="L33" s="26" t="inlineStr">
        <is>
          <t>NO</t>
        </is>
      </c>
      <c r="M33" s="74" t="n">
        <v>2.83842421142832</v>
      </c>
      <c r="N33" s="74" t="n">
        <v>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OI_CONFIRM_MIN_CHANGE_PCT</t>
        </is>
      </c>
      <c r="B34" s="38" t="inlineStr">
        <is>
          <t>2.0</t>
        </is>
      </c>
      <c r="C34" s="38" t="n"/>
      <c r="D34" s="38" t="inlineStr">
        <is>
          <t>ENTRY, GLOBAL_CHECK, STOCKS_EXIT</t>
        </is>
      </c>
      <c r="E34" s="38" t="n"/>
      <c r="F34" s="26" t="n"/>
      <c r="G34" s="38">
        <f>IFERROR(VLOOKUP($A189&amp;"_"&amp;$B189,Results_Deltas!$A$2:$P$15000,5,FALSE),"")</f>
        <v/>
      </c>
      <c r="H34" s="38" t="inlineStr">
        <is>
          <t>Blanket (page end)</t>
        </is>
      </c>
      <c r="I34" s="26" t="n"/>
      <c r="J34" s="26" t="n"/>
      <c r="K34" s="26" t="n"/>
      <c r="L34" s="26" t="inlineStr">
        <is>
          <t>YES</t>
        </is>
      </c>
      <c r="M34" s="74" t="n">
        <v>2.844934758980382</v>
      </c>
      <c r="N34" s="74" t="n">
        <v>29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HTF_DIRECTION_GATE_ENABLED</t>
        </is>
      </c>
      <c r="B35" s="38" t="inlineStr">
        <is>
          <t>True</t>
        </is>
      </c>
      <c r="C35" s="38" t="n"/>
      <c r="D35" s="38" t="inlineStr">
        <is>
          <t>ENTRY, GLOBAL_CHECK, STOCKS_EXIT</t>
        </is>
      </c>
      <c r="E35" s="38" t="n"/>
      <c r="F35" s="26" t="n"/>
      <c r="G35" s="38">
        <f>IFERROR(VLOOKUP($A118&amp;"_"&amp;$B118,Results_Deltas!$A$2:$P$15000,5,FALSE),"")</f>
        <v/>
      </c>
      <c r="H35" s="38" t="inlineStr">
        <is>
          <t>Blanket (page end)</t>
        </is>
      </c>
      <c r="I35" s="26" t="n"/>
      <c r="J35" s="26" t="n"/>
      <c r="K35" s="26" t="n"/>
      <c r="L35" s="26" t="inlineStr">
        <is>
          <t>YES</t>
        </is>
      </c>
      <c r="M35" s="74" t="n">
        <v>2.879399700252214</v>
      </c>
      <c r="N35" s="74" t="n">
        <v>31</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MOVER_THRESHOLD</t>
        </is>
      </c>
      <c r="B36" s="38" t="inlineStr">
        <is>
          <t>6.25</t>
        </is>
      </c>
      <c r="C36" s="38" t="n"/>
      <c r="D36" s="38" t="inlineStr">
        <is>
          <t>ENTRY, GLOBAL_CHECK, STOCKS_EXIT</t>
        </is>
      </c>
      <c r="E36" s="38" t="n"/>
      <c r="F36" s="26" t="n"/>
      <c r="G36" s="38">
        <f>IFERROR(VLOOKUP($A159&amp;"_"&amp;$B159,Results_Deltas!$A$2:$P$15000,5,FALSE),"")</f>
        <v/>
      </c>
      <c r="H36" s="38" t="inlineStr">
        <is>
          <t>Blanket (page end)</t>
        </is>
      </c>
      <c r="I36" s="26" t="n"/>
      <c r="J36" s="26" t="n"/>
      <c r="K36" s="26" t="n"/>
      <c r="L36" s="26" t="inlineStr">
        <is>
          <t>NO</t>
        </is>
      </c>
      <c r="M36" s="74" t="n">
        <v>2.885146988605211</v>
      </c>
      <c r="N36" s="74" t="n">
        <v>32</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HLR_TOP_MIN_TFS</t>
        </is>
      </c>
      <c r="B37" s="40" t="inlineStr">
        <is>
          <t>2</t>
        </is>
      </c>
      <c r="C37" s="38" t="n"/>
      <c r="D37" s="38" t="inlineStr">
        <is>
          <t>GLOBAL_CHECK, REENTRY, STOCKS_EXIT</t>
        </is>
      </c>
      <c r="E37" s="38" t="n"/>
      <c r="F37" s="26" t="n"/>
      <c r="G37" s="38">
        <f>IFERROR(VLOOKUP($A113&amp;"_"&amp;$B113,Results_Deltas!$A$2:$P$15000,5,FALSE),"")</f>
        <v/>
      </c>
      <c r="H37" s="38" t="inlineStr">
        <is>
          <t>Blanket (page end)</t>
        </is>
      </c>
      <c r="I37" s="26" t="n"/>
      <c r="J37" s="26" t="n"/>
      <c r="K37" s="26" t="n"/>
      <c r="L37" s="26" t="inlineStr">
        <is>
          <t>NO</t>
        </is>
      </c>
      <c r="M37" s="74" t="n">
        <v>2.892140580334573</v>
      </c>
      <c r="N37" s="74" t="n">
        <v>26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FG_FEAR_THRESHOLD</t>
        </is>
      </c>
      <c r="B38" s="40" t="inlineStr">
        <is>
          <t>25</t>
        </is>
      </c>
      <c r="C38" s="38" t="n"/>
      <c r="D38" s="38" t="inlineStr">
        <is>
          <t>GLOBAL_CHECK, STOCKS_EXIT</t>
        </is>
      </c>
      <c r="E38" s="38" t="n"/>
      <c r="F38" s="26" t="n"/>
      <c r="G38" s="38">
        <f>IFERROR(VLOOKUP($A71&amp;"_"&amp;$B71,Results_Deltas!$A$2:$P$15000,5,FALSE),"")</f>
        <v/>
      </c>
      <c r="H38" s="38" t="inlineStr">
        <is>
          <t>Blanket (page end)</t>
        </is>
      </c>
      <c r="I38" s="26" t="n"/>
      <c r="J38" s="26" t="n"/>
      <c r="K38" s="26" t="n"/>
      <c r="L38" s="26" t="inlineStr">
        <is>
          <t>NO</t>
        </is>
      </c>
      <c r="M38" s="74" t="n">
        <v>2.902036250407401</v>
      </c>
      <c r="N38" s="74" t="n">
        <v>24</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OI_CONFIRM_ENABLED</t>
        </is>
      </c>
      <c r="B39" s="40" t="inlineStr">
        <is>
          <t>True</t>
        </is>
      </c>
      <c r="C39" s="38" t="n"/>
      <c r="D39" s="38" t="inlineStr">
        <is>
          <t>ENTRY, GLOBAL_CHECK, STOCKS_EXIT</t>
        </is>
      </c>
      <c r="E39" s="38" t="n"/>
      <c r="F39" s="26" t="n"/>
      <c r="G39" s="38">
        <f>IFERROR(VLOOKUP($A187&amp;"_"&amp;$B187,Results_Deltas!$A$2:$P$15000,5,FALSE),"")</f>
        <v/>
      </c>
      <c r="H39" s="38" t="inlineStr">
        <is>
          <t>Blanket (page end)</t>
        </is>
      </c>
      <c r="I39" s="26" t="n"/>
      <c r="J39" s="26" t="n"/>
      <c r="K39" s="26" t="n"/>
      <c r="L39" s="26" t="inlineStr">
        <is>
          <t>NO</t>
        </is>
      </c>
      <c r="M39" s="74" t="n">
        <v>2.904638246293863</v>
      </c>
      <c r="N39" s="74" t="n">
        <v>30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ADX_RANGING_THRESHOLD</t>
        </is>
      </c>
      <c r="B40" s="40" t="inlineStr">
        <is>
          <t>10</t>
        </is>
      </c>
      <c r="C40" s="38" t="n"/>
      <c r="D40" s="38" t="inlineStr">
        <is>
          <t>ENTRY, GLOBAL_CHECK, STOCKS_EXIT</t>
        </is>
      </c>
      <c r="E40" s="38" t="n"/>
      <c r="F40" s="26" t="n"/>
      <c r="G40" s="38">
        <f>IFERROR(VLOOKUP($A30&amp;"_"&amp;$B30,Results_Deltas!$A$2:$P$15000,5,FALSE),"")</f>
        <v/>
      </c>
      <c r="H40" s="38" t="inlineStr">
        <is>
          <t>Blanket (page end)</t>
        </is>
      </c>
      <c r="I40" s="26" t="n"/>
      <c r="J40" s="26" t="n"/>
      <c r="K40" s="26" t="n"/>
      <c r="L40" s="26" t="inlineStr">
        <is>
          <t>NO</t>
        </is>
      </c>
      <c r="M40" s="74" t="n">
        <v>2.91335534445368</v>
      </c>
      <c r="N40" s="74" t="n">
        <v>29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OI_CONFIRM_MIN_PRICE_PCT</t>
        </is>
      </c>
      <c r="B41" s="38" t="inlineStr">
        <is>
          <t>1.0</t>
        </is>
      </c>
      <c r="C41" s="38" t="n"/>
      <c r="D41" s="38" t="inlineStr">
        <is>
          <t>ENTRY, GLOBAL_CHECK, STOCKS_EXIT</t>
        </is>
      </c>
      <c r="E41" s="38" t="n"/>
      <c r="F41" s="26" t="n"/>
      <c r="G41" s="38">
        <f>IFERROR(VLOOKUP($A194&amp;"_"&amp;$B194,Results_Deltas!$A$2:$P$15000,5,FALSE),"")</f>
        <v/>
      </c>
      <c r="H41" s="38" t="inlineStr">
        <is>
          <t>Blanket (page end)</t>
        </is>
      </c>
      <c r="I41" s="26" t="n"/>
      <c r="J41" s="26" t="n"/>
      <c r="K41" s="26" t="n"/>
      <c r="L41" s="26" t="inlineStr">
        <is>
          <t>NO</t>
        </is>
      </c>
      <c r="M41" s="74" t="n">
        <v>2.91992260948912</v>
      </c>
      <c r="N41" s="74" t="n">
        <v>29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t="n"/>
      <c r="F42" s="26" t="n"/>
      <c r="G42" s="38">
        <f>IFERROR(VLOOKUP($A55&amp;"_"&amp;$B55,Results_Deltas!$A$2:$P$15000,5,FALSE),"")</f>
        <v/>
      </c>
      <c r="H42" s="38" t="inlineStr">
        <is>
          <t>Blanket (page end)</t>
        </is>
      </c>
      <c r="I42" s="26" t="n"/>
      <c r="J42" s="26" t="n"/>
      <c r="K42" s="26" t="n"/>
      <c r="L42" s="26" t="inlineStr">
        <is>
          <t>NO</t>
        </is>
      </c>
      <c r="M42" s="74" t="n">
        <v>2.93260853799513</v>
      </c>
      <c r="N42" s="74" t="n">
        <v>34</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COOLDOWN_LOCKS_FILTER_TF</t>
        </is>
      </c>
      <c r="B43" s="38" t="inlineStr">
        <is>
          <t>4h</t>
        </is>
      </c>
      <c r="C43" s="38" t="n"/>
      <c r="D43" s="38" t="inlineStr">
        <is>
          <t>GLOBAL_CHECK</t>
        </is>
      </c>
      <c r="E43" s="38" t="n"/>
      <c r="F43" s="26" t="n"/>
      <c r="G43" s="38">
        <f>IFERROR(VLOOKUP($A39&amp;"_"&amp;$B39,Results_Deltas!$A$2:$P$15000,5,FALSE),"")</f>
        <v/>
      </c>
      <c r="H43" s="38" t="inlineStr">
        <is>
          <t>Blanket (page end)</t>
        </is>
      </c>
      <c r="I43" s="26" t="n"/>
      <c r="J43" s="26" t="n"/>
      <c r="K43" s="26" t="n"/>
      <c r="L43" s="26" t="inlineStr">
        <is>
          <t>NO</t>
        </is>
      </c>
      <c r="M43" s="74" t="n">
        <v>2.958135022767873</v>
      </c>
      <c r="N43" s="74" t="n">
        <v>30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2.970236161986615</v>
      </c>
      <c r="N44" s="74" t="n">
        <v>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MTS_BOTTOM_STRONG_THRESHOLD</t>
        </is>
      </c>
      <c r="B45" s="38" t="inlineStr">
        <is>
          <t>20</t>
        </is>
      </c>
      <c r="C45" s="38" t="n"/>
      <c r="D45" s="38" t="inlineStr">
        <is>
          <t>ENTRY, GLOBAL_CHECK, STOCKS_EXIT</t>
        </is>
      </c>
      <c r="E45" s="38" t="n"/>
      <c r="F45" s="26" t="n"/>
      <c r="G45" s="38">
        <f>IFERROR(VLOOKUP($A173&amp;"_"&amp;$B173,Results_Deltas!$A$2:$P$15000,5,FALSE),"")</f>
        <v/>
      </c>
      <c r="H45" s="38" t="inlineStr">
        <is>
          <t>Blanket (page end)</t>
        </is>
      </c>
      <c r="I45" s="26" t="n"/>
      <c r="J45" s="26" t="n"/>
      <c r="K45" s="26" t="n"/>
      <c r="L45" s="26" t="inlineStr">
        <is>
          <t>NO</t>
        </is>
      </c>
      <c r="M45" s="74" t="n">
        <v>2.970255233534072</v>
      </c>
      <c r="N45" s="74" t="n">
        <v>31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LH_HL_FILTER_ENABLED</t>
        </is>
      </c>
      <c r="B46" s="38" t="inlineStr">
        <is>
          <t>True</t>
        </is>
      </c>
      <c r="C46" s="38" t="n"/>
      <c r="D46" s="38" t="inlineStr">
        <is>
          <t>ENTRY, GLOBAL_CHECK, STOCKS_EXIT</t>
        </is>
      </c>
      <c r="E46" s="38" t="n"/>
      <c r="F46" s="26" t="n"/>
      <c r="G46" s="38">
        <f>IFERROR(VLOOKUP($A132&amp;"_"&amp;$B132,Results_Deltas!$A$2:$P$15000,5,FALSE),"")</f>
        <v/>
      </c>
      <c r="H46" s="38" t="inlineStr">
        <is>
          <t>Blanket (page end)</t>
        </is>
      </c>
      <c r="I46" s="26" t="n"/>
      <c r="J46" s="26" t="n"/>
      <c r="K46" s="26" t="n"/>
      <c r="L46" s="26" t="inlineStr">
        <is>
          <t>NO</t>
        </is>
      </c>
      <c r="M46" s="74" t="n">
        <v>2.971833558870361</v>
      </c>
      <c r="N46" s="74" t="n">
        <v>33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HA_WICK_QUALITY_TF</t>
        </is>
      </c>
      <c r="B47" s="38" t="inlineStr">
        <is>
          <t>4h</t>
        </is>
      </c>
      <c r="C47" s="38" t="n"/>
      <c r="D47" s="38" t="inlineStr">
        <is>
          <t>ENTRY, GLOBAL_CHECK, STOCKS_EXIT</t>
        </is>
      </c>
      <c r="E47" s="38" t="n"/>
      <c r="F47" s="26" t="n"/>
      <c r="G47" s="38">
        <f>IFERROR(VLOOKUP($A105&amp;"_"&amp;$B105,Results_Deltas!$A$2:$P$15000,5,FALSE),"")</f>
        <v/>
      </c>
      <c r="H47" s="38" t="inlineStr">
        <is>
          <t>Blanket (page end)</t>
        </is>
      </c>
      <c r="I47" s="26" t="n"/>
      <c r="J47" s="26" t="n"/>
      <c r="K47" s="26" t="n"/>
      <c r="L47" s="26" t="inlineStr">
        <is>
          <t>NO</t>
        </is>
      </c>
      <c r="M47" s="74" t="n">
        <v>2.976118144025607</v>
      </c>
      <c r="N47" s="74" t="n">
        <v>31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MTS_BOTTOM_STRONG_THRESHOLD</t>
        </is>
      </c>
      <c r="B48" s="38" t="inlineStr">
        <is>
          <t>30</t>
        </is>
      </c>
      <c r="C48" s="38" t="n"/>
      <c r="D48" s="38" t="inlineStr">
        <is>
          <t>ENTRY, GLOBAL_CHECK, STOCKS_EXIT</t>
        </is>
      </c>
      <c r="E48" s="38" t="n"/>
      <c r="F48" s="26" t="n"/>
      <c r="G48" s="38">
        <f>IFERROR(VLOOKUP($A172&amp;"_"&amp;$B172,Results_Deltas!$A$2:$P$15000,5,FALSE),"")</f>
        <v/>
      </c>
      <c r="H48" s="38" t="inlineStr">
        <is>
          <t>Blanket (page end)</t>
        </is>
      </c>
      <c r="I48" s="26" t="n"/>
      <c r="J48" s="26" t="n"/>
      <c r="K48" s="26" t="n"/>
      <c r="L48" s="26" t="inlineStr">
        <is>
          <t>NO</t>
        </is>
      </c>
      <c r="M48" s="74" t="n">
        <v>2.978191887056473</v>
      </c>
      <c r="N48" s="74" t="n">
        <v>32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IFERROR(VLOOKUP($A56&amp;"_"&amp;$B56,Results_Deltas!$A$2:$P$15000,5,FALSE),"")</f>
        <v/>
      </c>
      <c r="H49" s="38" t="inlineStr">
        <is>
          <t>Blanket (page end)</t>
        </is>
      </c>
      <c r="I49" s="26" t="n"/>
      <c r="J49" s="26" t="n"/>
      <c r="K49" s="26" t="n"/>
      <c r="L49" s="26" t="inlineStr">
        <is>
          <t>NO</t>
        </is>
      </c>
      <c r="M49" s="74" t="n">
        <v>2.984946664966006</v>
      </c>
      <c r="N49" s="74" t="n">
        <v>33</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MTS_BOTTOM_BONUS_THRESHOLD</t>
        </is>
      </c>
      <c r="B50" s="40" t="inlineStr">
        <is>
          <t>25</t>
        </is>
      </c>
      <c r="C50" s="38" t="n"/>
      <c r="D50" s="38" t="inlineStr">
        <is>
          <t>ENTRY, GLOBAL_CHECK, STOCKS_EXIT</t>
        </is>
      </c>
      <c r="E50" s="38" t="n"/>
      <c r="F50" s="26" t="n"/>
      <c r="G50" s="38">
        <f>IFERROR(VLOOKUP($A166&amp;"_"&amp;$B166,Results_Deltas!$A$2:$P$15000,5,FALSE),"")</f>
        <v/>
      </c>
      <c r="H50" s="38" t="inlineStr">
        <is>
          <t>Blanket (page end)</t>
        </is>
      </c>
      <c r="I50" s="26" t="n"/>
      <c r="J50" s="26" t="n"/>
      <c r="K50" s="26" t="n"/>
      <c r="L50" s="26" t="inlineStr">
        <is>
          <t>YES</t>
        </is>
      </c>
      <c r="M50" s="74" t="n">
        <v>2.985243010306674</v>
      </c>
      <c r="N50" s="74" t="n">
        <v>32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COOLDOWN_LOCKS_FILTER_TF</t>
        </is>
      </c>
      <c r="B51" s="38" t="inlineStr">
        <is>
          <t>1h</t>
        </is>
      </c>
      <c r="C51" s="38" t="n"/>
      <c r="D51" s="38" t="inlineStr">
        <is>
          <t>GLOBAL_CHECK</t>
        </is>
      </c>
      <c r="E51" s="38" t="n"/>
      <c r="F51" s="26" t="n"/>
      <c r="G51" s="38">
        <f>IFERROR(VLOOKUP($A40&amp;"_"&amp;$B40,Results_Deltas!$A$2:$P$15000,5,FALSE),"")</f>
        <v/>
      </c>
      <c r="H51" s="38" t="inlineStr">
        <is>
          <t>Blanket (page end)</t>
        </is>
      </c>
      <c r="I51" s="26" t="n"/>
      <c r="J51" s="26" t="n"/>
      <c r="K51" s="26" t="n"/>
      <c r="L51" s="26" t="inlineStr">
        <is>
          <t>NO</t>
        </is>
      </c>
      <c r="M51" s="74" t="n">
        <v>2.985266782952266</v>
      </c>
      <c r="N51" s="74" t="n">
        <v>32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74" t="n">
        <v>2.99441256366439</v>
      </c>
      <c r="N52" s="74" t="n">
        <v>30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1h</t>
        </is>
      </c>
      <c r="C53" s="38" t="n"/>
      <c r="D53" s="38" t="inlineStr">
        <is>
          <t>GLOBAL_CHECK</t>
        </is>
      </c>
      <c r="E53" s="38" t="n"/>
      <c r="F53" s="26" t="n"/>
      <c r="G53" s="38">
        <f>IFERROR(VLOOKUP($A57&amp;"_"&amp;$B57,Results_Deltas!$A$2:$P$15000,5,FALSE),"")</f>
        <v/>
      </c>
      <c r="H53" s="38" t="inlineStr">
        <is>
          <t>Blanket (page end)</t>
        </is>
      </c>
      <c r="I53" s="26" t="n"/>
      <c r="J53" s="26" t="n"/>
      <c r="K53" s="26" t="n"/>
      <c r="L53" s="26" t="inlineStr">
        <is>
          <t>YES</t>
        </is>
      </c>
      <c r="M53" s="74" t="n">
        <v>2.999191169014896</v>
      </c>
      <c r="N53" s="74" t="n">
        <v>34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BAND_ARROW_ENABLED</t>
        </is>
      </c>
      <c r="B54" s="38" t="inlineStr">
        <is>
          <t>True</t>
        </is>
      </c>
      <c r="C54" s="38" t="n"/>
      <c r="D54" s="38" t="inlineStr">
        <is>
          <t>GLOBAL_CHECK, STOCKS_EXIT</t>
        </is>
      </c>
      <c r="E54" s="38" t="n"/>
      <c r="F54" s="26" t="n"/>
      <c r="G54" s="38">
        <f>IFERROR(VLOOKUP($A36&amp;"_"&amp;$B36,Results_Deltas!$A$2:$P$15000,5,FALSE),"")</f>
        <v/>
      </c>
      <c r="H54" s="38" t="inlineStr">
        <is>
          <t>Blanket (page end)</t>
        </is>
      </c>
      <c r="I54" s="26" t="n"/>
      <c r="J54" s="26" t="n"/>
      <c r="K54" s="26" t="n"/>
      <c r="L54" s="26" t="inlineStr">
        <is>
          <t>NO</t>
        </is>
      </c>
      <c r="M54" s="74" t="n">
        <v>3.043735000352227</v>
      </c>
      <c r="N54" s="74" t="n">
        <v>28</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MTS_BOTTOM_STRONG_THRESHOLD</t>
        </is>
      </c>
      <c r="B55" s="38" t="inlineStr">
        <is>
          <t>50</t>
        </is>
      </c>
      <c r="C55" s="38" t="n"/>
      <c r="D55" s="38" t="inlineStr">
        <is>
          <t>ENTRY, GLOBAL_CHECK, STOCKS_EXIT</t>
        </is>
      </c>
      <c r="E55" s="38" t="n"/>
      <c r="F55" s="26" t="n"/>
      <c r="G55" s="38">
        <f>IFERROR(VLOOKUP($A171&amp;"_"&amp;$B171,Results_Deltas!$A$2:$P$15000,5,FALSE),"")</f>
        <v/>
      </c>
      <c r="H55" s="38" t="inlineStr">
        <is>
          <t>Blanket (page end)</t>
        </is>
      </c>
      <c r="I55" s="26" t="n"/>
      <c r="J55" s="26" t="n"/>
      <c r="K55" s="26" t="n"/>
      <c r="L55" s="26" t="inlineStr">
        <is>
          <t>NO</t>
        </is>
      </c>
      <c r="M55" s="74" t="n">
        <v>3.047529063765293</v>
      </c>
      <c r="N55" s="74" t="n">
        <v>31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HA_WICK_QUALITY_SCORE</t>
        </is>
      </c>
      <c r="B56" s="40" t="inlineStr">
        <is>
          <t>15</t>
        </is>
      </c>
      <c r="C56" s="38" t="n"/>
      <c r="D56" s="38" t="inlineStr">
        <is>
          <t>ENTRY, GLOBAL_CHECK, STOCKS_EXIT</t>
        </is>
      </c>
      <c r="E56" s="38" t="n"/>
      <c r="F56" s="26" t="n"/>
      <c r="G56" s="38">
        <f>IFERROR(VLOOKUP($A101&amp;"_"&amp;$B101,Results_Deltas!$A$2:$P$15000,5,FALSE),"")</f>
        <v/>
      </c>
      <c r="H56" s="38" t="inlineStr">
        <is>
          <t>Blanket (page end)</t>
        </is>
      </c>
      <c r="I56" s="26" t="n"/>
      <c r="J56" s="26" t="n"/>
      <c r="K56" s="26" t="n"/>
      <c r="L56" s="26" t="inlineStr">
        <is>
          <t>NO</t>
        </is>
      </c>
      <c r="M56" s="74" t="n">
        <v>3.049361009092581</v>
      </c>
      <c r="N56" s="74" t="n">
        <v>33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HA_WICK_QUALITY_SCORE</t>
        </is>
      </c>
      <c r="B57" s="38" t="inlineStr">
        <is>
          <t>15_ALT</t>
        </is>
      </c>
      <c r="C57" s="38" t="n"/>
      <c r="D57" s="38" t="inlineStr">
        <is>
          <t>ENTRY, GLOBAL_CHECK, STOCKS_EXIT</t>
        </is>
      </c>
      <c r="E57" s="38" t="n"/>
      <c r="F57" s="26" t="n"/>
      <c r="G57" s="38">
        <f>IFERROR(VLOOKUP($A102&amp;"_"&amp;$B102,Results_Deltas!$A$2:$P$15000,5,FALSE),"")</f>
        <v/>
      </c>
      <c r="H57" s="38" t="inlineStr">
        <is>
          <t>Blanket (page end)</t>
        </is>
      </c>
      <c r="I57" s="26" t="n"/>
      <c r="J57" s="26" t="n"/>
      <c r="K57" s="26" t="n"/>
      <c r="L57" s="26" t="inlineStr">
        <is>
          <t>YES</t>
        </is>
      </c>
      <c r="M57" s="74" t="n">
        <v>3.049361009092581</v>
      </c>
      <c r="N57" s="74" t="n">
        <v>33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DC_MOMENT_STRONG_THRESHOLD</t>
        </is>
      </c>
      <c r="B58" s="38" t="inlineStr">
        <is>
          <t>50</t>
        </is>
      </c>
      <c r="C58" s="38" t="n"/>
      <c r="D58" s="38" t="inlineStr">
        <is>
          <t>ENTRY, GLOBAL_CHECK, STOCKS_EXIT</t>
        </is>
      </c>
      <c r="E58" s="38" t="n"/>
      <c r="F58" s="26" t="n"/>
      <c r="G58" s="38">
        <f>IFERROR(VLOOKUP($A47&amp;"_"&amp;$B47,Results_Deltas!$A$2:$P$15000,5,FALSE),"")</f>
        <v/>
      </c>
      <c r="H58" s="38" t="inlineStr">
        <is>
          <t>Blanket (page end)</t>
        </is>
      </c>
      <c r="I58" s="26" t="n"/>
      <c r="J58" s="26" t="n"/>
      <c r="K58" s="26" t="n"/>
      <c r="L58" s="26" t="inlineStr">
        <is>
          <t>YES</t>
        </is>
      </c>
      <c r="M58" s="74" t="n">
        <v>3.058118861467154</v>
      </c>
      <c r="N58" s="74" t="n">
        <v>27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HLR_SMA_BAND_PCT</t>
        </is>
      </c>
      <c r="B59" s="38" t="inlineStr">
        <is>
          <t>1.0</t>
        </is>
      </c>
      <c r="C59" s="38" t="n"/>
      <c r="D59" s="38" t="inlineStr">
        <is>
          <t>ENTRY, GLOBAL_CHECK, STOCKS_EXIT</t>
        </is>
      </c>
      <c r="E59" s="38" t="n"/>
      <c r="F59" s="26" t="n"/>
      <c r="G59" s="38">
        <f>IFERROR(VLOOKUP($A110&amp;"_"&amp;$B110,Results_Deltas!$A$2:$P$15000,5,FALSE),"")</f>
        <v/>
      </c>
      <c r="H59" s="38" t="inlineStr">
        <is>
          <t>Blanket (page end)</t>
        </is>
      </c>
      <c r="I59" s="26" t="n"/>
      <c r="J59" s="26" t="n"/>
      <c r="K59" s="26" t="n"/>
      <c r="L59" s="26" t="inlineStr">
        <is>
          <t>NO</t>
        </is>
      </c>
      <c r="M59" s="74" t="n">
        <v>3.062322881353198</v>
      </c>
      <c r="N59" s="74" t="n">
        <v>29</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MTS_BOTTOM_BONUS_THRESHOLD</t>
        </is>
      </c>
      <c r="B60" s="38" t="inlineStr">
        <is>
          <t>31.25</t>
        </is>
      </c>
      <c r="C60" s="38" t="n"/>
      <c r="D60" s="38" t="inlineStr">
        <is>
          <t>ENTRY, GLOBAL_CHECK, STOCKS_EXIT</t>
        </is>
      </c>
      <c r="E60" s="38" t="n"/>
      <c r="F60" s="26" t="n"/>
      <c r="G60" s="38">
        <f>IFERROR(VLOOKUP($A167&amp;"_"&amp;$B167,Results_Deltas!$A$2:$P$15000,5,FALSE),"")</f>
        <v/>
      </c>
      <c r="H60" s="38" t="inlineStr">
        <is>
          <t>Blanket (page end)</t>
        </is>
      </c>
      <c r="I60" s="26" t="n"/>
      <c r="J60" s="26" t="n"/>
      <c r="K60" s="26" t="n"/>
      <c r="L60" s="26" t="inlineStr">
        <is>
          <t>NO</t>
        </is>
      </c>
      <c r="M60" s="74" t="n">
        <v>3.068303290627377</v>
      </c>
      <c r="N60" s="74" t="n">
        <v>32</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LH_HL_FILTER_MODE</t>
        </is>
      </c>
      <c r="B61" s="40" t="inlineStr">
        <is>
          <t>STRICT_2BAR</t>
        </is>
      </c>
      <c r="C61" s="38" t="n"/>
      <c r="D61" s="38" t="inlineStr">
        <is>
          <t>ENTRY, GLOBAL_CHECK, STOCKS_EXIT</t>
        </is>
      </c>
      <c r="E61" s="38" t="n"/>
      <c r="F61" s="26" t="n"/>
      <c r="G61" s="38">
        <f>IFERROR(VLOOKUP($A133&amp;"_"&amp;$B133,Results_Deltas!$A$2:$P$15000,5,FALSE),"")</f>
        <v/>
      </c>
      <c r="H61" s="38" t="inlineStr">
        <is>
          <t>Blanket (page end)</t>
        </is>
      </c>
      <c r="I61" s="26" t="n"/>
      <c r="J61" s="26" t="n"/>
      <c r="K61" s="26" t="n"/>
      <c r="L61" s="26" t="inlineStr">
        <is>
          <t>NO</t>
        </is>
      </c>
      <c r="M61" s="74" t="n">
        <v>3.071058967511364</v>
      </c>
      <c r="N61" s="74" t="n">
        <v>34</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LH_HL_FILTER_MODE</t>
        </is>
      </c>
      <c r="B62" s="38" t="inlineStr">
        <is>
          <t>STRICT_2BAR_ALT</t>
        </is>
      </c>
      <c r="C62" s="38" t="n"/>
      <c r="D62" s="38" t="inlineStr">
        <is>
          <t>ENTRY, GLOBAL_CHECK, STOCKS_EXIT</t>
        </is>
      </c>
      <c r="E62" s="38" t="n"/>
      <c r="F62" s="26" t="n"/>
      <c r="G62" s="38">
        <f>IFERROR(VLOOKUP($A134&amp;"_"&amp;$B134,Results_Deltas!$A$2:$P$15000,5,FALSE),"")</f>
        <v/>
      </c>
      <c r="H62" s="38" t="inlineStr">
        <is>
          <t>Blanket (page end)</t>
        </is>
      </c>
      <c r="I62" s="26" t="n"/>
      <c r="J62" s="26" t="n"/>
      <c r="K62" s="26" t="n"/>
      <c r="L62" s="26" t="inlineStr">
        <is>
          <t>NO</t>
        </is>
      </c>
      <c r="M62" s="74" t="n">
        <v>3.071058967511364</v>
      </c>
      <c r="N62" s="74" t="n">
        <v>34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HLR_SMA_BAND_PCT</t>
        </is>
      </c>
      <c r="B63" s="38" t="inlineStr">
        <is>
          <t>0.5</t>
        </is>
      </c>
      <c r="C63" s="38" t="n"/>
      <c r="D63" s="38" t="inlineStr">
        <is>
          <t>ENTRY, GLOBAL_CHECK, STOCKS_EXIT</t>
        </is>
      </c>
      <c r="E63" s="38" t="n"/>
      <c r="F63" s="26" t="n"/>
      <c r="G63" s="38">
        <f>IFERROR(VLOOKUP($A111&amp;"_"&amp;$B111,Results_Deltas!$A$2:$P$15000,5,FALSE),"")</f>
        <v/>
      </c>
      <c r="H63" s="38" t="inlineStr">
        <is>
          <t>Blanket (page end)</t>
        </is>
      </c>
      <c r="I63" s="26" t="n"/>
      <c r="J63" s="26" t="n"/>
      <c r="K63" s="26" t="n"/>
      <c r="L63" s="26" t="inlineStr">
        <is>
          <t>YES</t>
        </is>
      </c>
      <c r="M63" s="74" t="n">
        <v>3.07229394727555</v>
      </c>
      <c r="N63" s="74" t="n">
        <v>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HLR_TOP_MIN_TFS</t>
        </is>
      </c>
      <c r="B64" s="38" t="inlineStr">
        <is>
          <t>1</t>
        </is>
      </c>
      <c r="C64" s="38" t="n"/>
      <c r="D64" s="38" t="inlineStr">
        <is>
          <t>GLOBAL_CHECK, REENTRY, STOCKS_EXIT</t>
        </is>
      </c>
      <c r="E64" s="38" t="n"/>
      <c r="F64" s="26" t="n"/>
      <c r="G64" s="38">
        <f>IFERROR(VLOOKUP($A114&amp;"_"&amp;$B114,Results_Deltas!$A$2:$P$15000,5,FALSE),"")</f>
        <v/>
      </c>
      <c r="H64" s="38" t="inlineStr">
        <is>
          <t>Blanket (page end)</t>
        </is>
      </c>
      <c r="I64" s="26" t="n"/>
      <c r="J64" s="26" t="n"/>
      <c r="K64" s="26" t="n"/>
      <c r="L64" s="26" t="inlineStr">
        <is>
          <t>NO</t>
        </is>
      </c>
      <c r="M64" s="74" t="n">
        <v>3.084297246736518</v>
      </c>
      <c r="N64" s="74" t="n">
        <v>31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IFERROR(VLOOKUP($A33&amp;"_"&amp;$B33,Results_Deltas!$A$2:$P$15000,5,FALSE),"")</f>
        <v/>
      </c>
      <c r="H65" s="38" t="inlineStr">
        <is>
          <t>Blanket (page end)</t>
        </is>
      </c>
      <c r="I65" s="26" t="n"/>
      <c r="J65" s="26" t="n"/>
      <c r="K65" s="26" t="n"/>
      <c r="L65" s="26" t="inlineStr">
        <is>
          <t>NO</t>
        </is>
      </c>
      <c r="M65" s="74" t="n">
        <v>3.085533965197574</v>
      </c>
      <c r="N65" s="74" t="n">
        <v>27</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MTF_GR_MIN_IND</t>
        </is>
      </c>
      <c r="B66" s="38" t="inlineStr">
        <is>
          <t>5</t>
        </is>
      </c>
      <c r="C66" s="38" t="n"/>
      <c r="D66" s="38" t="inlineStr">
        <is>
          <t>GLOBAL_CHECK, STOCKS_EXIT</t>
        </is>
      </c>
      <c r="E66" s="38" t="n"/>
      <c r="F66" s="26" t="n"/>
      <c r="G66" s="38">
        <f>IFERROR(VLOOKUP($A164&amp;"_"&amp;$B164,Results_Deltas!$A$2:$P$15000,5,FALSE),"")</f>
        <v/>
      </c>
      <c r="H66" s="38" t="inlineStr">
        <is>
          <t>Blanket (page end)</t>
        </is>
      </c>
      <c r="I66" s="26" t="n"/>
      <c r="J66" s="26" t="n"/>
      <c r="K66" s="26" t="n"/>
      <c r="L66" s="26" t="inlineStr">
        <is>
          <t>NO</t>
        </is>
      </c>
      <c r="M66" s="74" t="n">
        <v>3.105982208590453</v>
      </c>
      <c r="N66" s="74" t="n">
        <v>32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t="n"/>
      <c r="F67" s="26" t="n"/>
      <c r="G67" s="38">
        <f>IFERROR(VLOOKUP($A77&amp;"_"&amp;$B77,Results_Deltas!$A$2:$P$15000,5,FALSE),"")</f>
        <v/>
      </c>
      <c r="H67" s="38" t="inlineStr">
        <is>
          <t>Blanket (page end)</t>
        </is>
      </c>
      <c r="I67" s="26" t="n"/>
      <c r="J67" s="26" t="n"/>
      <c r="K67" s="26" t="n"/>
      <c r="L67" s="26" t="inlineStr">
        <is>
          <t>NO</t>
        </is>
      </c>
      <c r="M67" s="74" t="n">
        <v>3.10883446019047</v>
      </c>
      <c r="N67" s="74" t="n">
        <v>29</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DC_MOMENT_STRONG_THRESHOLD</t>
        </is>
      </c>
      <c r="B68" s="38" t="inlineStr">
        <is>
          <t>30</t>
        </is>
      </c>
      <c r="C68" s="38" t="n"/>
      <c r="D68" s="38" t="inlineStr">
        <is>
          <t>ENTRY, GLOBAL_CHECK, STOCKS_EXIT</t>
        </is>
      </c>
      <c r="E68" s="38" t="n"/>
      <c r="F68" s="26" t="n"/>
      <c r="G68" s="38">
        <f>IFERROR(VLOOKUP($A48&amp;"_"&amp;$B48,Results_Deltas!$A$2:$P$15000,5,FALSE),"")</f>
        <v/>
      </c>
      <c r="H68" s="38" t="inlineStr">
        <is>
          <t>Blanket (page end)</t>
        </is>
      </c>
      <c r="I68" s="26" t="n"/>
      <c r="J68" s="26" t="n"/>
      <c r="K68" s="26" t="n"/>
      <c r="L68" s="26" t="inlineStr">
        <is>
          <t>NO</t>
        </is>
      </c>
      <c r="M68" s="74" t="n">
        <v>3.115856920735469</v>
      </c>
      <c r="N68" s="74" t="n">
        <v>28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MTS_GATE_ENABLED</t>
        </is>
      </c>
      <c r="B69" s="40" t="inlineStr">
        <is>
          <t>True</t>
        </is>
      </c>
      <c r="C69" s="38" t="n"/>
      <c r="D69" s="38" t="inlineStr">
        <is>
          <t>ENTRY, GLOBAL_CHECK, STOCKS_EXIT</t>
        </is>
      </c>
      <c r="E69" s="38" t="n"/>
      <c r="F69" s="26" t="n"/>
      <c r="G69" s="38">
        <f>IFERROR(VLOOKUP($A175&amp;"_"&amp;$B175,Results_Deltas!$A$2:$P$15000,5,FALSE),"")</f>
        <v/>
      </c>
      <c r="H69" s="38" t="inlineStr">
        <is>
          <t>Blanket (page end)</t>
        </is>
      </c>
      <c r="I69" s="26" t="n"/>
      <c r="J69" s="26" t="n"/>
      <c r="K69" s="26" t="n"/>
      <c r="L69" s="26" t="inlineStr">
        <is>
          <t>NO</t>
        </is>
      </c>
      <c r="M69" s="74" t="n">
        <v>3.120207291049603</v>
      </c>
      <c r="N69" s="74" t="n">
        <v>32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1h</t>
        </is>
      </c>
      <c r="C70" s="38" t="n"/>
      <c r="D70" s="38" t="inlineStr">
        <is>
          <t>GLOBAL_CHECK</t>
        </is>
      </c>
      <c r="E70" s="38" t="n"/>
      <c r="F70" s="26" t="n"/>
      <c r="G70" s="38">
        <f>IFERROR(VLOOKUP($A82&amp;"_"&amp;$B82,Results_Deltas!$A$2:$P$15000,5,FALSE),"")</f>
        <v/>
      </c>
      <c r="H70" s="38" t="inlineStr">
        <is>
          <t>Blanket (page end)</t>
        </is>
      </c>
      <c r="I70" s="26" t="n"/>
      <c r="J70" s="26" t="n"/>
      <c r="K70" s="26" t="n"/>
      <c r="L70" s="26" t="inlineStr">
        <is>
          <t>NO</t>
        </is>
      </c>
      <c r="M70" s="74" t="n">
        <v>3.122863710195293</v>
      </c>
      <c r="N70" s="74" t="n">
        <v>27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DUP_GUARD_FILTER_TF</t>
        </is>
      </c>
      <c r="B71" s="38" t="inlineStr">
        <is>
          <t>OFF</t>
        </is>
      </c>
      <c r="C71" s="38" t="n"/>
      <c r="D71" s="38" t="inlineStr">
        <is>
          <t>GLOBAL_CHECK</t>
        </is>
      </c>
      <c r="E71" s="38" t="n"/>
      <c r="F71" s="26" t="n"/>
      <c r="G71" s="38">
        <f>IFERROR(VLOOKUP($A54&amp;"_"&amp;$B54,Results_Deltas!$A$2:$P$15000,5,FALSE),"")</f>
        <v/>
      </c>
      <c r="H71" s="38" t="inlineStr">
        <is>
          <t>Blanket (page end)</t>
        </is>
      </c>
      <c r="I71" s="26" t="n"/>
      <c r="J71" s="26" t="n"/>
      <c r="K71" s="26" t="n"/>
      <c r="L71" s="26" t="inlineStr">
        <is>
          <t>NO</t>
        </is>
      </c>
      <c r="M71" s="74" t="n">
        <v>3.130611442437402</v>
      </c>
      <c r="N71" s="74" t="n">
        <v>35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MANDATORY_REENTRY_WT_FILTER_MIN_TFS</t>
        </is>
      </c>
      <c r="B72" s="38" t="inlineStr">
        <is>
          <t>3</t>
        </is>
      </c>
      <c r="C72" s="38" t="n"/>
      <c r="D72" s="38" t="inlineStr">
        <is>
          <t>GLOBAL_CHECK, STOCKS_EXIT</t>
        </is>
      </c>
      <c r="E72" s="38" t="n"/>
      <c r="F72" s="26" t="n"/>
      <c r="G72" s="38">
        <f>IFERROR(VLOOKUP($A146&amp;"_"&amp;$B146,Results_Deltas!$A$2:$P$15000,5,FALSE),"")</f>
        <v/>
      </c>
      <c r="H72" s="38" t="inlineStr">
        <is>
          <t>Blanket (page end)</t>
        </is>
      </c>
      <c r="I72" s="26" t="n"/>
      <c r="J72" s="26" t="n"/>
      <c r="K72" s="26" t="n"/>
      <c r="L72" s="26" t="inlineStr">
        <is>
          <t>NO</t>
        </is>
      </c>
      <c r="M72" s="74" t="n">
        <v>3.134113183952394</v>
      </c>
      <c r="N72" s="74" t="n">
        <v>36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MTS_BOTTOM_BONUS_THRESHOLD</t>
        </is>
      </c>
      <c r="B73" s="38" t="inlineStr">
        <is>
          <t>18.75</t>
        </is>
      </c>
      <c r="C73" s="38" t="n"/>
      <c r="D73" s="38" t="inlineStr">
        <is>
          <t>ENTRY, GLOBAL_CHECK, STOCKS_EXIT</t>
        </is>
      </c>
      <c r="E73" s="38" t="n"/>
      <c r="F73" s="26" t="n"/>
      <c r="G73" s="38">
        <f>IFERROR(VLOOKUP($A168&amp;"_"&amp;$B168,Results_Deltas!$A$2:$P$15000,5,FALSE),"")</f>
        <v/>
      </c>
      <c r="H73" s="38" t="inlineStr">
        <is>
          <t>Blanket (page end)</t>
        </is>
      </c>
      <c r="I73" s="26" t="n"/>
      <c r="J73" s="26" t="n"/>
      <c r="K73" s="26" t="n"/>
      <c r="L73" s="26" t="inlineStr">
        <is>
          <t>NO</t>
        </is>
      </c>
      <c r="M73" s="74" t="n">
        <v>3.1368026255777</v>
      </c>
      <c r="N73" s="74" t="n">
        <v>32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MTF_GR_MIN_IND</t>
        </is>
      </c>
      <c r="B74" s="38" t="inlineStr">
        <is>
          <t>5_ALT</t>
        </is>
      </c>
      <c r="C74" s="38" t="n"/>
      <c r="D74" s="38" t="inlineStr">
        <is>
          <t>GLOBAL_CHECK, STOCKS_EXIT</t>
        </is>
      </c>
      <c r="E74" s="38" t="n"/>
      <c r="F74" s="26" t="n"/>
      <c r="G74" s="38">
        <f>IFERROR(VLOOKUP($A165&amp;"_"&amp;$B165,Results_Deltas!$A$2:$P$15000,5,FALSE),"")</f>
        <v/>
      </c>
      <c r="H74" s="38" t="inlineStr">
        <is>
          <t>Blanket (page end)</t>
        </is>
      </c>
      <c r="I74" s="26" t="n"/>
      <c r="J74" s="26" t="n"/>
      <c r="K74" s="26" t="n"/>
      <c r="L74" s="26" t="inlineStr">
        <is>
          <t>YES</t>
        </is>
      </c>
      <c r="M74" s="74" t="n">
        <v>3.137708557516299</v>
      </c>
      <c r="N74" s="74" t="n">
        <v>32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FG_FEAR_THRESHOLD</t>
        </is>
      </c>
      <c r="B75" s="38" t="inlineStr">
        <is>
          <t>18.75</t>
        </is>
      </c>
      <c r="C75" s="38" t="n"/>
      <c r="D75" s="38" t="inlineStr">
        <is>
          <t>GLOBAL_CHECK, STOCKS_EXIT</t>
        </is>
      </c>
      <c r="E75" s="38" t="n"/>
      <c r="F75" s="26" t="n"/>
      <c r="G75" s="38">
        <f>IFERROR(VLOOKUP($A73&amp;"_"&amp;$B73,Results_Deltas!$A$2:$P$15000,5,FALSE),"")</f>
        <v/>
      </c>
      <c r="H75" s="38" t="inlineStr">
        <is>
          <t>Blanket (page end)</t>
        </is>
      </c>
      <c r="I75" s="26" t="n"/>
      <c r="J75" s="26" t="n"/>
      <c r="K75" s="26" t="n"/>
      <c r="L75" s="26" t="inlineStr">
        <is>
          <t>NO</t>
        </is>
      </c>
      <c r="M75" s="74" t="n">
        <v>3.14016085471946</v>
      </c>
      <c r="N75" s="74" t="n">
        <v>30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HA_WICK_QUALITY_TF</t>
        </is>
      </c>
      <c r="B76" s="38" t="inlineStr">
        <is>
          <t>D</t>
        </is>
      </c>
      <c r="C76" s="38" t="n"/>
      <c r="D76" s="38" t="inlineStr">
        <is>
          <t>ENTRY, GLOBAL_CHECK, STOCKS_EXIT</t>
        </is>
      </c>
      <c r="E76" s="38" t="n"/>
      <c r="F76" s="26" t="n"/>
      <c r="G76" s="38">
        <f>IFERROR(VLOOKUP($A104&amp;"_"&amp;$B104,Results_Deltas!$A$2:$P$15000,5,FALSE),"")</f>
        <v/>
      </c>
      <c r="H76" s="38" t="inlineStr">
        <is>
          <t>Blanket (page end)</t>
        </is>
      </c>
      <c r="I76" s="26" t="n"/>
      <c r="J76" s="26" t="n"/>
      <c r="K76" s="26" t="n"/>
      <c r="L76" s="26" t="inlineStr">
        <is>
          <t>YES</t>
        </is>
      </c>
      <c r="M76" s="74" t="n">
        <v>3.146132076587062</v>
      </c>
      <c r="N76" s="74" t="n">
        <v>31</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FUNDING_GATE_FILTER_TF</t>
        </is>
      </c>
      <c r="B77" s="38" t="inlineStr">
        <is>
          <t>D</t>
        </is>
      </c>
      <c r="C77" s="38" t="n"/>
      <c r="D77" s="38" t="inlineStr">
        <is>
          <t>GLOBAL_CHECK</t>
        </is>
      </c>
      <c r="E77" s="38" t="n"/>
      <c r="F77" s="26" t="n"/>
      <c r="G77" s="38">
        <f>IFERROR(VLOOKUP($A80&amp;"_"&amp;$B80,Results_Deltas!$A$2:$P$15000,5,FALSE),"")</f>
        <v/>
      </c>
      <c r="H77" s="38" t="inlineStr">
        <is>
          <t>Blanket (page end)</t>
        </is>
      </c>
      <c r="I77" s="26" t="n"/>
      <c r="J77" s="26" t="n"/>
      <c r="K77" s="26" t="n"/>
      <c r="L77" s="26" t="inlineStr">
        <is>
          <t>YES</t>
        </is>
      </c>
      <c r="M77" s="74" t="n">
        <v>3.159754507090955</v>
      </c>
      <c r="N77" s="74" t="n">
        <v>28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OI_CONFIRM_MIN_CHANGE_PCT</t>
        </is>
      </c>
      <c r="B78" s="38" t="inlineStr">
        <is>
          <t>1.0</t>
        </is>
      </c>
      <c r="C78" s="38" t="n"/>
      <c r="D78" s="38" t="inlineStr">
        <is>
          <t>ENTRY, GLOBAL_CHECK, STOCKS_EXIT</t>
        </is>
      </c>
      <c r="E78" s="38" t="n"/>
      <c r="F78" s="26" t="n"/>
      <c r="G78" s="38">
        <f>IFERROR(VLOOKUP($A190&amp;"_"&amp;$B190,Results_Deltas!$A$2:$P$15000,5,FALSE),"")</f>
        <v/>
      </c>
      <c r="H78" s="38" t="inlineStr">
        <is>
          <t>Blanket (page end)</t>
        </is>
      </c>
      <c r="I78" s="26" t="n"/>
      <c r="J78" s="26" t="n"/>
      <c r="K78" s="26" t="n"/>
      <c r="L78" s="26" t="inlineStr">
        <is>
          <t>NO</t>
        </is>
      </c>
      <c r="M78" s="74" t="n">
        <v>3.187437481755845</v>
      </c>
      <c r="N78" s="74" t="n">
        <v>30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FG_GREED_THRESHOLD</t>
        </is>
      </c>
      <c r="B79" s="38" t="inlineStr">
        <is>
          <t>37.5</t>
        </is>
      </c>
      <c r="C79" s="38" t="n"/>
      <c r="D79" s="38" t="inlineStr">
        <is>
          <t>GLOBAL_CHECK, STOCKS_EXIT</t>
        </is>
      </c>
      <c r="E79" s="38" t="n"/>
      <c r="F79" s="26" t="n"/>
      <c r="G79" s="38">
        <f>IFERROR(VLOOKUP($A78&amp;"_"&amp;$B78,Results_Deltas!$A$2:$P$15000,5,FALSE),"")</f>
        <v/>
      </c>
      <c r="H79" s="38" t="inlineStr">
        <is>
          <t>Blanket (page end)</t>
        </is>
      </c>
      <c r="I79" s="26" t="n"/>
      <c r="J79" s="26" t="n"/>
      <c r="K79" s="26" t="n"/>
      <c r="L79" s="26" t="inlineStr">
        <is>
          <t>NO</t>
        </is>
      </c>
      <c r="M79" s="74" t="n">
        <v>3.191529276847897</v>
      </c>
      <c r="N79" s="74" t="n">
        <v>33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MOVER_THRESHOLD</t>
        </is>
      </c>
      <c r="B80" s="38" t="inlineStr">
        <is>
          <t>3.75</t>
        </is>
      </c>
      <c r="C80" s="38" t="n"/>
      <c r="D80" s="38" t="inlineStr">
        <is>
          <t>ENTRY, GLOBAL_CHECK, STOCKS_EXIT</t>
        </is>
      </c>
      <c r="E80" s="38" t="n"/>
      <c r="F80" s="26" t="n"/>
      <c r="G80" s="38">
        <f>IFERROR(VLOOKUP($A160&amp;"_"&amp;$B160,Results_Deltas!$A$2:$P$15000,5,FALSE),"")</f>
        <v/>
      </c>
      <c r="H80" s="38" t="inlineStr">
        <is>
          <t>Blanket (page end)</t>
        </is>
      </c>
      <c r="I80" s="26" t="n"/>
      <c r="J80" s="26" t="n"/>
      <c r="K80" s="26" t="n"/>
      <c r="L80" s="26" t="inlineStr">
        <is>
          <t>YES</t>
        </is>
      </c>
      <c r="M80" s="74" t="n">
        <v>3.192865757821266</v>
      </c>
      <c r="N80" s="74" t="n">
        <v>32</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74" t="n">
        <v>3.194209884891998</v>
      </c>
      <c r="N81" s="74" t="n">
        <v>31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FUNDING_GATE_FILTER_TF</t>
        </is>
      </c>
      <c r="B82" s="38" t="inlineStr">
        <is>
          <t>4h</t>
        </is>
      </c>
      <c r="C82" s="38" t="n"/>
      <c r="D82" s="38" t="inlineStr">
        <is>
          <t>GLOBAL_CHECK</t>
        </is>
      </c>
      <c r="E82" s="38" t="n"/>
      <c r="F82" s="26" t="n"/>
      <c r="G82" s="38">
        <f>IFERROR(VLOOKUP($A81&amp;"_"&amp;$B81,Results_Deltas!$A$2:$P$15000,5,FALSE),"")</f>
        <v/>
      </c>
      <c r="H82" s="38" t="inlineStr">
        <is>
          <t>Blanket (page end)</t>
        </is>
      </c>
      <c r="I82" s="26" t="n"/>
      <c r="J82" s="26" t="n"/>
      <c r="K82" s="26" t="n"/>
      <c r="L82" s="26" t="inlineStr">
        <is>
          <t>NO</t>
        </is>
      </c>
      <c r="M82" s="74" t="n">
        <v>3.199756188687235</v>
      </c>
      <c r="N82" s="74" t="n">
        <v>30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MOVER_THRESHOLD</t>
        </is>
      </c>
      <c r="B83" s="40" t="inlineStr">
        <is>
          <t>5</t>
        </is>
      </c>
      <c r="C83" s="38" t="n"/>
      <c r="D83" s="38" t="inlineStr">
        <is>
          <t>ENTRY, GLOBAL_CHECK, STOCKS_EXIT</t>
        </is>
      </c>
      <c r="E83" s="38" t="n"/>
      <c r="F83" s="26" t="n"/>
      <c r="G83" s="38">
        <f>IFERROR(VLOOKUP($A158&amp;"_"&amp;$B158,Results_Deltas!$A$2:$P$15000,5,FALSE),"")</f>
        <v/>
      </c>
      <c r="H83" s="38" t="inlineStr">
        <is>
          <t>Blanket (page end)</t>
        </is>
      </c>
      <c r="I83" s="26" t="n"/>
      <c r="J83" s="26" t="n"/>
      <c r="K83" s="26" t="n"/>
      <c r="L83" s="26" t="inlineStr">
        <is>
          <t>NO</t>
        </is>
      </c>
      <c r="M83" s="74" t="n">
        <v>3.211393125921386</v>
      </c>
      <c r="N83" s="74" t="n">
        <v>33</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COOLDOWN_LOCKS_FILTER_TF</t>
        </is>
      </c>
      <c r="B84" s="38" t="inlineStr">
        <is>
          <t>D</t>
        </is>
      </c>
      <c r="C84" s="38" t="n"/>
      <c r="D84" s="38" t="inlineStr">
        <is>
          <t>GLOBAL_CHECK</t>
        </is>
      </c>
      <c r="E84" s="38" t="n"/>
      <c r="F84" s="26" t="n"/>
      <c r="G84" s="38">
        <f>IFERROR(VLOOKUP($A38&amp;"_"&amp;$B38,Results_Deltas!$A$2:$P$15000,5,FALSE),"")</f>
        <v/>
      </c>
      <c r="H84" s="38" t="inlineStr">
        <is>
          <t>Blanket (page end)</t>
        </is>
      </c>
      <c r="I84" s="26" t="n"/>
      <c r="J84" s="26" t="n"/>
      <c r="K84" s="26" t="n"/>
      <c r="L84" s="26" t="inlineStr">
        <is>
          <t>NO</t>
        </is>
      </c>
      <c r="M84" s="74" t="n">
        <v>3.211624796404631</v>
      </c>
      <c r="N84" s="74" t="n">
        <v>29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COOLDOWN_LOCKS_FILTER_TF</t>
        </is>
      </c>
      <c r="B85" s="38" t="inlineStr">
        <is>
          <t>OFF</t>
        </is>
      </c>
      <c r="C85" s="38" t="n"/>
      <c r="D85" s="38" t="inlineStr">
        <is>
          <t>GLOBAL_CHECK</t>
        </is>
      </c>
      <c r="E85" s="38" t="n"/>
      <c r="F85" s="26" t="n"/>
      <c r="G85" s="38">
        <f>IFERROR(VLOOKUP($A37&amp;"_"&amp;$B37,Results_Deltas!$A$2:$P$15000,5,FALSE),"")</f>
        <v/>
      </c>
      <c r="H85" s="38" t="inlineStr">
        <is>
          <t>Blanket (page end)</t>
        </is>
      </c>
      <c r="I85" s="26" t="n"/>
      <c r="J85" s="26" t="n"/>
      <c r="K85" s="26" t="n"/>
      <c r="L85" s="26" t="inlineStr">
        <is>
          <t>NO</t>
        </is>
      </c>
      <c r="M85" s="74" t="n">
        <v>3.235440435021347</v>
      </c>
      <c r="N85" s="74" t="n">
        <v>31</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t="n"/>
      <c r="F86" s="26" t="n"/>
      <c r="G86" s="38">
        <f>IFERROR(VLOOKUP($A100&amp;"_"&amp;$B100,Results_Deltas!$A$2:$P$15000,5,FALSE),"")</f>
        <v/>
      </c>
      <c r="H86" s="38" t="inlineStr">
        <is>
          <t>Blanket (page end)</t>
        </is>
      </c>
      <c r="I86" s="26" t="n"/>
      <c r="J86" s="26" t="n"/>
      <c r="K86" s="26" t="n"/>
      <c r="L86" s="26" t="inlineStr">
        <is>
          <t>NO</t>
        </is>
      </c>
      <c r="M86" s="74" t="n">
        <v>3.237460382444457</v>
      </c>
      <c r="N86" s="74" t="n">
        <v>31</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MTS_BOTTOM_STRONG_THRESHOLD</t>
        </is>
      </c>
      <c r="B87" s="40" t="inlineStr">
        <is>
          <t>40</t>
        </is>
      </c>
      <c r="C87" s="38" t="n"/>
      <c r="D87" s="38" t="inlineStr">
        <is>
          <t>ENTRY, GLOBAL_CHECK, STOCKS_EXIT</t>
        </is>
      </c>
      <c r="E87" s="38" t="n"/>
      <c r="F87" s="26" t="n"/>
      <c r="G87" s="38">
        <f>IFERROR(VLOOKUP($A170&amp;"_"&amp;$B170,Results_Deltas!$A$2:$P$15000,5,FALSE),"")</f>
        <v/>
      </c>
      <c r="H87" s="38" t="inlineStr">
        <is>
          <t>Blanket (page end)</t>
        </is>
      </c>
      <c r="I87" s="26" t="n"/>
      <c r="J87" s="26" t="n"/>
      <c r="K87" s="26" t="n"/>
      <c r="L87" s="26" t="inlineStr">
        <is>
          <t>NO</t>
        </is>
      </c>
      <c r="M87" s="74" t="n">
        <v>3.256266457802757</v>
      </c>
      <c r="N87" s="74" t="n">
        <v>34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FUNDING_GATE_FILTER_TF</t>
        </is>
      </c>
      <c r="B88" s="38" t="inlineStr">
        <is>
          <t>OFF</t>
        </is>
      </c>
      <c r="C88" s="38" t="n"/>
      <c r="D88" s="38" t="inlineStr">
        <is>
          <t>GLOBAL_CHECK</t>
        </is>
      </c>
      <c r="E88" s="38" t="n"/>
      <c r="F88" s="26" t="n"/>
      <c r="G88" s="38">
        <f>IFERROR(VLOOKUP($A79&amp;"_"&amp;$B79,Results_Deltas!$A$2:$P$15000,5,FALSE),"")</f>
        <v/>
      </c>
      <c r="H88" s="38" t="inlineStr">
        <is>
          <t>Blanket (page end)</t>
        </is>
      </c>
      <c r="I88" s="26" t="n"/>
      <c r="J88" s="26" t="n"/>
      <c r="K88" s="26" t="n"/>
      <c r="L88" s="26" t="inlineStr">
        <is>
          <t>NO</t>
        </is>
      </c>
      <c r="M88" s="74" t="n">
        <v>3.274795450738588</v>
      </c>
      <c r="N88" s="74" t="n">
        <v>30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OI_CONFIRM_MIN_PRICE_PCT</t>
        </is>
      </c>
      <c r="B89" s="38" t="inlineStr">
        <is>
          <t>2.0</t>
        </is>
      </c>
      <c r="C89" s="38" t="n"/>
      <c r="D89" s="38" t="inlineStr">
        <is>
          <t>ENTRY, GLOBAL_CHECK, STOCKS_EXIT</t>
        </is>
      </c>
      <c r="E89" s="38" t="n"/>
      <c r="F89" s="26" t="n"/>
      <c r="G89" s="38">
        <f>IFERROR(VLOOKUP($A193&amp;"_"&amp;$B193,Results_Deltas!$A$2:$P$15000,5,FALSE),"")</f>
        <v/>
      </c>
      <c r="H89" s="38" t="inlineStr">
        <is>
          <t>Blanket (page end)</t>
        </is>
      </c>
      <c r="I89" s="26" t="n"/>
      <c r="J89" s="26" t="n"/>
      <c r="K89" s="26" t="n"/>
      <c r="L89" s="26" t="inlineStr">
        <is>
          <t>YES</t>
        </is>
      </c>
      <c r="M89" s="74" t="n">
        <v>3.277234610981384</v>
      </c>
      <c r="N89" s="74" t="n">
        <v>31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MTS_BOTTOM_BONUS_THRESHOLD</t>
        </is>
      </c>
      <c r="B90" s="38" t="inlineStr">
        <is>
          <t>12.5</t>
        </is>
      </c>
      <c r="C90" s="38" t="n"/>
      <c r="D90" s="38" t="inlineStr">
        <is>
          <t>ENTRY, GLOBAL_CHECK, STOCKS_EXIT</t>
        </is>
      </c>
      <c r="E90" s="38" t="n"/>
      <c r="F90" s="26" t="n"/>
      <c r="G90" s="38">
        <f>IFERROR(VLOOKUP($A169&amp;"_"&amp;$B169,Results_Deltas!$A$2:$P$15000,5,FALSE),"")</f>
        <v/>
      </c>
      <c r="H90" s="38" t="inlineStr">
        <is>
          <t>Blanket (page end)</t>
        </is>
      </c>
      <c r="I90" s="26" t="n"/>
      <c r="J90" s="26" t="n"/>
      <c r="K90" s="26" t="n"/>
      <c r="L90" s="26" t="inlineStr">
        <is>
          <t>NO</t>
        </is>
      </c>
      <c r="M90" s="74" t="n">
        <v>3.2815949636594</v>
      </c>
      <c r="N90" s="74" t="n">
        <v>32</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BANDAID_OFF_LOSER_RECOVER_PCT</t>
        </is>
      </c>
      <c r="B91" s="38" t="inlineStr">
        <is>
          <t>2.0</t>
        </is>
      </c>
      <c r="C91" s="38" t="n"/>
      <c r="D91" s="38" t="inlineStr">
        <is>
          <t>AUGMENT, ENTRY, EXIT, GLOBAL_CHECK, REDUCE, STOCKS_EXIT</t>
        </is>
      </c>
      <c r="E91" s="38" t="n"/>
      <c r="F91" s="26" t="n"/>
      <c r="G91" s="38">
        <f>IFERROR(VLOOKUP($A32&amp;"_"&amp;$B32,Results_Deltas!$A$2:$P$15000,5,FALSE),"")</f>
        <v/>
      </c>
      <c r="H91" s="38" t="inlineStr">
        <is>
          <t>Blanket (page end)</t>
        </is>
      </c>
      <c r="I91" s="26" t="n"/>
      <c r="J91" s="26" t="n"/>
      <c r="K91" s="26" t="n"/>
      <c r="L91" s="26" t="inlineStr">
        <is>
          <t>NO</t>
        </is>
      </c>
      <c r="M91" s="74" t="n">
        <v>3.289346867500043</v>
      </c>
      <c r="N91" s="74" t="n">
        <v>32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2.0</t>
        </is>
      </c>
      <c r="C92" s="38" t="n"/>
      <c r="D92" s="38" t="inlineStr">
        <is>
          <t>ENTRY, GLOBAL_CHECK, STOCKS_EXIT</t>
        </is>
      </c>
      <c r="E92" s="38" t="n"/>
      <c r="F92" s="26" t="n"/>
      <c r="G92" s="38">
        <f>IFERROR(VLOOKUP($A109&amp;"_"&amp;$B109,Results_Deltas!$A$2:$P$15000,5,FALSE),"")</f>
        <v/>
      </c>
      <c r="H92" s="38" t="inlineStr">
        <is>
          <t>Blanket (page end)</t>
        </is>
      </c>
      <c r="I92" s="26" t="n"/>
      <c r="J92" s="26" t="n"/>
      <c r="K92" s="26" t="n"/>
      <c r="L92" s="26" t="inlineStr">
        <is>
          <t>NO</t>
        </is>
      </c>
      <c r="M92" s="74" t="n">
        <v>3.303544027954126</v>
      </c>
      <c r="N92" s="74" t="n">
        <v>34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MANDATORY_REENTRY_WT_FILTER_MIN_TFS</t>
        </is>
      </c>
      <c r="B93" s="40" t="inlineStr">
        <is>
          <t>1</t>
        </is>
      </c>
      <c r="C93" s="38" t="n"/>
      <c r="D93" s="38" t="inlineStr">
        <is>
          <t>GLOBAL_CHECK, STOCKS_EXIT</t>
        </is>
      </c>
      <c r="E93" s="38" t="n"/>
      <c r="F93" s="26" t="n"/>
      <c r="G93" s="38">
        <f>IFERROR(VLOOKUP($A145&amp;"_"&amp;$B145,Results_Deltas!$A$2:$P$15000,5,FALSE),"")</f>
        <v/>
      </c>
      <c r="H93" s="38" t="inlineStr">
        <is>
          <t>Blanket (page end)</t>
        </is>
      </c>
      <c r="I93" s="26" t="n"/>
      <c r="J93" s="26" t="n"/>
      <c r="K93" s="26" t="n"/>
      <c r="L93" s="26" t="inlineStr">
        <is>
          <t>NO</t>
        </is>
      </c>
      <c r="M93" s="74" t="n">
        <v>3.330250785787905</v>
      </c>
      <c r="N93" s="74" t="n">
        <v>35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FG_FEAR_THRESHOLD</t>
        </is>
      </c>
      <c r="B94" s="38" t="inlineStr">
        <is>
          <t>12.5</t>
        </is>
      </c>
      <c r="C94" s="38" t="n"/>
      <c r="D94" s="38" t="inlineStr">
        <is>
          <t>GLOBAL_CHECK, STOCKS_EXIT</t>
        </is>
      </c>
      <c r="E94" s="38" t="n"/>
      <c r="F94" s="26" t="n"/>
      <c r="G94" s="38">
        <f>IFERROR(VLOOKUP($A74&amp;"_"&amp;$B74,Results_Deltas!$A$2:$P$15000,5,FALSE),"")</f>
        <v/>
      </c>
      <c r="H94" s="38" t="inlineStr">
        <is>
          <t>Blanket (page end)</t>
        </is>
      </c>
      <c r="I94" s="26" t="n"/>
      <c r="J94" s="26" t="n"/>
      <c r="K94" s="26" t="n"/>
      <c r="L94" s="26" t="inlineStr">
        <is>
          <t>NO</t>
        </is>
      </c>
      <c r="M94" s="74" t="n">
        <v>3.348650104955438</v>
      </c>
      <c r="N94" s="74" t="n">
        <v>32</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MANDATORY_REENTRY_WT_FILTER_MIN_TFS</t>
        </is>
      </c>
      <c r="B95" s="38" t="inlineStr">
        <is>
          <t>2</t>
        </is>
      </c>
      <c r="C95" s="38" t="n"/>
      <c r="D95" s="38" t="inlineStr">
        <is>
          <t>GLOBAL_CHECK, STOCKS_EXIT</t>
        </is>
      </c>
      <c r="E95" s="38" t="n"/>
      <c r="F95" s="26" t="n"/>
      <c r="G95" s="38">
        <f>IFERROR(VLOOKUP($A147&amp;"_"&amp;$B147,Results_Deltas!$A$2:$P$15000,5,FALSE),"")</f>
        <v/>
      </c>
      <c r="H95" s="38" t="inlineStr">
        <is>
          <t>Blanket (page end)</t>
        </is>
      </c>
      <c r="I95" s="26" t="n"/>
      <c r="J95" s="26" t="n"/>
      <c r="K95" s="26" t="n"/>
      <c r="L95" s="26" t="inlineStr">
        <is>
          <t>NO</t>
        </is>
      </c>
      <c r="M95" s="74" t="n">
        <v>3.35734108715802</v>
      </c>
      <c r="N95" s="74" t="n">
        <v>32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MANDATORY_REENTRY_WT_FILTER_VELOCITY_RATIO</t>
        </is>
      </c>
      <c r="B96" s="40" t="inlineStr">
        <is>
          <t>0.90</t>
        </is>
      </c>
      <c r="C96" s="38" t="n"/>
      <c r="D96" s="38" t="inlineStr">
        <is>
          <t>GLOBAL_CHECK, STOCKS_EXIT</t>
        </is>
      </c>
      <c r="E96" s="38" t="n"/>
      <c r="F96" s="26" t="n"/>
      <c r="G96" s="38">
        <f>IFERROR(VLOOKUP($A152&amp;"_"&amp;$B152,Results_Deltas!$A$2:$P$15000,5,FALSE),"")</f>
        <v/>
      </c>
      <c r="H96" s="38" t="inlineStr">
        <is>
          <t>Blanket (page end)</t>
        </is>
      </c>
      <c r="I96" s="26" t="n"/>
      <c r="J96" s="26" t="n"/>
      <c r="K96" s="26" t="n"/>
      <c r="L96" s="26" t="inlineStr">
        <is>
          <t>NO</t>
        </is>
      </c>
      <c r="M96" s="74" t="n">
        <v>3.378059630522532</v>
      </c>
      <c r="N96" s="74" t="n">
        <v>35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ADX_RANGING_THRESHOLD</t>
        </is>
      </c>
      <c r="B97" s="38" t="inlineStr">
        <is>
          <t>15</t>
        </is>
      </c>
      <c r="C97" s="38" t="n"/>
      <c r="D97" s="38" t="inlineStr">
        <is>
          <t>ENTRY, GLOBAL_CHECK, STOCKS_EXIT</t>
        </is>
      </c>
      <c r="E97" s="38" t="n"/>
      <c r="F97" s="26" t="n"/>
      <c r="G97" s="38">
        <f>IFERROR(VLOOKUP($A29&amp;"_"&amp;$B29,Results_Deltas!$A$2:$P$15000,5,FALSE),"")</f>
        <v/>
      </c>
      <c r="H97" s="38" t="inlineStr">
        <is>
          <t>Blanket (page end)</t>
        </is>
      </c>
      <c r="I97" s="26" t="n"/>
      <c r="J97" s="26" t="n"/>
      <c r="K97" s="26" t="n"/>
      <c r="L97" s="26" t="inlineStr">
        <is>
          <t>YES</t>
        </is>
      </c>
      <c r="M97" s="74" t="n">
        <v>3.38233390547827</v>
      </c>
      <c r="N97" s="74" t="n">
        <v>33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MANDATORY_REENTRY_WT_FILTER_VELOCITY_RATIO</t>
        </is>
      </c>
      <c r="B98" s="38" t="inlineStr">
        <is>
          <t>0.90_ALT</t>
        </is>
      </c>
      <c r="C98" s="38" t="n"/>
      <c r="D98" s="38" t="inlineStr">
        <is>
          <t>GLOBAL_CHECK, STOCKS_EXIT</t>
        </is>
      </c>
      <c r="E98" s="38" t="n"/>
      <c r="F98" s="26" t="n"/>
      <c r="G98" s="38">
        <f>IFERROR(VLOOKUP($A153&amp;"_"&amp;$B153,Results_Deltas!$A$2:$P$15000,5,FALSE),"")</f>
        <v/>
      </c>
      <c r="H98" s="38" t="inlineStr">
        <is>
          <t>Blanket (page end)</t>
        </is>
      </c>
      <c r="I98" s="26" t="n"/>
      <c r="J98" s="26" t="n"/>
      <c r="K98" s="26" t="n"/>
      <c r="L98" s="26" t="inlineStr">
        <is>
          <t>NO</t>
        </is>
      </c>
      <c r="M98" s="74" t="n">
        <v>3.39255955106464</v>
      </c>
      <c r="N98" s="74" t="n">
        <v>35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DC_MOMENT_STRONG_THRESHOLD</t>
        </is>
      </c>
      <c r="B99" s="38" t="inlineStr">
        <is>
          <t>20</t>
        </is>
      </c>
      <c r="C99" s="38" t="n"/>
      <c r="D99" s="38" t="inlineStr">
        <is>
          <t>ENTRY, GLOBAL_CHECK, STOCKS_EXIT</t>
        </is>
      </c>
      <c r="E99" s="38" t="n"/>
      <c r="F99" s="26" t="n"/>
      <c r="G99" s="38">
        <f>IFERROR(VLOOKUP($A49&amp;"_"&amp;$B49,Results_Deltas!$A$2:$P$15000,5,FALSE),"")</f>
        <v/>
      </c>
      <c r="H99" s="38" t="inlineStr">
        <is>
          <t>Blanket (page end)</t>
        </is>
      </c>
      <c r="I99" s="26" t="n"/>
      <c r="J99" s="26" t="n"/>
      <c r="K99" s="26" t="n"/>
      <c r="L99" s="26" t="inlineStr">
        <is>
          <t>NO</t>
        </is>
      </c>
      <c r="M99" s="74" t="n">
        <v>3.417349783638088</v>
      </c>
      <c r="N99" s="74" t="n">
        <v>36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OI_CONFIRM_MIN_PRICE_PCT</t>
        </is>
      </c>
      <c r="B100" s="38" t="inlineStr">
        <is>
          <t>0</t>
        </is>
      </c>
      <c r="C100" s="38" t="n"/>
      <c r="D100" s="38" t="inlineStr">
        <is>
          <t>ENTRY, GLOBAL_CHECK, STOCKS_EXIT</t>
        </is>
      </c>
      <c r="E100" s="38" t="n"/>
      <c r="F100" s="26" t="n"/>
      <c r="G100" s="38">
        <f>IFERROR(VLOOKUP($A192&amp;"_"&amp;$B192,Results_Deltas!$A$2:$P$15000,5,FALSE),"")</f>
        <v/>
      </c>
      <c r="H100" s="38" t="inlineStr">
        <is>
          <t>Blanket (page end)</t>
        </is>
      </c>
      <c r="I100" s="26" t="n"/>
      <c r="J100" s="26" t="n"/>
      <c r="K100" s="26" t="n"/>
      <c r="L100" s="26" t="inlineStr">
        <is>
          <t>NO</t>
        </is>
      </c>
      <c r="M100" s="74" t="n">
        <v>3.453025119541833</v>
      </c>
      <c r="N100" s="74" t="n">
        <v>33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LR_BAND_LADDER_STOCH_EXTREME</t>
        </is>
      </c>
      <c r="B101" s="38" t="inlineStr">
        <is>
          <t>30.0_ALT</t>
        </is>
      </c>
      <c r="C101" s="38" t="n"/>
      <c r="D101" s="38" t="inlineStr">
        <is>
          <t>GLOBAL_CHECK, STOCKS_EXIT</t>
        </is>
      </c>
      <c r="E101" s="38" t="n"/>
      <c r="F101" s="26" t="n"/>
      <c r="G101" s="38">
        <f>IFERROR(VLOOKUP($A140&amp;"_"&amp;$B140,Results_Deltas!$A$2:$P$15000,5,FALSE),"")</f>
        <v/>
      </c>
      <c r="H101" s="38" t="inlineStr">
        <is>
          <t>Blanket (page end)</t>
        </is>
      </c>
      <c r="I101" s="26" t="n"/>
      <c r="J101" s="26" t="n"/>
      <c r="K101" s="26" t="n"/>
      <c r="L101" s="26" t="inlineStr">
        <is>
          <t>YES</t>
        </is>
      </c>
      <c r="M101" s="74" t="n">
        <v>3.45861780143794</v>
      </c>
      <c r="N101" s="74" t="n">
        <v>34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LR_BAND_LADDER_STOCH_EXTREME</t>
        </is>
      </c>
      <c r="B102" s="40" t="inlineStr">
        <is>
          <t>30.0</t>
        </is>
      </c>
      <c r="C102" s="38" t="n"/>
      <c r="D102" s="38" t="inlineStr">
        <is>
          <t>GLOBAL_CHECK, STOCKS_EXIT</t>
        </is>
      </c>
      <c r="E102" s="38" t="n"/>
      <c r="F102" s="26" t="n"/>
      <c r="G102" s="38">
        <f>IFERROR(VLOOKUP($A139&amp;"_"&amp;$B139,Results_Deltas!$A$2:$P$15000,5,FALSE),"")</f>
        <v/>
      </c>
      <c r="H102" s="38" t="inlineStr">
        <is>
          <t>Blanket (page end)</t>
        </is>
      </c>
      <c r="I102" s="26" t="n"/>
      <c r="J102" s="26" t="n"/>
      <c r="K102" s="26" t="n"/>
      <c r="L102" s="26" t="inlineStr">
        <is>
          <t>NO</t>
        </is>
      </c>
      <c r="M102" s="74" t="n">
        <v>3.473374703531246</v>
      </c>
      <c r="N102" s="74" t="n">
        <v>34</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DC_MOMENT_STRONG_THRESHOLD</t>
        </is>
      </c>
      <c r="B103" s="40" t="inlineStr">
        <is>
          <t>40</t>
        </is>
      </c>
      <c r="C103" s="38" t="n"/>
      <c r="D103" s="38" t="inlineStr">
        <is>
          <t>ENTRY, GLOBAL_CHECK, STOCKS_EXIT</t>
        </is>
      </c>
      <c r="E103" s="38" t="n"/>
      <c r="F103" s="26" t="n"/>
      <c r="G103" s="38">
        <f>IFERROR(VLOOKUP($A46&amp;"_"&amp;$B46,Results_Deltas!$A$2:$P$15000,5,FALSE),"")</f>
        <v/>
      </c>
      <c r="H103" s="38" t="inlineStr">
        <is>
          <t>Blanket (page end)</t>
        </is>
      </c>
      <c r="I103" s="26" t="n"/>
      <c r="J103" s="26" t="n"/>
      <c r="K103" s="26" t="n"/>
      <c r="L103" s="26" t="inlineStr">
        <is>
          <t>YES</t>
        </is>
      </c>
      <c r="M103" s="74" t="n">
        <v>3.479402041655975</v>
      </c>
      <c r="N103" s="74" t="n">
        <v>34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OI_CONFIRM_MIN_CHANGE_PCT</t>
        </is>
      </c>
      <c r="B104" s="38" t="inlineStr">
        <is>
          <t>0</t>
        </is>
      </c>
      <c r="C104" s="38" t="n"/>
      <c r="D104" s="38" t="inlineStr">
        <is>
          <t>ENTRY, GLOBAL_CHECK, STOCKS_EXIT</t>
        </is>
      </c>
      <c r="E104" s="38" t="n"/>
      <c r="F104" s="26" t="n"/>
      <c r="G104" s="38">
        <f>IFERROR(VLOOKUP($A188&amp;"_"&amp;$B188,Results_Deltas!$A$2:$P$15000,5,FALSE),"")</f>
        <v/>
      </c>
      <c r="H104" s="38" t="inlineStr">
        <is>
          <t>Blanket (page end)</t>
        </is>
      </c>
      <c r="I104" s="26" t="n"/>
      <c r="J104" s="26" t="n"/>
      <c r="K104" s="26" t="n"/>
      <c r="L104" s="26" t="inlineStr">
        <is>
          <t>NO</t>
        </is>
      </c>
      <c r="M104" s="74" t="n">
        <v>3.55161060502391</v>
      </c>
      <c r="N104" s="74" t="n">
        <v>33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LR_BAND_LADDER_TF_TOP</t>
        </is>
      </c>
      <c r="B105" s="38" t="inlineStr">
        <is>
          <t>1</t>
        </is>
      </c>
      <c r="C105" s="38" t="n"/>
      <c r="D105" s="38" t="inlineStr">
        <is>
          <t>GLOBAL_CHECK, STOCKS_EXIT</t>
        </is>
      </c>
      <c r="E105" s="38" t="n"/>
      <c r="F105" s="26" t="n"/>
      <c r="G105" s="38">
        <f>IFERROR(VLOOKUP($A144&amp;"_"&amp;$B144,Results_Deltas!$A$2:$P$15000,5,FALSE),"")</f>
        <v/>
      </c>
      <c r="H105" s="38" t="inlineStr">
        <is>
          <t>Blanket (page end)</t>
        </is>
      </c>
      <c r="I105" s="26" t="n"/>
      <c r="J105" s="26" t="n"/>
      <c r="K105" s="26" t="n"/>
      <c r="L105" s="26" t="inlineStr">
        <is>
          <t>YES</t>
        </is>
      </c>
      <c r="M105" s="74" t="n">
        <v>3.630108669257925</v>
      </c>
      <c r="N105" s="74" t="n">
        <v>37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EMA_BLANKET_FILTER_MIN_TFS</t>
        </is>
      </c>
      <c r="B106" s="38" t="inlineStr">
        <is>
          <t>2</t>
        </is>
      </c>
      <c r="C106" s="38" t="n"/>
      <c r="D106" s="38" t="inlineStr">
        <is>
          <t>GLOBAL_CHECK</t>
        </is>
      </c>
      <c r="E106" s="38" t="n"/>
      <c r="F106" s="26" t="n"/>
      <c r="G106" s="38">
        <f>IFERROR(VLOOKUP($A65&amp;"_"&amp;$B65,Results_Deltas!$A$2:$P$15000,5,FALSE),"")</f>
        <v/>
      </c>
      <c r="H106" s="38" t="inlineStr">
        <is>
          <t>Blanket (page end)</t>
        </is>
      </c>
      <c r="I106" s="26" t="n"/>
      <c r="J106" s="26" t="n"/>
      <c r="K106" s="26" t="n"/>
      <c r="L106" s="26" t="inlineStr">
        <is>
          <t>NO</t>
        </is>
      </c>
      <c r="M106" s="74" t="n">
        <v>3.680036718935794</v>
      </c>
      <c r="N106" s="74" t="n">
        <v>39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CRYPTO_SPIKE_FADE_THRESHOLD_PCT</t>
        </is>
      </c>
      <c r="B107" s="38" t="inlineStr">
        <is>
          <t>7.5</t>
        </is>
      </c>
      <c r="C107" s="38" t="n"/>
      <c r="D107" s="38" t="inlineStr">
        <is>
          <t>GLOBAL_CHECK, STOCKS_EXIT</t>
        </is>
      </c>
      <c r="E107" s="38" t="n"/>
      <c r="F107" s="26" t="n"/>
      <c r="G107" s="38">
        <f>IFERROR(VLOOKUP($A44&amp;"_"&amp;$B44,Results_Deltas!$A$2:$P$15000,5,FALSE),"")</f>
        <v/>
      </c>
      <c r="H107" s="38" t="inlineStr">
        <is>
          <t>Blanket (page end)</t>
        </is>
      </c>
      <c r="I107" s="26" t="n"/>
      <c r="J107" s="26" t="n"/>
      <c r="K107" s="26" t="n"/>
      <c r="L107" s="26" t="inlineStr">
        <is>
          <t>NO</t>
        </is>
      </c>
      <c r="M107" s="74" t="n">
        <v>3.693070818387236</v>
      </c>
      <c r="N107" s="74" t="n">
        <v>39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LR_BAND_LADDER_TF_BOTTOM</t>
        </is>
      </c>
      <c r="B108" s="38" t="inlineStr">
        <is>
          <t>1</t>
        </is>
      </c>
      <c r="C108" s="38" t="n"/>
      <c r="D108" s="38" t="inlineStr">
        <is>
          <t>GLOBAL_CHECK, STOCKS_EXIT</t>
        </is>
      </c>
      <c r="E108" s="38" t="n"/>
      <c r="F108" s="26" t="n"/>
      <c r="G108" s="38">
        <f>IFERROR(VLOOKUP($A142&amp;"_"&amp;$B142,Results_Deltas!$A$2:$P$15000,5,FALSE),"")</f>
        <v/>
      </c>
      <c r="H108" s="38" t="inlineStr">
        <is>
          <t>Blanket (page end)</t>
        </is>
      </c>
      <c r="I108" s="26" t="n"/>
      <c r="J108" s="26" t="n"/>
      <c r="K108" s="26" t="n"/>
      <c r="L108" s="26" t="inlineStr">
        <is>
          <t>YES</t>
        </is>
      </c>
      <c r="M108" s="74" t="n">
        <v>3.697117285959079</v>
      </c>
      <c r="N108" s="74" t="n">
        <v>38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EMA_BLANKET_FILTER_ENABLED</t>
        </is>
      </c>
      <c r="B109" s="38" t="inlineStr">
        <is>
          <t>False</t>
        </is>
      </c>
      <c r="C109" s="38" t="n"/>
      <c r="D109" s="38" t="inlineStr">
        <is>
          <t>GLOBAL_CHECK</t>
        </is>
      </c>
      <c r="E109" s="38" t="n"/>
      <c r="F109" s="26" t="n"/>
      <c r="G109" s="38">
        <f>IFERROR(VLOOKUP($A62&amp;"_"&amp;$B62,Results_Deltas!$A$2:$P$15000,5,FALSE),"")</f>
        <v/>
      </c>
      <c r="H109" s="38" t="inlineStr">
        <is>
          <t>Blanket (page end)</t>
        </is>
      </c>
      <c r="I109" s="26" t="n"/>
      <c r="J109" s="26" t="n"/>
      <c r="K109" s="26" t="n"/>
      <c r="L109" s="26" t="inlineStr">
        <is>
          <t>NO</t>
        </is>
      </c>
      <c r="M109" s="74" t="n">
        <v>3.708700531419117</v>
      </c>
      <c r="N109" s="74" t="n">
        <v>39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IFERROR(VLOOKUP($A143&amp;"_"&amp;$B143,Results_Deltas!$A$2:$P$15000,5,FALSE),"")</f>
        <v/>
      </c>
      <c r="H110" s="38" t="inlineStr">
        <is>
          <t>Blanket (page end)</t>
        </is>
      </c>
      <c r="I110" s="26" t="n"/>
      <c r="J110" s="26" t="n"/>
      <c r="K110" s="26" t="n"/>
      <c r="L110" s="26" t="inlineStr">
        <is>
          <t>NO</t>
        </is>
      </c>
      <c r="M110" s="74" t="n">
        <v>3.744502080555923</v>
      </c>
      <c r="N110" s="74" t="n">
        <v>39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GR_FILTER_VEC_ENABLED</t>
        </is>
      </c>
      <c r="B111" s="38" t="inlineStr">
        <is>
          <t>True</t>
        </is>
      </c>
      <c r="C111" s="38" t="n"/>
      <c r="D111" s="38" t="inlineStr">
        <is>
          <t>GLOBAL_CHECK</t>
        </is>
      </c>
      <c r="E111" s="38" t="n"/>
      <c r="F111" s="26" t="n"/>
      <c r="G111" s="38">
        <f>IFERROR(VLOOKUP($A95&amp;"_"&amp;$B95,Results_Deltas!$A$2:$P$15000,5,FALSE),"")</f>
        <v/>
      </c>
      <c r="H111" s="38" t="inlineStr">
        <is>
          <t>Blanket (page end)</t>
        </is>
      </c>
      <c r="I111" s="26" t="n"/>
      <c r="J111" s="26" t="n"/>
      <c r="K111" s="26" t="n"/>
      <c r="L111" s="26" t="inlineStr">
        <is>
          <t>NO</t>
        </is>
      </c>
      <c r="M111" s="74" t="n">
        <v>3.747038143901477</v>
      </c>
      <c r="N111" s="74" t="n">
        <v>41</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NEW_POSITION_MAX_LOSS_THRESHOLD</t>
        </is>
      </c>
      <c r="B112" s="38" t="inlineStr">
        <is>
          <t>2.0</t>
        </is>
      </c>
      <c r="C112" s="38" t="n"/>
      <c r="D112" s="38" t="inlineStr">
        <is>
          <t>AUGMENT, EXIT, GLOBAL_CHECK, REDUCE, STOCKS_EXIT</t>
        </is>
      </c>
      <c r="E112" s="38" t="n"/>
      <c r="F112" s="26" t="n"/>
      <c r="G112" s="38">
        <f>IFERROR(VLOOKUP($A183&amp;"_"&amp;$B183,Results_Deltas!$A$2:$P$15000,5,FALSE),"")</f>
        <v/>
      </c>
      <c r="H112" s="38" t="inlineStr">
        <is>
          <t>Blanket (page end)</t>
        </is>
      </c>
      <c r="I112" s="26" t="n"/>
      <c r="J112" s="26" t="n"/>
      <c r="K112" s="26" t="n"/>
      <c r="L112" s="26" t="inlineStr">
        <is>
          <t>NO</t>
        </is>
      </c>
      <c r="M112" s="74" t="n">
        <v>3.748366565597681</v>
      </c>
      <c r="N112" s="74" t="n">
        <v>38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EMA_BLANKET_FILTER_MIN_TFS</t>
        </is>
      </c>
      <c r="B113" s="38" t="inlineStr">
        <is>
          <t>0</t>
        </is>
      </c>
      <c r="C113" s="38" t="n"/>
      <c r="D113" s="38" t="inlineStr">
        <is>
          <t>GLOBAL_CHECK</t>
        </is>
      </c>
      <c r="E113" s="38" t="n"/>
      <c r="F113" s="26" t="n"/>
      <c r="G113" s="38">
        <f>IFERROR(VLOOKUP($A64&amp;"_"&amp;$B64,Results_Deltas!$A$2:$P$15000,5,FALSE),"")</f>
        <v/>
      </c>
      <c r="H113" s="38" t="inlineStr">
        <is>
          <t>Blanket (page end)</t>
        </is>
      </c>
      <c r="I113" s="26" t="n"/>
      <c r="J113" s="26" t="n"/>
      <c r="K113" s="26" t="n"/>
      <c r="L113" s="26" t="inlineStr">
        <is>
          <t>NO</t>
        </is>
      </c>
      <c r="M113" s="74" t="n">
        <v>3.748775135399029</v>
      </c>
      <c r="N113" s="74" t="n">
        <v>35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EMA_9_21_FILTER_MIN_TFS</t>
        </is>
      </c>
      <c r="B114" s="38" t="inlineStr">
        <is>
          <t>2</t>
        </is>
      </c>
      <c r="C114" s="38" t="n"/>
      <c r="D114" s="38" t="inlineStr">
        <is>
          <t>GLOBAL_CHECK</t>
        </is>
      </c>
      <c r="E114" s="38" t="n"/>
      <c r="F114" s="26" t="n"/>
      <c r="G114" s="38">
        <f>IFERROR(VLOOKUP($A60&amp;"_"&amp;$B60,Results_Deltas!$A$2:$P$15000,5,FALSE),"")</f>
        <v/>
      </c>
      <c r="H114" s="38" t="inlineStr">
        <is>
          <t>Blanket (page end)</t>
        </is>
      </c>
      <c r="I114" s="26" t="n"/>
      <c r="J114" s="26" t="n"/>
      <c r="K114" s="26" t="n"/>
      <c r="L114" s="26" t="inlineStr">
        <is>
          <t>NO</t>
        </is>
      </c>
      <c r="M114" s="74" t="n">
        <v>3.749135986494015</v>
      </c>
      <c r="N114" s="74" t="n">
        <v>39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CRYPTO_SPIKE_FADE_THRESHOLD_PCT</t>
        </is>
      </c>
      <c r="B115" s="38" t="inlineStr">
        <is>
          <t>12.5</t>
        </is>
      </c>
      <c r="C115" s="38" t="n"/>
      <c r="D115" s="38" t="inlineStr">
        <is>
          <t>GLOBAL_CHECK, STOCKS_EXIT</t>
        </is>
      </c>
      <c r="E115" s="38" t="n"/>
      <c r="F115" s="26" t="n"/>
      <c r="G115" s="38">
        <f>IFERROR(VLOOKUP($A43&amp;"_"&amp;$B43,Results_Deltas!$A$2:$P$15000,5,FALSE),"")</f>
        <v/>
      </c>
      <c r="H115" s="38" t="inlineStr">
        <is>
          <t>Blanket (page end)</t>
        </is>
      </c>
      <c r="I115" s="26" t="n"/>
      <c r="J115" s="26" t="n"/>
      <c r="K115" s="26" t="n"/>
      <c r="L115" s="26" t="inlineStr">
        <is>
          <t>NO</t>
        </is>
      </c>
      <c r="M115" s="74" t="n">
        <v>3.762851166955747</v>
      </c>
      <c r="N115" s="74" t="n">
        <v>38</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EMA_9_21_FILTER_MIN_TFS</t>
        </is>
      </c>
      <c r="B116" s="38" t="inlineStr">
        <is>
          <t>0</t>
        </is>
      </c>
      <c r="C116" s="38" t="n"/>
      <c r="D116" s="38" t="inlineStr">
        <is>
          <t>GLOBAL_CHECK</t>
        </is>
      </c>
      <c r="E116" s="38" t="n"/>
      <c r="F116" s="26" t="n"/>
      <c r="G116" s="38">
        <f>IFERROR(VLOOKUP($A59&amp;"_"&amp;$B59,Results_Deltas!$A$2:$P$15000,5,FALSE),"")</f>
        <v/>
      </c>
      <c r="H116" s="38" t="inlineStr">
        <is>
          <t>Blanket (page end)</t>
        </is>
      </c>
      <c r="I116" s="26" t="n"/>
      <c r="J116" s="26" t="n"/>
      <c r="K116" s="26" t="n"/>
      <c r="L116" s="26" t="inlineStr">
        <is>
          <t>NO</t>
        </is>
      </c>
      <c r="M116" s="74" t="n">
        <v>3.767947927804084</v>
      </c>
      <c r="N116" s="74" t="n">
        <v>38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EMA_9_21_FILTER_MIN_TFS</t>
        </is>
      </c>
      <c r="B117" s="38" t="inlineStr">
        <is>
          <t>1</t>
        </is>
      </c>
      <c r="C117" s="38" t="n"/>
      <c r="D117" s="38" t="inlineStr">
        <is>
          <t>GLOBAL_CHECK</t>
        </is>
      </c>
      <c r="E117" s="38" t="n"/>
      <c r="F117" s="26" t="n"/>
      <c r="G117" s="38">
        <f>IFERROR(VLOOKUP($A61&amp;"_"&amp;$B61,Results_Deltas!$A$2:$P$15000,5,FALSE),"")</f>
        <v/>
      </c>
      <c r="H117" s="38" t="inlineStr">
        <is>
          <t>Blanket (page end)</t>
        </is>
      </c>
      <c r="I117" s="26" t="n"/>
      <c r="J117" s="26" t="n"/>
      <c r="K117" s="26" t="n"/>
      <c r="L117" s="26" t="inlineStr">
        <is>
          <t>NO</t>
        </is>
      </c>
      <c r="M117" s="74" t="n">
        <v>3.831661131020383</v>
      </c>
      <c r="N117" s="74" t="n">
        <v>40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HTF_TREND_VETO_BYPASS_ENABLED</t>
        </is>
      </c>
      <c r="B118" s="40" t="inlineStr">
        <is>
          <t>True</t>
        </is>
      </c>
      <c r="C118" s="38" t="n"/>
      <c r="D118" s="38" t="inlineStr">
        <is>
          <t>GLOBAL_CHECK, STOCKS_EXIT</t>
        </is>
      </c>
      <c r="E118" s="38" t="n"/>
      <c r="F118" s="26" t="n"/>
      <c r="G118" s="38">
        <f>IFERROR(VLOOKUP($A126&amp;"_"&amp;$B126,Results_Deltas!$A$2:$P$15000,5,FALSE),"")</f>
        <v/>
      </c>
      <c r="H118" s="38" t="inlineStr">
        <is>
          <t>Blanket (page end)</t>
        </is>
      </c>
      <c r="I118" s="26" t="n"/>
      <c r="J118" s="26" t="n"/>
      <c r="K118" s="26" t="n"/>
      <c r="L118" s="26" t="inlineStr">
        <is>
          <t>NO</t>
        </is>
      </c>
      <c r="M118" s="74" t="n">
        <v>3.847459528031457</v>
      </c>
      <c r="N118" s="74" t="n">
        <v>40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1</t>
        </is>
      </c>
      <c r="C119" s="38" t="n"/>
      <c r="D119" s="38" t="inlineStr">
        <is>
          <t>GLOBAL_CHECK</t>
        </is>
      </c>
      <c r="E119" s="38" t="n"/>
      <c r="F119" s="26" t="n"/>
      <c r="G119" s="38">
        <f>IFERROR(VLOOKUP($A98&amp;"_"&amp;$B98,Results_Deltas!$A$2:$P$15000,5,FALSE),"")</f>
        <v/>
      </c>
      <c r="H119" s="38" t="inlineStr">
        <is>
          <t>Blanket (page end)</t>
        </is>
      </c>
      <c r="I119" s="26" t="n"/>
      <c r="J119" s="26" t="n"/>
      <c r="K119" s="26" t="n"/>
      <c r="L119" s="26" t="inlineStr">
        <is>
          <t>NO</t>
        </is>
      </c>
      <c r="M119" s="74" t="n">
        <v>3.850205512827122</v>
      </c>
      <c r="N119" s="74" t="n">
        <v>37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IFERROR(VLOOKUP($A141&amp;"_"&amp;$B141,Results_Deltas!$A$2:$P$15000,5,FALSE),"")</f>
        <v/>
      </c>
      <c r="H120" s="38" t="inlineStr">
        <is>
          <t>Blanket (page end)</t>
        </is>
      </c>
      <c r="I120" s="26" t="n"/>
      <c r="J120" s="26" t="n"/>
      <c r="K120" s="26" t="n"/>
      <c r="L120" s="26" t="inlineStr">
        <is>
          <t>NO</t>
        </is>
      </c>
      <c r="M120" s="74" t="n">
        <v>3.866261074843599</v>
      </c>
      <c r="N120" s="74" t="n">
        <v>40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EMA_BLANKET_FILTER_MIN_TFS</t>
        </is>
      </c>
      <c r="B121" s="38" t="inlineStr">
        <is>
          <t>1</t>
        </is>
      </c>
      <c r="C121" s="38" t="n"/>
      <c r="D121" s="38" t="inlineStr">
        <is>
          <t>GLOBAL_CHECK</t>
        </is>
      </c>
      <c r="E121" s="38" t="n"/>
      <c r="F121" s="26" t="n"/>
      <c r="G121" s="38">
        <f>IFERROR(VLOOKUP($A66&amp;"_"&amp;$B66,Results_Deltas!$A$2:$P$15000,5,FALSE),"")</f>
        <v/>
      </c>
      <c r="H121" s="38" t="inlineStr">
        <is>
          <t>Blanket (page end)</t>
        </is>
      </c>
      <c r="I121" s="26" t="n"/>
      <c r="J121" s="26" t="n"/>
      <c r="K121" s="26" t="n"/>
      <c r="L121" s="26" t="inlineStr">
        <is>
          <t>NO</t>
        </is>
      </c>
      <c r="M121" s="74" t="n">
        <v>3.871098090283643</v>
      </c>
      <c r="N121" s="74" t="n">
        <v>41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GR_FILTER_VEC_MIN_TFS</t>
        </is>
      </c>
      <c r="B122" s="40" t="inlineStr">
        <is>
          <t>2</t>
        </is>
      </c>
      <c r="C122" s="38" t="n"/>
      <c r="D122" s="38" t="inlineStr">
        <is>
          <t>GLOBAL_CHECK</t>
        </is>
      </c>
      <c r="E122" s="38" t="n"/>
      <c r="F122" s="26" t="n"/>
      <c r="G122" s="38">
        <f>IFERROR(VLOOKUP($A97&amp;"_"&amp;$B97,Results_Deltas!$A$2:$P$15000,5,FALSE),"")</f>
        <v/>
      </c>
      <c r="H122" s="38" t="inlineStr">
        <is>
          <t>Blanket (page end)</t>
        </is>
      </c>
      <c r="I122" s="26" t="n"/>
      <c r="J122" s="26" t="n"/>
      <c r="K122" s="26" t="n"/>
      <c r="L122" s="26" t="inlineStr">
        <is>
          <t>NO</t>
        </is>
      </c>
      <c r="M122" s="74" t="n">
        <v>3.907577575674542</v>
      </c>
      <c r="N122" s="74" t="n">
        <v>41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DELTA_REENTRY_FILTER_ENABLED</t>
        </is>
      </c>
      <c r="B123" s="38" t="inlineStr">
        <is>
          <t>True</t>
        </is>
      </c>
      <c r="C123" s="38" t="n"/>
      <c r="D123" s="38" t="inlineStr">
        <is>
          <t>ENTRY, GLOBAL_CHECK, STOCKS_EXIT</t>
        </is>
      </c>
      <c r="E123" s="38" t="n"/>
      <c r="F123" s="26" t="n"/>
      <c r="G123" s="38">
        <f>IFERROR(VLOOKUP($A53&amp;"_"&amp;$B53,Results_Deltas!$A$2:$P$15000,5,FALSE),"")</f>
        <v/>
      </c>
      <c r="H123" s="38" t="inlineStr">
        <is>
          <t>Blanket (page end)</t>
        </is>
      </c>
      <c r="I123" s="26" t="n"/>
      <c r="J123" s="26" t="n"/>
      <c r="K123" s="26" t="n"/>
      <c r="L123" s="26" t="inlineStr">
        <is>
          <t>NO</t>
        </is>
      </c>
      <c r="M123" s="74" t="n">
        <v>3.919964144616459</v>
      </c>
      <c r="N123" s="74" t="n">
        <v>40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OI_CONFIRM_MIN_CHANGE_PCT</t>
        </is>
      </c>
      <c r="B124" s="40" t="inlineStr">
        <is>
          <t>0.5</t>
        </is>
      </c>
      <c r="C124" s="38" t="n"/>
      <c r="D124" s="38" t="inlineStr">
        <is>
          <t>ENTRY, GLOBAL_CHECK, STOCKS_EXIT</t>
        </is>
      </c>
      <c r="E124" s="38" t="n"/>
      <c r="F124" s="26" t="n"/>
      <c r="G124" s="38">
        <f>IFERROR(VLOOKUP($A191&amp;"_"&amp;$B191,Results_Deltas!$A$2:$P$15000,5,FALSE),"")</f>
        <v/>
      </c>
      <c r="H124" s="38" t="inlineStr">
        <is>
          <t>Blanket (page end)</t>
        </is>
      </c>
      <c r="I124" s="26" t="n"/>
      <c r="J124" s="26" t="n"/>
      <c r="K124" s="26" t="n"/>
      <c r="L124" s="26" t="inlineStr">
        <is>
          <t>NO</t>
        </is>
      </c>
      <c r="M124" s="74" t="n">
        <v>3.924627106485397</v>
      </c>
      <c r="N124" s="74" t="n">
        <v>36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CRYPTO_SPIKE_FADE_THRESHOLD_PCT</t>
        </is>
      </c>
      <c r="B125" s="40" t="inlineStr">
        <is>
          <t>10</t>
        </is>
      </c>
      <c r="C125" s="38" t="n"/>
      <c r="D125" s="38" t="inlineStr">
        <is>
          <t>GLOBAL_CHECK, STOCKS_EXIT</t>
        </is>
      </c>
      <c r="E125" s="38" t="n"/>
      <c r="F125" s="26" t="n"/>
      <c r="G125" s="38">
        <f>IFERROR(VLOOKUP($A42&amp;"_"&amp;$B42,Results_Deltas!$A$2:$P$15000,5,FALSE),"")</f>
        <v/>
      </c>
      <c r="H125" s="38" t="inlineStr">
        <is>
          <t>Blanket (page end)</t>
        </is>
      </c>
      <c r="I125" s="26" t="n"/>
      <c r="J125" s="26" t="n"/>
      <c r="K125" s="26" t="n"/>
      <c r="L125" s="26" t="inlineStr">
        <is>
          <t>NO</t>
        </is>
      </c>
      <c r="M125" s="74" t="n">
        <v>3.963616141775796</v>
      </c>
      <c r="N125" s="74" t="n">
        <v>39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DELTA_HTF_GATE</t>
        </is>
      </c>
      <c r="B126" s="38" t="inlineStr">
        <is>
          <t>4h_ALT</t>
        </is>
      </c>
      <c r="C126" s="38" t="n"/>
      <c r="D126" s="38" t="inlineStr">
        <is>
          <t>ENTRY, GLOBAL_CHECK, STOCKS_EXIT</t>
        </is>
      </c>
      <c r="E126" s="38" t="n"/>
      <c r="F126" s="26" t="n"/>
      <c r="G126" s="38">
        <f>IFERROR(VLOOKUP($A51&amp;"_"&amp;$B51,Results_Deltas!$A$2:$P$15000,5,FALSE),"")</f>
        <v/>
      </c>
      <c r="H126" s="38" t="inlineStr">
        <is>
          <t>Blanket (page end)</t>
        </is>
      </c>
      <c r="I126" s="26" t="n"/>
      <c r="J126" s="26" t="n"/>
      <c r="K126" s="26" t="n"/>
      <c r="L126" s="26" t="inlineStr">
        <is>
          <t>YES</t>
        </is>
      </c>
      <c r="M126" s="74" t="n">
        <v>3.978123819957802</v>
      </c>
      <c r="N126" s="74" t="n">
        <v>39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NEW_POSITION_MAX_LOSS_THRESHOLD</t>
        </is>
      </c>
      <c r="B127" s="38" t="inlineStr">
        <is>
          <t>0.5</t>
        </is>
      </c>
      <c r="C127" s="38" t="n"/>
      <c r="D127" s="38" t="inlineStr">
        <is>
          <t>AUGMENT, EXIT, GLOBAL_CHECK, REDUCE, STOCKS_EXIT</t>
        </is>
      </c>
      <c r="E127" s="38" t="n"/>
      <c r="F127" s="26" t="n"/>
      <c r="G127" s="38">
        <f>IFERROR(VLOOKUP($A185&amp;"_"&amp;$B185,Results_Deltas!$A$2:$P$15000,5,FALSE),"")</f>
        <v/>
      </c>
      <c r="H127" s="38" t="inlineStr">
        <is>
          <t>Blanket (page end)</t>
        </is>
      </c>
      <c r="I127" s="26" t="n"/>
      <c r="J127" s="26" t="n"/>
      <c r="K127" s="26" t="n"/>
      <c r="L127" s="26" t="inlineStr">
        <is>
          <t>NO</t>
        </is>
      </c>
      <c r="M127" s="74" t="n">
        <v>3.979387661965776</v>
      </c>
      <c r="N127" s="74" t="n">
        <v>41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NEWBORN_LOSS_KILL_GAIN_THRESHOLD_PCT</t>
        </is>
      </c>
      <c r="B128" s="38" t="inlineStr">
        <is>
          <t>0.5</t>
        </is>
      </c>
      <c r="C128" s="38" t="n"/>
      <c r="D128" s="38" t="inlineStr">
        <is>
          <t>AUGMENT, EXIT, GLOBAL_CHECK, REDUCE, STOCKS_EXIT</t>
        </is>
      </c>
      <c r="E128" s="38" t="n"/>
      <c r="F128" s="26" t="n"/>
      <c r="G128" s="38">
        <f>IFERROR(VLOOKUP($A179&amp;"_"&amp;$B179,Results_Deltas!$A$2:$P$15000,5,FALSE),"")</f>
        <v/>
      </c>
      <c r="H128" s="38" t="inlineStr">
        <is>
          <t>Blanket (page end)</t>
        </is>
      </c>
      <c r="I128" s="26" t="n"/>
      <c r="J128" s="26" t="n"/>
      <c r="K128" s="26" t="n"/>
      <c r="L128" s="26" t="inlineStr">
        <is>
          <t>NO</t>
        </is>
      </c>
      <c r="M128" s="74" t="n">
        <v>3.997782062651025</v>
      </c>
      <c r="N128" s="74" t="n">
        <v>39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NEW_POSITION_MAX_LOSS_THRESHOLD</t>
        </is>
      </c>
      <c r="B129" s="38" t="inlineStr">
        <is>
          <t>1.0</t>
        </is>
      </c>
      <c r="C129" s="38" t="n"/>
      <c r="D129" s="38" t="inlineStr">
        <is>
          <t>AUGMENT, EXIT, GLOBAL_CHECK, REDUCE, STOCKS_EXIT</t>
        </is>
      </c>
      <c r="E129" s="38" t="n"/>
      <c r="F129" s="26" t="n"/>
      <c r="G129" s="38">
        <f>IFERROR(VLOOKUP($A184&amp;"_"&amp;$B184,Results_Deltas!$A$2:$P$15000,5,FALSE),"")</f>
        <v/>
      </c>
      <c r="H129" s="38" t="inlineStr">
        <is>
          <t>Blanket (page end)</t>
        </is>
      </c>
      <c r="I129" s="26" t="n"/>
      <c r="J129" s="26" t="n"/>
      <c r="K129" s="26" t="n"/>
      <c r="L129" s="26" t="inlineStr">
        <is>
          <t>NO</t>
        </is>
      </c>
      <c r="M129" s="74" t="n">
        <v>4.011913712370244</v>
      </c>
      <c r="N129" s="74" t="n">
        <v>37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DELTA_HTF_GATE</t>
        </is>
      </c>
      <c r="B130" s="38" t="inlineStr">
        <is>
          <t>4h</t>
        </is>
      </c>
      <c r="C130" s="38" t="n"/>
      <c r="D130" s="38" t="inlineStr">
        <is>
          <t>ENTRY, GLOBAL_CHECK, STOCKS_EXIT</t>
        </is>
      </c>
      <c r="E130" s="38" t="n"/>
      <c r="F130" s="26" t="n"/>
      <c r="G130" s="38">
        <f>IFERROR(VLOOKUP($A50&amp;"_"&amp;$B50,Results_Deltas!$A$2:$P$15000,5,FALSE),"")</f>
        <v/>
      </c>
      <c r="H130" s="38" t="inlineStr">
        <is>
          <t>Blanket (page end)</t>
        </is>
      </c>
      <c r="I130" s="26" t="n"/>
      <c r="J130" s="26" t="n"/>
      <c r="K130" s="26" t="n"/>
      <c r="L130" s="26" t="inlineStr">
        <is>
          <t>NO</t>
        </is>
      </c>
      <c r="M130" s="74" t="n">
        <v>4.070417042310385</v>
      </c>
      <c r="N130" s="74" t="n">
        <v>39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IFERROR(VLOOKUP($A138&amp;"_"&amp;$B138,Results_Deltas!$A$2:$P$15000,5,FALSE),"")</f>
        <v/>
      </c>
      <c r="H131" s="38" t="inlineStr">
        <is>
          <t>Blanket (page end)</t>
        </is>
      </c>
      <c r="I131" s="26" t="n"/>
      <c r="J131" s="26" t="n"/>
      <c r="K131" s="26" t="n"/>
      <c r="L131" s="26" t="inlineStr">
        <is>
          <t>YES</t>
        </is>
      </c>
      <c r="M131" s="74" t="n">
        <v>4.074143127951022</v>
      </c>
      <c r="N131" s="74" t="n">
        <v>41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COOLDOWN_LOCKS_FILTER_TF</t>
        </is>
      </c>
      <c r="B132" s="40" t="inlineStr">
        <is>
          <t>15m</t>
        </is>
      </c>
      <c r="C132" s="38" t="n"/>
      <c r="D132" s="38" t="inlineStr">
        <is>
          <t>GLOBAL_CHECK</t>
        </is>
      </c>
      <c r="E132" s="38" t="n"/>
      <c r="F132" s="26" t="n"/>
      <c r="G132" s="38">
        <f>IFERROR(VLOOKUP($A41&amp;"_"&amp;$B41,Results_Deltas!$A$2:$P$15000,5,FALSE),"")</f>
        <v/>
      </c>
      <c r="H132" s="38" t="inlineStr">
        <is>
          <t>Blanket (page end)</t>
        </is>
      </c>
      <c r="I132" s="26" t="n"/>
      <c r="J132" s="26" t="n"/>
      <c r="K132" s="26" t="n"/>
      <c r="L132" s="26" t="inlineStr">
        <is>
          <t>NO</t>
        </is>
      </c>
      <c r="M132" s="74" t="n">
        <v>4.091375799973348</v>
      </c>
      <c r="N132" s="74" t="n">
        <v>37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CRYPTO_SPIKE_FADE_THRESHOLD_PCT</t>
        </is>
      </c>
      <c r="B133" s="38" t="inlineStr">
        <is>
          <t>5</t>
        </is>
      </c>
      <c r="C133" s="38" t="n"/>
      <c r="D133" s="38" t="inlineStr">
        <is>
          <t>GLOBAL_CHECK, STOCKS_EXIT</t>
        </is>
      </c>
      <c r="E133" s="38" t="n"/>
      <c r="F133" s="26" t="n"/>
      <c r="G133" s="38">
        <f>IFERROR(VLOOKUP($A45&amp;"_"&amp;$B45,Results_Deltas!$A$2:$P$15000,5,FALSE),"")</f>
        <v/>
      </c>
      <c r="H133" s="38" t="inlineStr">
        <is>
          <t>Blanket (page end)</t>
        </is>
      </c>
      <c r="I133" s="26" t="n"/>
      <c r="J133" s="26" t="n"/>
      <c r="K133" s="26" t="n"/>
      <c r="L133" s="26" t="inlineStr">
        <is>
          <t>NO</t>
        </is>
      </c>
      <c r="M133" s="74" t="n">
        <v>4.09180717663878</v>
      </c>
      <c r="N133" s="74" t="n">
        <v>42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NEWBORN_LOSS_KILL_GAIN_THRESHOLD_PCT</t>
        </is>
      </c>
      <c r="B134" s="38" t="inlineStr">
        <is>
          <t>2.0</t>
        </is>
      </c>
      <c r="C134" s="38" t="n"/>
      <c r="D134" s="38" t="inlineStr">
        <is>
          <t>AUGMENT, EXIT, GLOBAL_CHECK, REDUCE, STOCKS_EXIT</t>
        </is>
      </c>
      <c r="E134" s="38" t="n"/>
      <c r="F134" s="26" t="n"/>
      <c r="G134" s="38">
        <f>IFERROR(VLOOKUP($A177&amp;"_"&amp;$B177,Results_Deltas!$A$2:$P$15000,5,FALSE),"")</f>
        <v/>
      </c>
      <c r="H134" s="38" t="inlineStr">
        <is>
          <t>Blanket (page end)</t>
        </is>
      </c>
      <c r="I134" s="26" t="n"/>
      <c r="J134" s="26" t="n"/>
      <c r="K134" s="26" t="n"/>
      <c r="L134" s="26" t="inlineStr">
        <is>
          <t>YES</t>
        </is>
      </c>
      <c r="M134" s="74" t="n">
        <v>4.099320946809809</v>
      </c>
      <c r="N134" s="74" t="n">
        <v>39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NEWBORN_LOSS_KILL_GAIN_THRESHOLD_PCT</t>
        </is>
      </c>
      <c r="B135" s="38" t="inlineStr">
        <is>
          <t>1.0</t>
        </is>
      </c>
      <c r="C135" s="38" t="n"/>
      <c r="D135" s="38" t="inlineStr">
        <is>
          <t>AUGMENT, EXIT, GLOBAL_CHECK, REDUCE, STOCKS_EXIT</t>
        </is>
      </c>
      <c r="E135" s="38" t="n"/>
      <c r="F135" s="26" t="n"/>
      <c r="G135" s="38">
        <f>IFERROR(VLOOKUP($A178&amp;"_"&amp;$B178,Results_Deltas!$A$2:$P$15000,5,FALSE),"")</f>
        <v/>
      </c>
      <c r="H135" s="38" t="inlineStr">
        <is>
          <t>Blanket (page end)</t>
        </is>
      </c>
      <c r="I135" s="26" t="n"/>
      <c r="J135" s="26" t="n"/>
      <c r="K135" s="26" t="n"/>
      <c r="L135" s="26" t="inlineStr">
        <is>
          <t>NO</t>
        </is>
      </c>
      <c r="M135" s="74" t="n">
        <v>4.134361579062877</v>
      </c>
      <c r="N135" s="74" t="n">
        <v>41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ADX_RANGING_THRESHOLD</t>
        </is>
      </c>
      <c r="B136" s="38" t="inlineStr">
        <is>
          <t>20</t>
        </is>
      </c>
      <c r="C136" s="38" t="n"/>
      <c r="D136" s="38" t="inlineStr">
        <is>
          <t>ENTRY, GLOBAL_CHECK, STOCKS_EXIT</t>
        </is>
      </c>
      <c r="E136" s="38" t="n"/>
      <c r="F136" s="26" t="n"/>
      <c r="G136" s="38">
        <f>IFERROR(VLOOKUP($A27&amp;"_"&amp;$B27,Results_Deltas!$A$2:$P$15000,5,FALSE),"")</f>
        <v/>
      </c>
      <c r="H136" s="38" t="inlineStr">
        <is>
          <t>Blanket (page end)</t>
        </is>
      </c>
      <c r="I136" s="26" t="n"/>
      <c r="J136" s="26" t="n"/>
      <c r="K136" s="26" t="n"/>
      <c r="L136" s="26" t="inlineStr">
        <is>
          <t>NO</t>
        </is>
      </c>
      <c r="M136" s="74" t="n">
        <v>4.190617232651198</v>
      </c>
      <c r="N136" s="74" t="n">
        <v>35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BANDAID_OFF_LOSER_RECOVER_PCT</t>
        </is>
      </c>
      <c r="B137" s="38" t="inlineStr">
        <is>
          <t>0</t>
        </is>
      </c>
      <c r="C137" s="38" t="n"/>
      <c r="D137" s="38" t="inlineStr">
        <is>
          <t>AUGMENT, ENTRY, EXIT, GLOBAL_CHECK, REDUCE, STOCKS_EXIT</t>
        </is>
      </c>
      <c r="E137" s="38" t="n"/>
      <c r="F137" s="26" t="n"/>
      <c r="G137" s="38">
        <f>IFERROR(VLOOKUP($A31&amp;"_"&amp;$B31,Results_Deltas!$A$2:$P$15000,5,FALSE),"")</f>
        <v/>
      </c>
      <c r="H137" s="38" t="inlineStr">
        <is>
          <t>Blanket (page end)</t>
        </is>
      </c>
      <c r="I137" s="26" t="n"/>
      <c r="J137" s="26" t="n"/>
      <c r="K137" s="26" t="n"/>
      <c r="L137" s="26" t="inlineStr">
        <is>
          <t>NO</t>
        </is>
      </c>
      <c r="M137" s="74" t="n">
        <v>4.319237797420691</v>
      </c>
      <c r="N137" s="74" t="n">
        <v>36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BAND_ARROW_ENABLED</t>
        </is>
      </c>
      <c r="B138" s="40" t="inlineStr">
        <is>
          <t>False</t>
        </is>
      </c>
      <c r="C138" s="38" t="n"/>
      <c r="D138" s="38" t="inlineStr">
        <is>
          <t>GLOBAL_CHECK, STOCKS_EXIT</t>
        </is>
      </c>
      <c r="E138" s="38" t="n"/>
      <c r="F138" s="26" t="n"/>
      <c r="G138" s="38">
        <f>IFERROR(VLOOKUP($A35&amp;"_"&amp;$B35,Results_Deltas!$A$2:$P$15000,5,FALSE),"")</f>
        <v/>
      </c>
      <c r="H138" s="38" t="inlineStr">
        <is>
          <t>Blanket (page end)</t>
        </is>
      </c>
      <c r="I138" s="26" t="n"/>
      <c r="J138" s="26" t="n"/>
      <c r="K138" s="26" t="n"/>
      <c r="L138" s="26" t="inlineStr">
        <is>
          <t>NO</t>
        </is>
      </c>
      <c r="M138" s="74" t="n">
        <v>4.340796360085542</v>
      </c>
      <c r="N138" s="74" t="n">
        <v>37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False_ALT</t>
        </is>
      </c>
      <c r="C139" s="38" t="n"/>
      <c r="D139" s="38" t="inlineStr">
        <is>
          <t>GLOBAL_CHECK, STOCKS_EXIT</t>
        </is>
      </c>
      <c r="E139" s="38" t="n"/>
      <c r="F139" s="26" t="n"/>
      <c r="G139" s="38">
        <f>IFERROR(VLOOKUP($A116&amp;"_"&amp;$B116,Results_Deltas!$A$2:$P$15000,5,FALSE),"")</f>
        <v/>
      </c>
      <c r="H139" s="38" t="inlineStr">
        <is>
          <t>Blanket (page end)</t>
        </is>
      </c>
      <c r="I139" s="26" t="n"/>
      <c r="J139" s="26" t="n"/>
      <c r="K139" s="26" t="n"/>
      <c r="L139" s="26" t="inlineStr">
        <is>
          <t>NO</t>
        </is>
      </c>
      <c r="M139" s="74" t="n">
        <v>4.361553806111382</v>
      </c>
      <c r="N139" s="74" t="n">
        <v>37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IFERROR(VLOOKUP($A123&amp;"_"&amp;$B123,Results_Deltas!$A$2:$P$15000,5,FALSE),"")</f>
        <v/>
      </c>
      <c r="H140" s="38" t="inlineStr">
        <is>
          <t>Blanket (page end)</t>
        </is>
      </c>
      <c r="I140" s="26" t="n"/>
      <c r="J140" s="26" t="n"/>
      <c r="K140" s="26" t="n"/>
      <c r="L140" s="26" t="inlineStr">
        <is>
          <t>NO</t>
        </is>
      </c>
      <c r="M140" s="74" t="n">
        <v>4.361553806111382</v>
      </c>
      <c r="N140" s="74" t="n">
        <v>37</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DUP_GUARD_FILTER_TF</t>
        </is>
      </c>
      <c r="B141" s="40" t="inlineStr">
        <is>
          <t>15m</t>
        </is>
      </c>
      <c r="C141" s="38" t="n"/>
      <c r="D141" s="38" t="inlineStr">
        <is>
          <t>GLOBAL_CHECK</t>
        </is>
      </c>
      <c r="E141" s="38" t="n"/>
      <c r="F141" s="26" t="n"/>
      <c r="G141" s="38">
        <f>IFERROR(VLOOKUP($A58&amp;"_"&amp;$B58,Results_Deltas!$A$2:$P$15000,5,FALSE),"")</f>
        <v/>
      </c>
      <c r="H141" s="38" t="inlineStr">
        <is>
          <t>Blanket (page end)</t>
        </is>
      </c>
      <c r="I141" s="26" t="n"/>
      <c r="J141" s="26" t="n"/>
      <c r="K141" s="26" t="n"/>
      <c r="L141" s="26" t="inlineStr">
        <is>
          <t>NO</t>
        </is>
      </c>
      <c r="M141" s="74" t="n">
        <v>4.369640559867818</v>
      </c>
      <c r="N141" s="74" t="n">
        <v>37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MANDATORY_REENTRY_WT_FILTER_MIN_VELOCITY</t>
        </is>
      </c>
      <c r="B142" s="40" t="inlineStr">
        <is>
          <t>0.0</t>
        </is>
      </c>
      <c r="C142" s="38" t="n"/>
      <c r="D142" s="38" t="inlineStr">
        <is>
          <t>GLOBAL_CHECK, STOCKS_EXIT</t>
        </is>
      </c>
      <c r="E142" s="38" t="n"/>
      <c r="F142" s="26" t="n"/>
      <c r="G142" s="38">
        <f>IFERROR(VLOOKUP($A148&amp;"_"&amp;$B148,Results_Deltas!$A$2:$P$15000,5,FALSE),"")</f>
        <v/>
      </c>
      <c r="H142" s="38" t="inlineStr">
        <is>
          <t>Blanket (page end)</t>
        </is>
      </c>
      <c r="I142" s="26" t="n"/>
      <c r="J142" s="26" t="n"/>
      <c r="K142" s="26" t="n"/>
      <c r="L142" s="26" t="inlineStr">
        <is>
          <t>YES</t>
        </is>
      </c>
      <c r="M142" s="74" t="n">
        <v>4.384421050502318</v>
      </c>
      <c r="N142" s="74" t="n">
        <v>37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LEADERBOARD_FILTER</t>
        </is>
      </c>
      <c r="B143" s="38" t="inlineStr">
        <is>
          <t>False</t>
        </is>
      </c>
      <c r="C143" s="38" t="n"/>
      <c r="D143" s="38" t="inlineStr">
        <is>
          <t>AUGMENT, ENTRY, EXIT, GLOBAL_CHECK, REDUCE, STOCKS_EXIT</t>
        </is>
      </c>
      <c r="E143" s="38" t="n"/>
      <c r="F143" s="26" t="n"/>
      <c r="G143" s="38">
        <f>IFERROR(VLOOKUP($A129&amp;"_"&amp;$B129,Results_Deltas!$A$2:$P$15000,5,FALSE),"")</f>
        <v/>
      </c>
      <c r="H143" s="38" t="inlineStr">
        <is>
          <t>Blanket (page end)</t>
        </is>
      </c>
      <c r="I143" s="26" t="n"/>
      <c r="J143" s="26" t="n"/>
      <c r="K143" s="26" t="n"/>
      <c r="L143" s="26" t="inlineStr">
        <is>
          <t>NO</t>
        </is>
      </c>
      <c r="M143" s="74" t="n">
        <v>4.399049338912987</v>
      </c>
      <c r="N143" s="74" t="n">
        <v>37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LEADERBOARD_FILTER</t>
        </is>
      </c>
      <c r="B144" s="38" t="inlineStr">
        <is>
          <t>False_ALT</t>
        </is>
      </c>
      <c r="C144" s="38" t="n"/>
      <c r="D144" s="38" t="inlineStr">
        <is>
          <t>AUGMENT, ENTRY, EXIT, GLOBAL_CHECK, REDUCE, STOCKS_EXIT</t>
        </is>
      </c>
      <c r="E144" s="38" t="n"/>
      <c r="F144" s="26" t="n"/>
      <c r="G144" s="38">
        <f>IFERROR(VLOOKUP($A130&amp;"_"&amp;$B130,Results_Deltas!$A$2:$P$15000,5,FALSE),"")</f>
        <v/>
      </c>
      <c r="H144" s="38" t="inlineStr">
        <is>
          <t>Blanket (page end)</t>
        </is>
      </c>
      <c r="I144" s="26" t="n"/>
      <c r="J144" s="26" t="n"/>
      <c r="K144" s="26" t="n"/>
      <c r="L144" s="26" t="inlineStr">
        <is>
          <t>NO</t>
        </is>
      </c>
      <c r="M144" s="74" t="n">
        <v>4.399049338912987</v>
      </c>
      <c r="N144" s="74" t="n">
        <v>37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HA_WICK_QUALITY_ENABLED</t>
        </is>
      </c>
      <c r="B145" s="40" t="inlineStr">
        <is>
          <t>False</t>
        </is>
      </c>
      <c r="C145" s="38" t="n"/>
      <c r="D145" s="38" t="inlineStr">
        <is>
          <t>ENTRY, GLOBAL_CHECK, STOCKS_EXIT</t>
        </is>
      </c>
      <c r="E145" s="38" t="n"/>
      <c r="F145" s="26" t="n"/>
      <c r="G145" s="38">
        <f>IFERROR(VLOOKUP($A99&amp;"_"&amp;$B99,Results_Deltas!$A$2:$P$15000,5,FALSE),"")</f>
        <v/>
      </c>
      <c r="H145" s="38" t="inlineStr">
        <is>
          <t>Blanket (page end)</t>
        </is>
      </c>
      <c r="I145" s="26" t="n"/>
      <c r="J145" s="26" t="n"/>
      <c r="K145" s="26" t="n"/>
      <c r="L145" s="26" t="inlineStr">
        <is>
          <t>YES</t>
        </is>
      </c>
      <c r="M145" s="74" t="n">
        <v>4.414126321903181</v>
      </c>
      <c r="N145" s="74" t="n">
        <v>37</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HTF4_CONF</t>
        </is>
      </c>
      <c r="B146" s="38" t="inlineStr">
        <is>
          <t>False</t>
        </is>
      </c>
      <c r="C146" s="38" t="n"/>
      <c r="D146" s="38" t="inlineStr">
        <is>
          <t>GLOBAL_CHECK, STOCKS_EXIT</t>
        </is>
      </c>
      <c r="E146" s="38" t="n"/>
      <c r="F146" s="26" t="n"/>
      <c r="G146" s="38">
        <f>IFERROR(VLOOKUP($A115&amp;"_"&amp;$B115,Results_Deltas!$A$2:$P$15000,5,FALSE),"")</f>
        <v/>
      </c>
      <c r="H146" s="38" t="inlineStr">
        <is>
          <t>Blanket (page end)</t>
        </is>
      </c>
      <c r="I146" s="26" t="n"/>
      <c r="J146" s="26" t="n"/>
      <c r="K146" s="26" t="n"/>
      <c r="L146" s="26" t="inlineStr">
        <is>
          <t>NO</t>
        </is>
      </c>
      <c r="M146" s="74" t="n">
        <v>4.414126321903181</v>
      </c>
      <c r="N146" s="74" t="n">
        <v>37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HLR_TOP_MIN_TFS</t>
        </is>
      </c>
      <c r="B147" s="38" t="inlineStr">
        <is>
          <t>0</t>
        </is>
      </c>
      <c r="C147" s="38" t="n"/>
      <c r="D147" s="38" t="inlineStr">
        <is>
          <t>GLOBAL_CHECK, REENTRY, STOCKS_EXIT</t>
        </is>
      </c>
      <c r="E147" s="38" t="n"/>
      <c r="F147" s="26" t="n"/>
      <c r="G147" s="38">
        <f>IFERROR(VLOOKUP($A112&amp;"_"&amp;$B112,Results_Deltas!$A$2:$P$15000,5,FALSE),"")</f>
        <v/>
      </c>
      <c r="H147" s="38" t="inlineStr">
        <is>
          <t>Blanket (page end)</t>
        </is>
      </c>
      <c r="I147" s="26" t="n"/>
      <c r="J147" s="26" t="n"/>
      <c r="K147" s="26" t="n"/>
      <c r="L147" s="26" t="inlineStr">
        <is>
          <t>NO</t>
        </is>
      </c>
      <c r="M147" s="74" t="n">
        <v>4.421176912011557</v>
      </c>
      <c r="N147" s="74" t="n">
        <v>37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MANDATORY_REENTRY_WT_FILTER_MIN_VELOCITY</t>
        </is>
      </c>
      <c r="B148" s="38" t="inlineStr">
        <is>
          <t>0.0_ALT</t>
        </is>
      </c>
      <c r="C148" s="38" t="n"/>
      <c r="D148" s="38" t="inlineStr">
        <is>
          <t>GLOBAL_CHECK, STOCKS_EXIT</t>
        </is>
      </c>
      <c r="E148" s="38" t="n"/>
      <c r="F148" s="26" t="n"/>
      <c r="G148" s="38">
        <f>IFERROR(VLOOKUP($A149&amp;"_"&amp;$B149,Results_Deltas!$A$2:$P$15000,5,FALSE),"")</f>
        <v/>
      </c>
      <c r="H148" s="38" t="inlineStr">
        <is>
          <t>Blanket (page end)</t>
        </is>
      </c>
      <c r="I148" s="26" t="n"/>
      <c r="J148" s="26" t="n"/>
      <c r="K148" s="26" t="n"/>
      <c r="L148" s="26" t="inlineStr">
        <is>
          <t>NO</t>
        </is>
      </c>
      <c r="M148" s="74" t="n">
        <v>4.423466382801125</v>
      </c>
      <c r="N148" s="74" t="n">
        <v>37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LH_HL_FILTER_ENABLED</t>
        </is>
      </c>
      <c r="B149" s="40" t="inlineStr">
        <is>
          <t>False</t>
        </is>
      </c>
      <c r="C149" s="38" t="n"/>
      <c r="D149" s="38" t="inlineStr">
        <is>
          <t>ENTRY, GLOBAL_CHECK, STOCKS_EXIT</t>
        </is>
      </c>
      <c r="E149" s="38" t="n"/>
      <c r="F149" s="26" t="n"/>
      <c r="G149" s="38">
        <f>IFERROR(VLOOKUP($A131&amp;"_"&amp;$B131,Results_Deltas!$A$2:$P$15000,5,FALSE),"")</f>
        <v/>
      </c>
      <c r="H149" s="38" t="inlineStr">
        <is>
          <t>Blanket (page end)</t>
        </is>
      </c>
      <c r="I149" s="26" t="n"/>
      <c r="J149" s="26" t="n"/>
      <c r="K149" s="26" t="n"/>
      <c r="L149" s="26" t="inlineStr">
        <is>
          <t>YES</t>
        </is>
      </c>
      <c r="M149" s="74" t="n">
        <v>4.427679415810976</v>
      </c>
      <c r="N149" s="74" t="n">
        <v>37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YES</t>
        </is>
      </c>
      <c r="M150" s="74" t="n">
        <v>4.428626242445288</v>
      </c>
      <c r="N150" s="74" t="n">
        <v>37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0.0_ALT</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74" t="n">
        <v>4.428626242445288</v>
      </c>
      <c r="N151" s="74" t="n">
        <v>37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74" t="n">
        <v>4.428626242445288</v>
      </c>
      <c r="N152" s="74" t="n">
        <v>37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OI_CONFIRM_ENABLED</t>
        </is>
      </c>
      <c r="B153" s="38" t="inlineStr">
        <is>
          <t>False</t>
        </is>
      </c>
      <c r="C153" s="38" t="n"/>
      <c r="D153" s="38" t="inlineStr">
        <is>
          <t>ENTRY, GLOBAL_CHECK, STOCKS_EXIT</t>
        </is>
      </c>
      <c r="E153" s="38" t="n"/>
      <c r="F153" s="26" t="n"/>
      <c r="G153" s="38">
        <f>IFERROR(VLOOKUP($A186&amp;"_"&amp;$B186,Results_Deltas!$A$2:$P$15000,5,FALSE),"")</f>
        <v/>
      </c>
      <c r="H153" s="38" t="inlineStr">
        <is>
          <t>Blanket (page end)</t>
        </is>
      </c>
      <c r="I153" s="26" t="n"/>
      <c r="J153" s="26" t="n"/>
      <c r="K153" s="26" t="n"/>
      <c r="L153" s="26" t="inlineStr">
        <is>
          <t>NO</t>
        </is>
      </c>
      <c r="M153" s="74" t="n">
        <v>4.428626242445288</v>
      </c>
      <c r="N153" s="74" t="n">
        <v>37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MANDATORY_REENTRY_WT_FILTER_REQUIRE_FLIP</t>
        </is>
      </c>
      <c r="B154" s="38" t="inlineStr">
        <is>
          <t>False_ALT</t>
        </is>
      </c>
      <c r="C154" s="38" t="n"/>
      <c r="D154" s="38" t="inlineStr">
        <is>
          <t>GLOBAL_CHECK, STOCKS_EXIT</t>
        </is>
      </c>
      <c r="E154" s="38" t="n"/>
      <c r="F154" s="26" t="n"/>
      <c r="G154" s="38">
        <f>IFERROR(VLOOKUP($A151&amp;"_"&amp;$B151,Results_Deltas!$A$2:$P$15000,5,FALSE),"")</f>
        <v/>
      </c>
      <c r="H154" s="38" t="inlineStr">
        <is>
          <t>Blanket (page end)</t>
        </is>
      </c>
      <c r="I154" s="26" t="n"/>
      <c r="J154" s="26" t="n"/>
      <c r="K154" s="26" t="n"/>
      <c r="L154" s="26" t="inlineStr">
        <is>
          <t>NO</t>
        </is>
      </c>
      <c r="M154" s="74" t="n">
        <v>4.434119962373641</v>
      </c>
      <c r="N154" s="74" t="n">
        <v>37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GR_FILTER_VEC_ENABLED</t>
        </is>
      </c>
      <c r="B155" s="40" t="inlineStr">
        <is>
          <t>False</t>
        </is>
      </c>
      <c r="C155" s="38" t="n"/>
      <c r="D155" s="38" t="inlineStr">
        <is>
          <t>GLOBAL_CHECK</t>
        </is>
      </c>
      <c r="E155" s="38" t="n"/>
      <c r="F155" s="26" t="n"/>
      <c r="G155" s="38">
        <f>IFERROR(VLOOKUP($A94&amp;"_"&amp;$B94,Results_Deltas!$A$2:$P$15000,5,FALSE),"")</f>
        <v/>
      </c>
      <c r="H155" s="38" t="inlineStr">
        <is>
          <t>Blanket (page end)</t>
        </is>
      </c>
      <c r="I155" s="26" t="n"/>
      <c r="J155" s="26" t="n"/>
      <c r="K155" s="26" t="n"/>
      <c r="L155" s="26" t="inlineStr">
        <is>
          <t>NO</t>
        </is>
      </c>
      <c r="M155" s="74" t="n">
        <v>4.444500094051528</v>
      </c>
      <c r="N155" s="74" t="n">
        <v>41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EZ_MANAGE_THROTTLER_RATE</t>
        </is>
      </c>
      <c r="B156" s="38" t="inlineStr">
        <is>
          <t>0.0</t>
        </is>
      </c>
      <c r="C156" s="38" t="n"/>
      <c r="D156" s="38" t="inlineStr">
        <is>
          <t>GLOBAL_CHECK, STOCKS_EXIT</t>
        </is>
      </c>
      <c r="E156" s="38" t="n"/>
      <c r="F156" s="26" t="n"/>
      <c r="G156" s="38">
        <f>IFERROR(VLOOKUP($A69&amp;"_"&amp;$B69,Results_Deltas!$A$2:$P$15000,5,FALSE),"")</f>
        <v/>
      </c>
      <c r="H156" s="38" t="inlineStr">
        <is>
          <t>Blanket (page end)</t>
        </is>
      </c>
      <c r="I156" s="26" t="n"/>
      <c r="J156" s="26" t="n"/>
      <c r="K156" s="26" t="n"/>
      <c r="L156" s="26" t="inlineStr">
        <is>
          <t>NO</t>
        </is>
      </c>
      <c r="M156" s="74" t="n">
        <v>4.445305664813064</v>
      </c>
      <c r="N156" s="74" t="n">
        <v>37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HLR_SMA_BAND_PCT</t>
        </is>
      </c>
      <c r="B157" s="38" t="inlineStr">
        <is>
          <t>0</t>
        </is>
      </c>
      <c r="C157" s="38" t="n"/>
      <c r="D157" s="38" t="inlineStr">
        <is>
          <t>ENTRY, GLOBAL_CHECK, STOCKS_EXIT</t>
        </is>
      </c>
      <c r="E157" s="38" t="n"/>
      <c r="F157" s="26" t="n"/>
      <c r="G157" s="38">
        <f>IFERROR(VLOOKUP($A108&amp;"_"&amp;$B108,Results_Deltas!$A$2:$P$15000,5,FALSE),"")</f>
        <v/>
      </c>
      <c r="H157" s="38" t="inlineStr">
        <is>
          <t>Blanket (page end)</t>
        </is>
      </c>
      <c r="I157" s="26" t="n"/>
      <c r="J157" s="26" t="n"/>
      <c r="K157" s="26" t="n"/>
      <c r="L157" s="26" t="inlineStr">
        <is>
          <t>NO</t>
        </is>
      </c>
      <c r="M157" s="74" t="n">
        <v>4.445305664813064</v>
      </c>
      <c r="N157" s="74" t="n">
        <v>37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HTF_DIRECTION_GATE_ENABLED</t>
        </is>
      </c>
      <c r="B158" s="40" t="inlineStr">
        <is>
          <t>False</t>
        </is>
      </c>
      <c r="C158" s="38" t="n"/>
      <c r="D158" s="38" t="inlineStr">
        <is>
          <t>ENTRY, GLOBAL_CHECK, STOCKS_EXIT</t>
        </is>
      </c>
      <c r="E158" s="38" t="n"/>
      <c r="F158" s="26" t="n"/>
      <c r="G158" s="38">
        <f>IFERROR(VLOOKUP($A117&amp;"_"&amp;$B117,Results_Deltas!$A$2:$P$15000,5,FALSE),"")</f>
        <v/>
      </c>
      <c r="H158" s="38" t="inlineStr">
        <is>
          <t>Blanket (page end)</t>
        </is>
      </c>
      <c r="I158" s="26" t="n"/>
      <c r="J158" s="26" t="n"/>
      <c r="K158" s="26" t="n"/>
      <c r="L158" s="26" t="inlineStr">
        <is>
          <t>NO</t>
        </is>
      </c>
      <c r="M158" s="74" t="n">
        <v>4.445305664813064</v>
      </c>
      <c r="N158" s="74" t="n">
        <v>37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HTF_GATE_D_MANDATORY</t>
        </is>
      </c>
      <c r="B159" s="38" t="inlineStr">
        <is>
          <t>0.0</t>
        </is>
      </c>
      <c r="C159" s="38" t="n"/>
      <c r="D159" s="38" t="inlineStr">
        <is>
          <t>ENTRY, GLOBAL_CHECK, STOCKS_EXIT</t>
        </is>
      </c>
      <c r="E159" s="38" t="n"/>
      <c r="F159" s="26" t="n"/>
      <c r="G159" s="38">
        <f>IFERROR(VLOOKUP($A121&amp;"_"&amp;$B121,Results_Deltas!$A$2:$P$15000,5,FALSE),"")</f>
        <v/>
      </c>
      <c r="H159" s="38" t="inlineStr">
        <is>
          <t>Blanket (page end)</t>
        </is>
      </c>
      <c r="I159" s="26" t="n"/>
      <c r="J159" s="26" t="n"/>
      <c r="K159" s="26" t="n"/>
      <c r="L159" s="26" t="inlineStr">
        <is>
          <t>NO</t>
        </is>
      </c>
      <c r="M159" s="74" t="n">
        <v>4.445580000975943</v>
      </c>
      <c r="N159" s="74" t="n">
        <v>37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0.0_ALT</t>
        </is>
      </c>
      <c r="C160" s="38" t="n"/>
      <c r="D160" s="38" t="inlineStr">
        <is>
          <t>ENTRY, GLOBAL_CHECK, STOCKS_EXIT</t>
        </is>
      </c>
      <c r="E160" s="38" t="n"/>
      <c r="F160" s="26" t="n"/>
      <c r="G160" s="38">
        <f>IFERROR(VLOOKUP($A122&amp;"_"&amp;$B122,Results_Deltas!$A$2:$P$15000,5,FALSE),"")</f>
        <v/>
      </c>
      <c r="H160" s="38" t="inlineStr">
        <is>
          <t>Blanket (page end)</t>
        </is>
      </c>
      <c r="I160" s="26" t="n"/>
      <c r="J160" s="26" t="n"/>
      <c r="K160" s="26" t="n"/>
      <c r="L160" s="26" t="inlineStr">
        <is>
          <t>YES</t>
        </is>
      </c>
      <c r="M160" s="74" t="n">
        <v>4.445580000975943</v>
      </c>
      <c r="N160" s="74" t="n">
        <v>37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MARKET_QUALITY_SCORE_ENABLED</t>
        </is>
      </c>
      <c r="B161" s="40" t="inlineStr">
        <is>
          <t>False</t>
        </is>
      </c>
      <c r="C161" s="38" t="n"/>
      <c r="D161" s="38" t="inlineStr">
        <is>
          <t>ENTRY, GLOBAL_CHECK, STOCKS_EXIT</t>
        </is>
      </c>
      <c r="E161" s="38" t="n"/>
      <c r="F161" s="26" t="n"/>
      <c r="G161" s="38">
        <f>IFERROR(VLOOKUP($A154&amp;"_"&amp;$B154,Results_Deltas!$A$2:$P$15000,5,FALSE),"")</f>
        <v/>
      </c>
      <c r="H161" s="38" t="inlineStr">
        <is>
          <t>Blanket (page end)</t>
        </is>
      </c>
      <c r="I161" s="26" t="n"/>
      <c r="J161" s="26" t="n"/>
      <c r="K161" s="26" t="n"/>
      <c r="L161" s="26" t="inlineStr">
        <is>
          <t>NO</t>
        </is>
      </c>
      <c r="M161" s="74" t="n">
        <v>4.459805585355172</v>
      </c>
      <c r="N161" s="74" t="n">
        <v>37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EMA_BLANKET_FILTER_ENABLED</t>
        </is>
      </c>
      <c r="B162" s="40" t="inlineStr">
        <is>
          <t>True</t>
        </is>
      </c>
      <c r="C162" s="38" t="n"/>
      <c r="D162" s="38" t="inlineStr">
        <is>
          <t>GLOBAL_CHECK</t>
        </is>
      </c>
      <c r="E162" s="38" t="n"/>
      <c r="F162" s="26" t="n"/>
      <c r="G162" s="38">
        <f>IFERROR(VLOOKUP($A63&amp;"_"&amp;$B63,Results_Deltas!$A$2:$P$15000,5,FALSE),"")</f>
        <v/>
      </c>
      <c r="H162" s="38" t="inlineStr">
        <is>
          <t>Blanket (page end)</t>
        </is>
      </c>
      <c r="I162" s="26" t="n"/>
      <c r="J162" s="26" t="n"/>
      <c r="K162" s="26" t="n"/>
      <c r="L162" s="26" t="inlineStr">
        <is>
          <t>YES</t>
        </is>
      </c>
      <c r="M162" s="74" t="n">
        <v>4.464461430590275</v>
      </c>
      <c r="N162" s="74" t="n">
        <v>43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0.0_ALT</t>
        </is>
      </c>
      <c r="C163" s="38" t="n"/>
      <c r="D163" s="38" t="inlineStr">
        <is>
          <t>ENTRY, GLOBAL_CHECK, STOCKS_EXIT</t>
        </is>
      </c>
      <c r="E163" s="38" t="n"/>
      <c r="F163" s="26" t="n"/>
      <c r="G163" s="38">
        <f>IFERROR(VLOOKUP($A120&amp;"_"&amp;$B120,Results_Deltas!$A$2:$P$15000,5,FALSE),"")</f>
        <v/>
      </c>
      <c r="H163" s="38" t="inlineStr">
        <is>
          <t>Blanket (page end)</t>
        </is>
      </c>
      <c r="I163" s="26" t="n"/>
      <c r="J163" s="26" t="n"/>
      <c r="K163" s="26" t="n"/>
      <c r="L163" s="26" t="inlineStr">
        <is>
          <t>NO</t>
        </is>
      </c>
      <c r="M163" s="74" t="n">
        <v>4.466406297456048</v>
      </c>
      <c r="N163" s="74" t="n">
        <v>41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FUNDING_GATE_FILTER_TF</t>
        </is>
      </c>
      <c r="B164" s="40" t="inlineStr">
        <is>
          <t>15m</t>
        </is>
      </c>
      <c r="C164" s="38" t="n"/>
      <c r="D164" s="38" t="inlineStr">
        <is>
          <t>GLOBAL_CHECK</t>
        </is>
      </c>
      <c r="E164" s="38" t="n"/>
      <c r="F164" s="26" t="n"/>
      <c r="G164" s="38">
        <f>IFERROR(VLOOKUP($A83&amp;"_"&amp;$B83,Results_Deltas!$A$2:$P$15000,5,FALSE),"")</f>
        <v/>
      </c>
      <c r="H164" s="38" t="inlineStr">
        <is>
          <t>Blanket (page end)</t>
        </is>
      </c>
      <c r="I164" s="26" t="n"/>
      <c r="J164" s="26" t="n"/>
      <c r="K164" s="26" t="n"/>
      <c r="L164" s="26" t="inlineStr">
        <is>
          <t>NO</t>
        </is>
      </c>
      <c r="M164" s="74" t="n">
        <v>4.4705702398949</v>
      </c>
      <c r="N164" s="74" t="n">
        <v>32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LH_HL_FILTER_REQUIRE_BOTH</t>
        </is>
      </c>
      <c r="B165" s="40" t="inlineStr">
        <is>
          <t>False</t>
        </is>
      </c>
      <c r="C165" s="38" t="n"/>
      <c r="D165" s="38" t="inlineStr">
        <is>
          <t>ENTRY, GLOBAL_CHECK, STOCKS_EXIT</t>
        </is>
      </c>
      <c r="E165" s="38" t="n"/>
      <c r="F165" s="26" t="n"/>
      <c r="G165" s="38">
        <f>IFERROR(VLOOKUP($A135&amp;"_"&amp;$B135,Results_Deltas!$A$2:$P$15000,5,FALSE),"")</f>
        <v/>
      </c>
      <c r="H165" s="38" t="inlineStr">
        <is>
          <t>Blanket (page end)</t>
        </is>
      </c>
      <c r="I165" s="26" t="n"/>
      <c r="J165" s="26" t="n"/>
      <c r="K165" s="26" t="n"/>
      <c r="L165" s="26" t="inlineStr">
        <is>
          <t>NO</t>
        </is>
      </c>
      <c r="M165" s="74" t="n">
        <v>4.477019946937068</v>
      </c>
      <c r="N165" s="74" t="n">
        <v>37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LH_HL_FILTER_REQUIRE_BOTH</t>
        </is>
      </c>
      <c r="B166" s="38" t="inlineStr">
        <is>
          <t>False_ALT</t>
        </is>
      </c>
      <c r="C166" s="38" t="n"/>
      <c r="D166" s="38" t="inlineStr">
        <is>
          <t>ENTRY, GLOBAL_CHECK, STOCKS_EXIT</t>
        </is>
      </c>
      <c r="E166" s="38" t="n"/>
      <c r="F166" s="26" t="n"/>
      <c r="G166" s="38">
        <f>IFERROR(VLOOKUP($A136&amp;"_"&amp;$B136,Results_Deltas!$A$2:$P$15000,5,FALSE),"")</f>
        <v/>
      </c>
      <c r="H166" s="38" t="inlineStr">
        <is>
          <t>Blanket (page end)</t>
        </is>
      </c>
      <c r="I166" s="26" t="n"/>
      <c r="J166" s="26" t="n"/>
      <c r="K166" s="26" t="n"/>
      <c r="L166" s="26" t="inlineStr">
        <is>
          <t>YES</t>
        </is>
      </c>
      <c r="M166" s="74" t="n">
        <v>4.477019946937068</v>
      </c>
      <c r="N166" s="74" t="n">
        <v>37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t>
        </is>
      </c>
      <c r="C167" s="38" t="n"/>
      <c r="D167" s="38" t="inlineStr">
        <is>
          <t>ENTRY, GLOBAL_CHECK, STOCKS_EXIT</t>
        </is>
      </c>
      <c r="E167" s="38" t="n"/>
      <c r="F167" s="26" t="n"/>
      <c r="G167" s="38">
        <f>IFERROR(VLOOKUP($A119&amp;"_"&amp;$B119,Results_Deltas!$A$2:$P$15000,5,FALSE),"")</f>
        <v/>
      </c>
      <c r="H167" s="38" t="inlineStr">
        <is>
          <t>Blanket (page end)</t>
        </is>
      </c>
      <c r="I167" s="26" t="n"/>
      <c r="J167" s="26" t="n"/>
      <c r="K167" s="26" t="n"/>
      <c r="L167" s="26" t="inlineStr">
        <is>
          <t>NO</t>
        </is>
      </c>
      <c r="M167" s="74" t="n">
        <v>4.483920941620263</v>
      </c>
      <c r="N167" s="74" t="n">
        <v>41</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EXECUTE_NOW_SINGLE_GATE_ENFORCE</t>
        </is>
      </c>
      <c r="B168" s="38" t="inlineStr">
        <is>
          <t>0.0</t>
        </is>
      </c>
      <c r="C168" s="38" t="n"/>
      <c r="D168" s="38" t="inlineStr">
        <is>
          <t>ENTRY, GLOBAL_CHECK, STOCKS_EXIT</t>
        </is>
      </c>
      <c r="E168" s="38" t="n"/>
      <c r="F168" s="26" t="n"/>
      <c r="G168" s="38">
        <f>IFERROR(VLOOKUP($A67&amp;"_"&amp;$B67,Results_Deltas!$A$2:$P$15000,5,FALSE),"")</f>
        <v/>
      </c>
      <c r="H168" s="38" t="inlineStr">
        <is>
          <t>Blanket (page end)</t>
        </is>
      </c>
      <c r="I168" s="26" t="n"/>
      <c r="J168" s="26" t="n"/>
      <c r="K168" s="26" t="n"/>
      <c r="L168" s="26" t="inlineStr">
        <is>
          <t>NO</t>
        </is>
      </c>
      <c r="M168" s="74" t="n">
        <v>4.484284421260376</v>
      </c>
      <c r="N168" s="74" t="n">
        <v>40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EXECUTE_NOW_SINGLE_GATE_ENFORCE</t>
        </is>
      </c>
      <c r="B169" s="38" t="inlineStr">
        <is>
          <t>0.0_ALT</t>
        </is>
      </c>
      <c r="C169" s="38" t="n"/>
      <c r="D169" s="38" t="inlineStr">
        <is>
          <t>ENTRY, GLOBAL_CHECK, STOCKS_EXIT</t>
        </is>
      </c>
      <c r="E169" s="38" t="n"/>
      <c r="F169" s="26" t="n"/>
      <c r="G169" s="38">
        <f>IFERROR(VLOOKUP($A68&amp;"_"&amp;$B68,Results_Deltas!$A$2:$P$15000,5,FALSE),"")</f>
        <v/>
      </c>
      <c r="H169" s="38" t="inlineStr">
        <is>
          <t>Blanket (page end)</t>
        </is>
      </c>
      <c r="I169" s="26" t="n"/>
      <c r="J169" s="26" t="n"/>
      <c r="K169" s="26" t="n"/>
      <c r="L169" s="26" t="inlineStr">
        <is>
          <t>YES</t>
        </is>
      </c>
      <c r="M169" s="74" t="n">
        <v>4.484284421260376</v>
      </c>
      <c r="N169" s="74" t="n">
        <v>40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GR_FILTER_VEC_MIN_TFS</t>
        </is>
      </c>
      <c r="B170" s="38" t="inlineStr">
        <is>
          <t>0</t>
        </is>
      </c>
      <c r="C170" s="38" t="n"/>
      <c r="D170" s="38" t="inlineStr">
        <is>
          <t>GLOBAL_CHECK</t>
        </is>
      </c>
      <c r="E170" s="38" t="n"/>
      <c r="F170" s="26" t="n"/>
      <c r="G170" s="38">
        <f>IFERROR(VLOOKUP($A96&amp;"_"&amp;$B96,Results_Deltas!$A$2:$P$15000,5,FALSE),"")</f>
        <v/>
      </c>
      <c r="H170" s="38" t="inlineStr">
        <is>
          <t>Blanket (page end)</t>
        </is>
      </c>
      <c r="I170" s="26" t="n"/>
      <c r="J170" s="26" t="n"/>
      <c r="K170" s="26" t="n"/>
      <c r="L170" s="26" t="inlineStr">
        <is>
          <t>NO</t>
        </is>
      </c>
      <c r="M170" s="74" t="n">
        <v>4.487710460054943</v>
      </c>
      <c r="N170" s="74" t="n">
        <v>41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GOLDEN_RULE_BASE_USD</t>
        </is>
      </c>
      <c r="B171" s="38" t="inlineStr">
        <is>
          <t>0.0</t>
        </is>
      </c>
      <c r="C171" s="38" t="n"/>
      <c r="D171" s="38" t="inlineStr">
        <is>
          <t>GLOBAL_CHECK, STOCKS_EXIT</t>
        </is>
      </c>
      <c r="E171" s="38" t="n"/>
      <c r="F171" s="26" t="n"/>
      <c r="G171" s="38">
        <f>IFERROR(VLOOKUP($A90&amp;"_"&amp;$B90,Results_Deltas!$A$2:$P$15000,5,FALSE),"")</f>
        <v/>
      </c>
      <c r="H171" s="38" t="inlineStr">
        <is>
          <t>Blanket (page end)</t>
        </is>
      </c>
      <c r="I171" s="26" t="n"/>
      <c r="J171" s="26" t="n"/>
      <c r="K171" s="26" t="n"/>
      <c r="L171" s="26" t="inlineStr">
        <is>
          <t>NO</t>
        </is>
      </c>
      <c r="M171" s="74" t="n">
        <v>4.491025296644042</v>
      </c>
      <c r="N171" s="74" t="n">
        <v>40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GOLDEN_RULE_BASE_USD</t>
        </is>
      </c>
      <c r="B172" s="38" t="inlineStr">
        <is>
          <t>0.0_ALT</t>
        </is>
      </c>
      <c r="C172" s="38" t="n"/>
      <c r="D172" s="38" t="inlineStr">
        <is>
          <t>GLOBAL_CHECK, STOCKS_EXIT</t>
        </is>
      </c>
      <c r="E172" s="38" t="n"/>
      <c r="F172" s="26" t="n"/>
      <c r="G172" s="38">
        <f>IFERROR(VLOOKUP($A91&amp;"_"&amp;$B91,Results_Deltas!$A$2:$P$15000,5,FALSE),"")</f>
        <v/>
      </c>
      <c r="H172" s="38" t="inlineStr">
        <is>
          <t>Blanket (page end)</t>
        </is>
      </c>
      <c r="I172" s="26" t="n"/>
      <c r="J172" s="26" t="n"/>
      <c r="K172" s="26" t="n"/>
      <c r="L172" s="26" t="inlineStr">
        <is>
          <t>NO</t>
        </is>
      </c>
      <c r="M172" s="74" t="n">
        <v>4.491025296644042</v>
      </c>
      <c r="N172" s="74" t="n">
        <v>40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HTF_TREND_VETO_BYPASS_REASONS</t>
        </is>
      </c>
      <c r="B173" s="38" t="inlineStr">
        <is>
          <t>0.0</t>
        </is>
      </c>
      <c r="C173" s="38" t="n"/>
      <c r="D173" s="38" t="inlineStr">
        <is>
          <t>GLOBAL_CHECK, STOCKS_EXIT</t>
        </is>
      </c>
      <c r="E173" s="38" t="n"/>
      <c r="F173" s="26" t="n"/>
      <c r="G173" s="38">
        <f>IFERROR(VLOOKUP($A127&amp;"_"&amp;$B127,Results_Deltas!$A$2:$P$15000,5,FALSE),"")</f>
        <v/>
      </c>
      <c r="H173" s="38" t="inlineStr">
        <is>
          <t>Blanket (page end)</t>
        </is>
      </c>
      <c r="I173" s="26" t="n"/>
      <c r="J173" s="26" t="n"/>
      <c r="K173" s="26" t="n"/>
      <c r="L173" s="26" t="inlineStr">
        <is>
          <t>NO</t>
        </is>
      </c>
      <c r="M173" s="74" t="n">
        <v>4.496385905019792</v>
      </c>
      <c r="N173" s="74" t="n">
        <v>41</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IFERROR(VLOOKUP($A128&amp;"_"&amp;$B128,Results_Deltas!$A$2:$P$15000,5,FALSE),"")</f>
        <v/>
      </c>
      <c r="H174" s="38" t="inlineStr">
        <is>
          <t>Blanket (page end)</t>
        </is>
      </c>
      <c r="I174" s="26" t="n"/>
      <c r="J174" s="26" t="n"/>
      <c r="K174" s="26" t="n"/>
      <c r="L174" s="26" t="inlineStr">
        <is>
          <t>NO</t>
        </is>
      </c>
      <c r="M174" s="74" t="n">
        <v>4.496385905019792</v>
      </c>
      <c r="N174" s="74" t="n">
        <v>41</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HA_WICK_QUALITY_TF</t>
        </is>
      </c>
      <c r="B175" s="38" t="inlineStr">
        <is>
          <t>15m</t>
        </is>
      </c>
      <c r="C175" s="38" t="n"/>
      <c r="D175" s="38" t="inlineStr">
        <is>
          <t>ENTRY, GLOBAL_CHECK, STOCKS_EXIT</t>
        </is>
      </c>
      <c r="E175" s="38" t="n"/>
      <c r="F175" s="26" t="n"/>
      <c r="G175" s="38">
        <f>IFERROR(VLOOKUP($A107&amp;"_"&amp;$B107,Results_Deltas!$A$2:$P$15000,5,FALSE),"")</f>
        <v/>
      </c>
      <c r="H175" s="38" t="inlineStr">
        <is>
          <t>Blanket (page end)</t>
        </is>
      </c>
      <c r="I175" s="26" t="n"/>
      <c r="J175" s="26" t="n"/>
      <c r="K175" s="26" t="n"/>
      <c r="L175" s="26" t="inlineStr">
        <is>
          <t>NO</t>
        </is>
      </c>
      <c r="M175" s="74" t="n">
        <v>4.498270252358159</v>
      </c>
      <c r="N175" s="74" t="n">
        <v>37</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DELTA_REENTRY_FILTER_ENABLED</t>
        </is>
      </c>
      <c r="B176" s="40" t="inlineStr">
        <is>
          <t>False</t>
        </is>
      </c>
      <c r="C176" s="38" t="n"/>
      <c r="D176" s="38" t="inlineStr">
        <is>
          <t>ENTRY, GLOBAL_CHECK, STOCKS_EXIT</t>
        </is>
      </c>
      <c r="E176" s="38" t="n"/>
      <c r="F176" s="26" t="n"/>
      <c r="G176" s="38">
        <f>IFERROR(VLOOKUP($A52&amp;"_"&amp;$B52,Results_Deltas!$A$2:$P$15000,5,FALSE),"")</f>
        <v/>
      </c>
      <c r="H176" s="38" t="inlineStr">
        <is>
          <t>Blanket (page end)</t>
        </is>
      </c>
      <c r="I176" s="26" t="n"/>
      <c r="J176" s="26" t="n"/>
      <c r="K176" s="26" t="n"/>
      <c r="L176" s="26" t="inlineStr">
        <is>
          <t>NO</t>
        </is>
      </c>
      <c r="M176" s="74" t="n">
        <v>4.500677653432854</v>
      </c>
      <c r="N176" s="74" t="n">
        <v>42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MTF_FILTER_STRONG_BUY_QUICK_BYPASS</t>
        </is>
      </c>
      <c r="B177" s="38" t="inlineStr">
        <is>
          <t>0.0</t>
        </is>
      </c>
      <c r="C177" s="38" t="n"/>
      <c r="D177" s="38" t="inlineStr">
        <is>
          <t>GLOBAL_CHECK, STOCKS_EXIT</t>
        </is>
      </c>
      <c r="E177" s="38" t="n"/>
      <c r="F177" s="26" t="n"/>
      <c r="G177" s="38">
        <f>IFERROR(VLOOKUP($A162&amp;"_"&amp;$B162,Results_Deltas!$A$2:$P$15000,5,FALSE),"")</f>
        <v/>
      </c>
      <c r="H177" s="38" t="inlineStr">
        <is>
          <t>Blanket (page end)</t>
        </is>
      </c>
      <c r="I177" s="26" t="n"/>
      <c r="J177" s="26" t="n"/>
      <c r="K177" s="26" t="n"/>
      <c r="L177" s="26" t="inlineStr">
        <is>
          <t>NO</t>
        </is>
      </c>
      <c r="M177" s="74" t="n">
        <v>4.504541911360652</v>
      </c>
      <c r="N177" s="74" t="n">
        <v>41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HTF_TREND_VETO_BYPASS_ENABLED</t>
        </is>
      </c>
      <c r="B178" s="38" t="inlineStr">
        <is>
          <t>False</t>
        </is>
      </c>
      <c r="C178" s="38" t="n"/>
      <c r="D178" s="38" t="inlineStr">
        <is>
          <t>GLOBAL_CHECK, STOCKS_EXIT</t>
        </is>
      </c>
      <c r="E178" s="38" t="n"/>
      <c r="F178" s="26" t="n"/>
      <c r="G178" s="38">
        <f>IFERROR(VLOOKUP($A125&amp;"_"&amp;$B125,Results_Deltas!$A$2:$P$15000,5,FALSE),"")</f>
        <v/>
      </c>
      <c r="H178" s="38" t="inlineStr">
        <is>
          <t>Blanket (page end)</t>
        </is>
      </c>
      <c r="I178" s="26" t="n"/>
      <c r="J178" s="26" t="n"/>
      <c r="K178" s="26" t="n"/>
      <c r="L178" s="26" t="inlineStr">
        <is>
          <t>NO</t>
        </is>
      </c>
      <c r="M178" s="74" t="n">
        <v>4.511306278028685</v>
      </c>
      <c r="N178" s="74" t="n">
        <v>41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NEWBORN_LOSS_KILL_REQUIRE_VEL_AGAINST</t>
        </is>
      </c>
      <c r="B179" s="38" t="inlineStr">
        <is>
          <t>0.0</t>
        </is>
      </c>
      <c r="C179" s="38" t="n"/>
      <c r="D179" s="38" t="inlineStr">
        <is>
          <t>AUGMENT, EXIT, GLOBAL_CHECK, REDUCE, STOCKS_EXIT</t>
        </is>
      </c>
      <c r="E179" s="38" t="n"/>
      <c r="F179" s="26" t="n"/>
      <c r="G179" s="38">
        <f>IFERROR(VLOOKUP($A180&amp;"_"&amp;$B180,Results_Deltas!$A$2:$P$15000,5,FALSE),"")</f>
        <v/>
      </c>
      <c r="H179" s="38" t="inlineStr">
        <is>
          <t>Blanket (page end)</t>
        </is>
      </c>
      <c r="I179" s="26" t="n"/>
      <c r="J179" s="26" t="n"/>
      <c r="K179" s="26" t="n"/>
      <c r="L179" s="26" t="inlineStr">
        <is>
          <t>NO</t>
        </is>
      </c>
      <c r="M179" s="74" t="n">
        <v>4.513030298419202</v>
      </c>
      <c r="N179" s="74" t="n">
        <v>39</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NEWBORN_LOSS_KILL_REQUIRE_VEL_AGAINST</t>
        </is>
      </c>
      <c r="B180" s="38" t="inlineStr">
        <is>
          <t>0.0_ALT</t>
        </is>
      </c>
      <c r="C180" s="38" t="n"/>
      <c r="D180" s="38" t="inlineStr">
        <is>
          <t>AUGMENT, EXIT, GLOBAL_CHECK, REDUCE, STOCKS_EXIT</t>
        </is>
      </c>
      <c r="E180" s="38" t="n"/>
      <c r="F180" s="26" t="n"/>
      <c r="G180" s="38">
        <f>IFERROR(VLOOKUP($A181&amp;"_"&amp;$B181,Results_Deltas!$A$2:$P$15000,5,FALSE),"")</f>
        <v/>
      </c>
      <c r="H180" s="38" t="inlineStr">
        <is>
          <t>Blanket (page end)</t>
        </is>
      </c>
      <c r="I180" s="26" t="n"/>
      <c r="J180" s="26" t="n"/>
      <c r="K180" s="26" t="n"/>
      <c r="L180" s="26" t="inlineStr">
        <is>
          <t>YES</t>
        </is>
      </c>
      <c r="M180" s="74" t="n">
        <v>4.513030298419202</v>
      </c>
      <c r="N180" s="74" t="n">
        <v>39</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EZ_MANAGE_THROTTLER_RATE</t>
        </is>
      </c>
      <c r="B181" s="38" t="inlineStr">
        <is>
          <t>0.0_ALT</t>
        </is>
      </c>
      <c r="C181" s="38" t="n"/>
      <c r="D181" s="38" t="inlineStr">
        <is>
          <t>GLOBAL_CHECK, STOCKS_EXIT</t>
        </is>
      </c>
      <c r="E181" s="38" t="n"/>
      <c r="F181" s="26" t="n"/>
      <c r="G181" s="38">
        <f>IFERROR(VLOOKUP($A70&amp;"_"&amp;$B70,Results_Deltas!$A$2:$P$15000,5,FALSE),"")</f>
        <v/>
      </c>
      <c r="H181" s="38" t="inlineStr">
        <is>
          <t>Blanket (page end)</t>
        </is>
      </c>
      <c r="I181" s="26" t="n"/>
      <c r="J181" s="26" t="n"/>
      <c r="K181" s="26" t="n"/>
      <c r="L181" s="26" t="inlineStr">
        <is>
          <t>NO</t>
        </is>
      </c>
      <c r="M181" s="74" t="n">
        <v>4.523293483493994</v>
      </c>
      <c r="N181" s="74" t="n">
        <v>37</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HTF_GATE_MIN_CONFIRMATIONS</t>
        </is>
      </c>
      <c r="B182" s="38" t="inlineStr">
        <is>
          <t>0.0_ALT</t>
        </is>
      </c>
      <c r="C182" s="38" t="n"/>
      <c r="D182" s="38" t="inlineStr">
        <is>
          <t>ENTRY, GLOBAL_CHECK, STOCKS_EXIT</t>
        </is>
      </c>
      <c r="E182" s="38" t="n"/>
      <c r="F182" s="26" t="n"/>
      <c r="G182" s="38">
        <f>IFERROR(VLOOKUP($A124&amp;"_"&amp;$B124,Results_Deltas!$A$2:$P$15000,5,FALSE),"")</f>
        <v/>
      </c>
      <c r="H182" s="38" t="inlineStr">
        <is>
          <t>Blanket (page end)</t>
        </is>
      </c>
      <c r="I182" s="26" t="n"/>
      <c r="J182" s="26" t="n"/>
      <c r="K182" s="26" t="n"/>
      <c r="L182" s="26" t="inlineStr">
        <is>
          <t>NO</t>
        </is>
      </c>
      <c r="M182" s="74" t="n">
        <v>4.523293483493994</v>
      </c>
      <c r="N182" s="74" t="n">
        <v>37</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MANDATORY_REENTRY_WT_FILTER_REQUIRE_FLIP</t>
        </is>
      </c>
      <c r="B183" s="40" t="inlineStr">
        <is>
          <t>False</t>
        </is>
      </c>
      <c r="C183" s="38" t="n"/>
      <c r="D183" s="38" t="inlineStr">
        <is>
          <t>GLOBAL_CHECK, STOCKS_EXIT</t>
        </is>
      </c>
      <c r="E183" s="38" t="n"/>
      <c r="F183" s="26" t="n"/>
      <c r="G183" s="38">
        <f>IFERROR(VLOOKUP($A150&amp;"_"&amp;$B150,Results_Deltas!$A$2:$P$15000,5,FALSE),"")</f>
        <v/>
      </c>
      <c r="H183" s="38" t="inlineStr">
        <is>
          <t>Blanket (page end)</t>
        </is>
      </c>
      <c r="I183" s="26" t="n"/>
      <c r="J183" s="26" t="n"/>
      <c r="K183" s="26" t="n"/>
      <c r="L183" s="26" t="inlineStr">
        <is>
          <t>NO</t>
        </is>
      </c>
      <c r="M183" s="74" t="n">
        <v>4.523293483493994</v>
      </c>
      <c r="N183" s="74" t="n">
        <v>37</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NEW_POSITION_MAX_LOSS_THRESHOLD</t>
        </is>
      </c>
      <c r="B184" s="38" t="inlineStr">
        <is>
          <t>0</t>
        </is>
      </c>
      <c r="C184" s="38" t="n"/>
      <c r="D184" s="38" t="inlineStr">
        <is>
          <t>AUGMENT, EXIT, GLOBAL_CHECK, REDUCE, STOCKS_EXIT</t>
        </is>
      </c>
      <c r="E184" s="38" t="n"/>
      <c r="F184" s="26" t="n"/>
      <c r="G184" s="38">
        <f>IFERROR(VLOOKUP($A182&amp;"_"&amp;$B182,Results_Deltas!$A$2:$P$15000,5,FALSE),"")</f>
        <v/>
      </c>
      <c r="H184" s="38" t="inlineStr">
        <is>
          <t>Blanket (page end)</t>
        </is>
      </c>
      <c r="I184" s="26" t="n"/>
      <c r="J184" s="26" t="n"/>
      <c r="K184" s="26" t="n"/>
      <c r="L184" s="26" t="inlineStr">
        <is>
          <t>NO</t>
        </is>
      </c>
      <c r="M184" s="74" t="n">
        <v>4.530330741891008</v>
      </c>
      <c r="N184" s="74" t="n">
        <v>40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9" t="inlineStr">
        <is>
          <t>LIVE_VEC_EMERGENCY_BRAKE_ENABLED</t>
        </is>
      </c>
      <c r="B185" s="40" t="inlineStr">
        <is>
          <t>False</t>
        </is>
      </c>
      <c r="C185" s="38" t="n"/>
      <c r="D185" s="38" t="inlineStr">
        <is>
          <t>GLOBAL_CHECK, STOCKS_EXIT</t>
        </is>
      </c>
      <c r="E185" s="38" t="n"/>
      <c r="F185" s="26" t="n"/>
      <c r="G185" s="38">
        <f>IFERROR(VLOOKUP($A137&amp;"_"&amp;$B137,Results_Deltas!$A$2:$P$15000,5,FALSE),"")</f>
        <v/>
      </c>
      <c r="H185" s="38" t="inlineStr">
        <is>
          <t>Blanket (page end)</t>
        </is>
      </c>
      <c r="I185" s="26" t="n"/>
      <c r="J185" s="26" t="n"/>
      <c r="K185" s="26" t="n"/>
      <c r="L185" s="26" t="inlineStr">
        <is>
          <t>NO</t>
        </is>
      </c>
      <c r="M185" s="74" t="n">
        <v>4.579778303071233</v>
      </c>
      <c r="N185" s="74" t="n">
        <v>43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GR_FILTER_ALL_ENTRIES</t>
        </is>
      </c>
      <c r="B186" s="38" t="inlineStr">
        <is>
          <t>0.0</t>
        </is>
      </c>
      <c r="C186" s="38" t="n"/>
      <c r="D186" s="38" t="inlineStr">
        <is>
          <t>GLOBAL_CHECK, STOCKS_EXIT</t>
        </is>
      </c>
      <c r="E186" s="38" t="n"/>
      <c r="F186" s="26" t="n"/>
      <c r="G186" s="38">
        <f>IFERROR(VLOOKUP($A92&amp;"_"&amp;$B92,Results_Deltas!$A$2:$P$15000,5,FALSE),"")</f>
        <v/>
      </c>
      <c r="H186" s="38" t="inlineStr">
        <is>
          <t>Blanket (page end)</t>
        </is>
      </c>
      <c r="I186" s="26" t="n"/>
      <c r="J186" s="26" t="n"/>
      <c r="K186" s="26" t="n"/>
      <c r="L186" s="26" t="inlineStr">
        <is>
          <t>NO</t>
        </is>
      </c>
      <c r="M186" s="74" t="n">
        <v>4.593665156674838</v>
      </c>
      <c r="N186" s="74" t="n">
        <v>42</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GR_FILTER_ALL_ENTRIES</t>
        </is>
      </c>
      <c r="B187" s="38" t="inlineStr">
        <is>
          <t>0.0_ALT</t>
        </is>
      </c>
      <c r="C187" s="38" t="n"/>
      <c r="D187" s="38" t="inlineStr">
        <is>
          <t>GLOBAL_CHECK, STOCKS_EXIT</t>
        </is>
      </c>
      <c r="E187" s="38" t="n"/>
      <c r="F187" s="26" t="n"/>
      <c r="G187" s="38">
        <f>IFERROR(VLOOKUP($A93&amp;"_"&amp;$B93,Results_Deltas!$A$2:$P$15000,5,FALSE),"")</f>
        <v/>
      </c>
      <c r="H187" s="38" t="inlineStr">
        <is>
          <t>Blanket (page end)</t>
        </is>
      </c>
      <c r="I187" s="26" t="n"/>
      <c r="J187" s="26" t="n"/>
      <c r="K187" s="26" t="n"/>
      <c r="L187" s="26" t="inlineStr">
        <is>
          <t>NO</t>
        </is>
      </c>
      <c r="M187" s="74" t="n">
        <v>4.593665156674838</v>
      </c>
      <c r="N187" s="74" t="n">
        <v>42</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NEWBORN_LOSS_KILL_GAIN_THRESHOLD_PCT</t>
        </is>
      </c>
      <c r="B188" s="40" t="inlineStr">
        <is>
          <t>0</t>
        </is>
      </c>
      <c r="C188" s="38" t="n"/>
      <c r="D188" s="38" t="inlineStr">
        <is>
          <t>AUGMENT, EXIT, GLOBAL_CHECK, REDUCE, STOCKS_EXIT</t>
        </is>
      </c>
      <c r="E188" s="38" t="n"/>
      <c r="F188" s="26" t="n"/>
      <c r="G188" s="38">
        <f>IFERROR(VLOOKUP($A176&amp;"_"&amp;$B176,Results_Deltas!$A$2:$P$15000,5,FALSE),"")</f>
        <v/>
      </c>
      <c r="H188" s="38" t="inlineStr">
        <is>
          <t>Blanket (page end)</t>
        </is>
      </c>
      <c r="I188" s="26" t="n"/>
      <c r="J188" s="26" t="n"/>
      <c r="K188" s="26" t="n"/>
      <c r="L188" s="26" t="inlineStr">
        <is>
          <t>NO</t>
        </is>
      </c>
      <c r="M188" s="74" t="n">
        <v>4.600928608048267</v>
      </c>
      <c r="N188" s="74" t="n">
        <v>41</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MTF_FILTER_STRONG_BUY_QUICK_BYPASS</t>
        </is>
      </c>
      <c r="B189" s="38" t="inlineStr">
        <is>
          <t>0.0_ALT</t>
        </is>
      </c>
      <c r="C189" s="38" t="n"/>
      <c r="D189" s="38" t="inlineStr">
        <is>
          <t>GLOBAL_CHECK, STOCKS_EXIT</t>
        </is>
      </c>
      <c r="E189" s="38" t="n"/>
      <c r="F189" s="26" t="n"/>
      <c r="G189" s="38">
        <f>IFERROR(VLOOKUP($A163&amp;"_"&amp;$B163,Results_Deltas!$A$2:$P$15000,5,FALSE),"")</f>
        <v/>
      </c>
      <c r="H189" s="38" t="inlineStr">
        <is>
          <t>Blanket (page end)</t>
        </is>
      </c>
      <c r="I189" s="26" t="n"/>
      <c r="J189" s="26" t="n"/>
      <c r="K189" s="26" t="n"/>
      <c r="L189" s="26" t="inlineStr">
        <is>
          <t>NO</t>
        </is>
      </c>
      <c r="M189" s="74" t="n">
        <v>4.60812102669132</v>
      </c>
      <c r="N189" s="74" t="n">
        <v>41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FUNDING_GATE_LONG_MAX</t>
        </is>
      </c>
      <c r="B190" s="38" t="inlineStr">
        <is>
          <t>0.0</t>
        </is>
      </c>
      <c r="C190" s="38" t="n"/>
      <c r="D190" s="38" t="inlineStr">
        <is>
          <t>ENTRY, GLOBAL_CHECK, STOCKS_EXIT</t>
        </is>
      </c>
      <c r="E190" s="38" t="n"/>
      <c r="F190" s="26" t="n"/>
      <c r="G190" s="38">
        <f>IFERROR(VLOOKUP($A84&amp;"_"&amp;$B84,Results_Deltas!$A$2:$P$15000,5,FALSE),"")</f>
        <v/>
      </c>
      <c r="H190" s="38" t="inlineStr">
        <is>
          <t>Blanket (page end)</t>
        </is>
      </c>
      <c r="I190" s="26" t="n"/>
      <c r="J190" s="26" t="n"/>
      <c r="K190" s="26" t="n"/>
      <c r="L190" s="26" t="inlineStr">
        <is>
          <t>NO</t>
        </is>
      </c>
      <c r="M190" s="74" t="n">
        <v>4.635830459660316</v>
      </c>
      <c r="N190" s="74" t="n">
        <v>32</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FUNDING_GATE_LONG_MAX</t>
        </is>
      </c>
      <c r="B191" s="38" t="inlineStr">
        <is>
          <t>0.0_ALT</t>
        </is>
      </c>
      <c r="C191" s="38" t="n"/>
      <c r="D191" s="38" t="inlineStr">
        <is>
          <t>ENTRY, GLOBAL_CHECK, STOCKS_EXIT</t>
        </is>
      </c>
      <c r="E191" s="38" t="n"/>
      <c r="F191" s="26" t="n"/>
      <c r="G191" s="38">
        <f>IFERROR(VLOOKUP($A85&amp;"_"&amp;$B85,Results_Deltas!$A$2:$P$15000,5,FALSE),"")</f>
        <v/>
      </c>
      <c r="H191" s="38" t="inlineStr">
        <is>
          <t>Blanket (page end)</t>
        </is>
      </c>
      <c r="I191" s="26" t="n"/>
      <c r="J191" s="26" t="n"/>
      <c r="K191" s="26" t="n"/>
      <c r="L191" s="26" t="inlineStr">
        <is>
          <t>NO</t>
        </is>
      </c>
      <c r="M191" s="74" t="n">
        <v>4.635830459660316</v>
      </c>
      <c r="N191" s="74" t="n">
        <v>32</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FUNDING_GATE_MTF_REQUIRED</t>
        </is>
      </c>
      <c r="B192" s="38" t="inlineStr">
        <is>
          <t>0.0</t>
        </is>
      </c>
      <c r="C192" s="38" t="n"/>
      <c r="D192" s="38" t="inlineStr">
        <is>
          <t>ENTRY, GLOBAL_CHECK, STOCKS_EXIT</t>
        </is>
      </c>
      <c r="E192" s="38" t="n"/>
      <c r="F192" s="26" t="n"/>
      <c r="G192" s="38">
        <f>IFERROR(VLOOKUP($A86&amp;"_"&amp;$B86,Results_Deltas!$A$2:$P$15000,5,FALSE),"")</f>
        <v/>
      </c>
      <c r="H192" s="38" t="inlineStr">
        <is>
          <t>Blanket (page end)</t>
        </is>
      </c>
      <c r="I192" s="26" t="n"/>
      <c r="J192" s="26" t="n"/>
      <c r="K192" s="26" t="n"/>
      <c r="L192" s="26" t="inlineStr">
        <is>
          <t>NO</t>
        </is>
      </c>
      <c r="M192" s="74" t="n">
        <v>4.635830459660316</v>
      </c>
      <c r="N192" s="74" t="n">
        <v>32</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FUNDING_GATE_MTF_REQUIRED</t>
        </is>
      </c>
      <c r="B193" s="38" t="inlineStr">
        <is>
          <t>0.0_ALT</t>
        </is>
      </c>
      <c r="C193" s="38" t="n"/>
      <c r="D193" s="38" t="inlineStr">
        <is>
          <t>ENTRY, GLOBAL_CHECK, STOCKS_EXIT</t>
        </is>
      </c>
      <c r="E193" s="38" t="n"/>
      <c r="F193" s="26" t="n"/>
      <c r="G193" s="38">
        <f>IFERROR(VLOOKUP($A87&amp;"_"&amp;$B87,Results_Deltas!$A$2:$P$15000,5,FALSE),"")</f>
        <v/>
      </c>
      <c r="H193" s="38" t="inlineStr">
        <is>
          <t>Blanket (page end)</t>
        </is>
      </c>
      <c r="I193" s="26" t="n"/>
      <c r="J193" s="26" t="n"/>
      <c r="K193" s="26" t="n"/>
      <c r="L193" s="26" t="inlineStr">
        <is>
          <t>NO</t>
        </is>
      </c>
      <c r="M193" s="74" t="n">
        <v>4.635830459660316</v>
      </c>
      <c r="N193" s="74" t="n">
        <v>32</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FUNDING_GATE_SHORT_MIN</t>
        </is>
      </c>
      <c r="B194" s="38" t="inlineStr">
        <is>
          <t>0.0</t>
        </is>
      </c>
      <c r="C194" s="38" t="n"/>
      <c r="D194" s="38" t="inlineStr">
        <is>
          <t>ENTRY, GLOBAL_CHECK, STOCKS_EXIT</t>
        </is>
      </c>
      <c r="E194" s="38" t="n"/>
      <c r="F194" s="26" t="n"/>
      <c r="G194" s="38">
        <f>IFERROR(VLOOKUP($A88&amp;"_"&amp;$B88,Results_Deltas!$A$2:$P$15000,5,FALSE),"")</f>
        <v/>
      </c>
      <c r="H194" s="38" t="inlineStr">
        <is>
          <t>Blanket (page end)</t>
        </is>
      </c>
      <c r="I194" s="26" t="n"/>
      <c r="J194" s="26" t="n"/>
      <c r="K194" s="26" t="n"/>
      <c r="L194" s="26" t="inlineStr">
        <is>
          <t>YES</t>
        </is>
      </c>
      <c r="M194" s="74" t="n">
        <v>4.635830459660316</v>
      </c>
      <c r="N194" s="74" t="n">
        <v>32</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FUNDING_GATE_SHORT_MIN</t>
        </is>
      </c>
      <c r="B195" s="38" t="inlineStr">
        <is>
          <t>0.0_ALT</t>
        </is>
      </c>
      <c r="C195" s="38" t="n"/>
      <c r="D195" s="38" t="inlineStr">
        <is>
          <t>ENTRY, GLOBAL_CHECK, STOCKS_EXIT</t>
        </is>
      </c>
      <c r="E195" s="38" t="n"/>
      <c r="F195" s="26" t="n"/>
      <c r="G195" s="38">
        <f>IFERROR(VLOOKUP($A89&amp;"_"&amp;$B89,Results_Deltas!$A$2:$P$15000,5,FALSE),"")</f>
        <v/>
      </c>
      <c r="H195" s="38" t="inlineStr">
        <is>
          <t>Blanket (page end)</t>
        </is>
      </c>
      <c r="I195" s="26" t="n"/>
      <c r="J195" s="26" t="n"/>
      <c r="K195" s="26" t="n"/>
      <c r="L195" s="26" t="inlineStr">
        <is>
          <t>NO</t>
        </is>
      </c>
      <c r="M195" s="74" t="n">
        <v>4.635830459660316</v>
      </c>
      <c r="N195" s="74" t="n">
        <v>32</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1.25</t>
        </is>
      </c>
      <c r="C3" s="26" t="n"/>
      <c r="D3" s="26" t="n"/>
      <c r="E3" s="26" t="n"/>
      <c r="F3" s="26" t="n"/>
      <c r="G3" s="26">
        <f>IFERROR(VLOOKUP($A17&amp;"_"&amp;$B17,Results_Deltas!$A$2:$P$15000,5,FALSE),"")</f>
        <v/>
      </c>
      <c r="H3" s="26">
        <f>IFERROR(VLOOKUP($A17,Results_30d_Deltas!$A$2:$H$5000,7,FALSE)-E16,"")</f>
        <v/>
      </c>
      <c r="I3" s="26">
        <f>IFERROR(VLOOKUP($A17,Results_30d_Deltas!$A$2:$H$5000,6,FALSE),"")</f>
        <v/>
      </c>
      <c r="J3" s="26" t="n"/>
      <c r="K3" s="26" t="n"/>
      <c r="L3" s="26" t="inlineStr">
        <is>
          <t>NO</t>
        </is>
      </c>
      <c r="M3" s="74" t="n">
        <v>-2.767008142355676</v>
      </c>
      <c r="N3" s="74" t="n">
        <v>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n"/>
      <c r="AO3" s="34" t="n"/>
      <c r="AP3" s="34" t="n"/>
      <c r="AQ3" s="34" t="n"/>
      <c r="AR3" s="34"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0.75</t>
        </is>
      </c>
      <c r="C4" s="26" t="n"/>
      <c r="D4" s="26" t="n"/>
      <c r="E4" s="26" t="n"/>
      <c r="F4" s="26" t="n"/>
      <c r="G4" s="26">
        <f>IFERROR(VLOOKUP($A15&amp;"_"&amp;$B15,Results_Deltas!$A$2:$P$15000,5,FALSE),"")</f>
        <v/>
      </c>
      <c r="H4" s="26">
        <f>IFERROR(VLOOKUP($A15,Results_30d_Deltas!$A$2:$H$5000,7,FALSE)-E14,"")</f>
        <v/>
      </c>
      <c r="I4" s="26">
        <f>IFERROR(VLOOKUP($A15,Results_30d_Deltas!$A$2:$H$5000,6,FALSE),"")</f>
        <v/>
      </c>
      <c r="J4" s="26" t="n"/>
      <c r="K4" s="26" t="n"/>
      <c r="L4" s="26" t="inlineStr">
        <is>
          <t>NO</t>
        </is>
      </c>
      <c r="M4" s="74" t="n">
        <v>-2.719897100469577</v>
      </c>
      <c r="N4" s="74" t="n">
        <v>3</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n"/>
      <c r="AO4" s="34" t="n"/>
      <c r="AP4" s="34" t="n"/>
      <c r="AQ4" s="34" t="n"/>
      <c r="AR4" s="34"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26" t="inlineStr">
        <is>
          <t>AUGMENT_FALLBACK_GAIN_PCT</t>
        </is>
      </c>
      <c r="B5" s="26" t="inlineStr">
        <is>
          <t>0.5</t>
        </is>
      </c>
      <c r="C5" s="26" t="n"/>
      <c r="D5" s="26" t="n"/>
      <c r="E5" s="26" t="n"/>
      <c r="F5" s="26" t="n"/>
      <c r="G5" s="26">
        <f>IFERROR(VLOOKUP($A14&amp;"_"&amp;$B14,Results_Deltas!$A$2:$P$15000,5,FALSE),"")</f>
        <v/>
      </c>
      <c r="H5" s="26">
        <f>IFERROR(VLOOKUP($A14,Results_30d_Deltas!$A$2:$H$5000,7,FALSE)-E13,"")</f>
        <v/>
      </c>
      <c r="I5" s="26">
        <f>IFERROR(VLOOKUP($A14,Results_30d_Deltas!$A$2:$H$5000,6,FALSE),"")</f>
        <v/>
      </c>
      <c r="J5" s="26" t="n"/>
      <c r="K5" s="26" t="n"/>
      <c r="L5" s="26" t="inlineStr">
        <is>
          <t>NO</t>
        </is>
      </c>
      <c r="M5" s="74" t="n">
        <v>-2.599027396311365</v>
      </c>
      <c r="N5" s="74" t="n">
        <v>3</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n"/>
      <c r="AO5" s="34" t="n"/>
      <c r="AP5" s="34" t="n"/>
      <c r="AQ5" s="34" t="n"/>
      <c r="AR5" s="34"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ez_manage.py:56864 top()</t>
        </is>
      </c>
      <c r="IN5" s="26" t="inlineStr">
        <is>
          <t>v12_quick_engine.py:4990 x4</t>
        </is>
      </c>
      <c r="IO5" s="26" t="n"/>
    </row>
    <row r="6" ht="10.5" customHeight="1" s="67">
      <c r="A6" s="26" t="inlineStr">
        <is>
          <t>AUGMENT_FALLBACK_GAIN_PCT</t>
        </is>
      </c>
      <c r="B6" s="26" t="inlineStr">
        <is>
          <t>1.5</t>
        </is>
      </c>
      <c r="C6" s="26" t="n"/>
      <c r="D6" s="26" t="n"/>
      <c r="E6" s="26" t="n"/>
      <c r="F6" s="26" t="n"/>
      <c r="G6" s="26">
        <f>IFERROR(VLOOKUP($A18&amp;"_"&amp;$B18,Results_Deltas!$A$2:$P$15000,5,FALSE),"")</f>
        <v/>
      </c>
      <c r="H6" s="26">
        <f>IFERROR(VLOOKUP($A18,Results_30d_Deltas!$A$2:$H$5000,7,FALSE)-E17,"")</f>
        <v/>
      </c>
      <c r="I6" s="26">
        <f>IFERROR(VLOOKUP($A18,Results_30d_Deltas!$A$2:$H$5000,6,FALSE),"")</f>
        <v/>
      </c>
      <c r="J6" s="26" t="n"/>
      <c r="K6" s="26" t="n"/>
      <c r="L6" s="26" t="inlineStr">
        <is>
          <t>NO</t>
        </is>
      </c>
      <c r="M6" s="74" t="n">
        <v>-2.581709230830128</v>
      </c>
      <c r="N6" s="74" t="n">
        <v>3</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n"/>
      <c r="AO6" s="34" t="n"/>
      <c r="AP6" s="34" t="n"/>
      <c r="AQ6" s="34" t="n"/>
      <c r="AR6" s="34"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ez_manage.py:56864 top()</t>
        </is>
      </c>
      <c r="IN6" s="26" t="inlineStr">
        <is>
          <t>v12_quick_engine.py:4990 x4</t>
        </is>
      </c>
      <c r="IO6" s="26" t="n"/>
    </row>
    <row r="7" ht="10.5" customHeight="1" s="67">
      <c r="A7" s="26" t="inlineStr">
        <is>
          <t>SCALP_V3_AUG_BE_STOP_PCT</t>
        </is>
      </c>
      <c r="B7" s="26" t="inlineStr">
        <is>
          <t>1.0</t>
        </is>
      </c>
      <c r="C7" s="26" t="n"/>
      <c r="D7" s="26" t="n"/>
      <c r="E7" s="26" t="n"/>
      <c r="F7" s="26" t="n"/>
      <c r="G7" s="26">
        <f>IFERROR(VLOOKUP($A55&amp;"_"&amp;$B55,Results_Deltas!$A$2:$P$15000,5,FALSE),"")</f>
        <v/>
      </c>
      <c r="H7" s="26">
        <f>IFERROR(VLOOKUP($A55,Results_30d_Deltas!$A$2:$H$5000,7,FALSE)-E54,"")</f>
        <v/>
      </c>
      <c r="I7" s="26">
        <f>IFERROR(VLOOKUP($A55,Results_30d_Deltas!$A$2:$H$5000,6,FALSE),"")</f>
        <v/>
      </c>
      <c r="J7" s="26" t="n"/>
      <c r="K7" s="26" t="n"/>
      <c r="L7" s="26" t="inlineStr">
        <is>
          <t>NO</t>
        </is>
      </c>
      <c r="M7" s="74" t="n">
        <v>-1.558216788687499</v>
      </c>
      <c r="N7" s="74"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4" t="n"/>
      <c r="EF7" s="34" t="n"/>
      <c r="EG7" s="34" t="n"/>
      <c r="EH7" s="34" t="n"/>
      <c r="EI7" s="34"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ez_manage.py:5495 top()</t>
        </is>
      </c>
      <c r="IN7" s="26" t="inlineStr">
        <is>
          <t>v12_quick_engine.py:4074 x7</t>
        </is>
      </c>
      <c r="IO7" s="26" t="n"/>
    </row>
    <row r="8" ht="10.5" customHeight="1" s="67">
      <c r="A8" s="26" t="inlineStr">
        <is>
          <t>SCALP_V3_AUG_BE_STOP_PCT</t>
        </is>
      </c>
      <c r="B8" s="26" t="inlineStr">
        <is>
          <t>0.5</t>
        </is>
      </c>
      <c r="C8" s="26" t="n"/>
      <c r="D8" s="26" t="n"/>
      <c r="E8" s="26" t="n"/>
      <c r="F8" s="26" t="n"/>
      <c r="G8" s="26">
        <f>IFERROR(VLOOKUP($A54&amp;"_"&amp;$B54,Results_Deltas!$A$2:$P$15000,5,FALSE),"")</f>
        <v/>
      </c>
      <c r="H8" s="26">
        <f>IFERROR(VLOOKUP($A54,Results_30d_Deltas!$A$2:$H$5000,7,FALSE)-E53,"")</f>
        <v/>
      </c>
      <c r="I8" s="26">
        <f>IFERROR(VLOOKUP($A54,Results_30d_Deltas!$A$2:$H$5000,6,FALSE),"")</f>
        <v/>
      </c>
      <c r="J8" s="26" t="n"/>
      <c r="K8" s="26" t="n"/>
      <c r="L8" s="26" t="inlineStr">
        <is>
          <t>YES</t>
        </is>
      </c>
      <c r="M8" s="74" t="n">
        <v>-1.510901005217989</v>
      </c>
      <c r="N8" s="74"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4" t="n"/>
      <c r="EF8" s="34" t="n"/>
      <c r="EG8" s="34" t="n"/>
      <c r="EH8" s="34" t="n"/>
      <c r="EI8" s="34"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ez_manage.py:5495 top()</t>
        </is>
      </c>
      <c r="IN8" s="26" t="inlineStr">
        <is>
          <t>v12_quick_engine.py:4074 x7</t>
        </is>
      </c>
      <c r="IO8" s="26" t="n"/>
    </row>
    <row r="9" ht="10.5" customHeight="1" s="67">
      <c r="A9" s="26" t="inlineStr">
        <is>
          <t>SCALP_V3_AUG_BE_STOP_PCT</t>
        </is>
      </c>
      <c r="B9" s="26" t="inlineStr">
        <is>
          <t>2.0</t>
        </is>
      </c>
      <c r="C9" s="26" t="n"/>
      <c r="D9" s="26" t="n"/>
      <c r="E9" s="26" t="n"/>
      <c r="F9" s="26" t="n"/>
      <c r="G9" s="26">
        <f>IFERROR(VLOOKUP($A56&amp;"_"&amp;$B56,Results_Deltas!$A$2:$P$15000,5,FALSE),"")</f>
        <v/>
      </c>
      <c r="H9" s="26">
        <f>IFERROR(VLOOKUP($A56,Results_30d_Deltas!$A$2:$H$5000,7,FALSE)-E55,"")</f>
        <v/>
      </c>
      <c r="I9" s="26">
        <f>IFERROR(VLOOKUP($A56,Results_30d_Deltas!$A$2:$H$5000,6,FALSE),"")</f>
        <v/>
      </c>
      <c r="J9" s="26" t="n"/>
      <c r="K9" s="26" t="n"/>
      <c r="L9" s="26" t="inlineStr">
        <is>
          <t>NO</t>
        </is>
      </c>
      <c r="M9" s="74" t="n">
        <v>-1.236837837014047</v>
      </c>
      <c r="N9" s="74"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4" t="n"/>
      <c r="EF9" s="34" t="n"/>
      <c r="EG9" s="34" t="n"/>
      <c r="EH9" s="34" t="n"/>
      <c r="EI9" s="34"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ez_manage.py:5495 top()</t>
        </is>
      </c>
      <c r="IN9" s="26" t="inlineStr">
        <is>
          <t>v12_quick_engine.py:4074 x7</t>
        </is>
      </c>
      <c r="IO9" s="26" t="n"/>
    </row>
    <row r="10" ht="10.5" customHeight="1" s="67">
      <c r="A10" s="26" t="inlineStr">
        <is>
          <t>AUGMENT_WT_4H_BOUNCE_ENABLED</t>
        </is>
      </c>
      <c r="B10" s="26" t="inlineStr">
        <is>
          <t>True</t>
        </is>
      </c>
      <c r="C10" s="26" t="n"/>
      <c r="D10" s="26" t="n"/>
      <c r="E10" s="26" t="n"/>
      <c r="F10" s="26" t="n"/>
      <c r="G10" s="26">
        <f>IFERROR(VLOOKUP($A31&amp;"_"&amp;$B31,Results_Deltas!$A$2:$P$15000,5,FALSE),"")</f>
        <v/>
      </c>
      <c r="H10" s="26">
        <f>IFERROR(VLOOKUP($A31,Results_30d_Deltas!$A$2:$H$5000,7,FALSE)-E30,"")</f>
        <v/>
      </c>
      <c r="I10" s="26">
        <f>IFERROR(VLOOKUP($A31,Results_30d_Deltas!$A$2:$H$5000,6,FALSE),"")</f>
        <v/>
      </c>
      <c r="J10" s="26" t="n"/>
      <c r="K10" s="26" t="n"/>
      <c r="L10" s="26" t="inlineStr">
        <is>
          <t>NO</t>
        </is>
      </c>
      <c r="M10" s="74" t="n">
        <v>-0.9196467019087414</v>
      </c>
      <c r="N10" s="74" t="n">
        <v>5</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ez_manage.py:5957 top()</t>
        </is>
      </c>
      <c r="IN10" s="26" t="inlineStr">
        <is>
          <t>v12_quick_engine.py:242 x9</t>
        </is>
      </c>
      <c r="IO10" s="26" t="n"/>
    </row>
    <row r="11" ht="10.5" customHeight="1" s="67">
      <c r="A11" s="26" t="inlineStr">
        <is>
          <t>AUGMENT_ONLY_WHEN_PROFITABLE</t>
        </is>
      </c>
      <c r="B11" s="26" t="inlineStr">
        <is>
          <t>1.0</t>
        </is>
      </c>
      <c r="C11" s="26" t="n"/>
      <c r="D11" s="26" t="n"/>
      <c r="E11" s="26" t="n"/>
      <c r="F11" s="26" t="n"/>
      <c r="G11" s="26">
        <f>IFERROR(VLOOKUP($A28&amp;"_"&amp;$B28,Results_Deltas!$A$2:$P$15000,5,FALSE),"")</f>
        <v/>
      </c>
      <c r="H11" s="26">
        <f>IFERROR(VLOOKUP($A28,Results_30d_Deltas!$A$2:$H$5000,7,FALSE)-E27,"")</f>
        <v/>
      </c>
      <c r="I11" s="26">
        <f>IFERROR(VLOOKUP($A28,Results_30d_Deltas!$A$2:$H$5000,6,FALSE),"")</f>
        <v/>
      </c>
      <c r="J11" s="26" t="n"/>
      <c r="K11" s="26" t="n"/>
      <c r="L11" s="26" t="inlineStr">
        <is>
          <t>NO</t>
        </is>
      </c>
      <c r="M11" s="74" t="n">
        <v>-0.7893456353761336</v>
      </c>
      <c r="N11" s="74" t="n">
        <v>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4" t="n"/>
      <c r="FQ11" s="34" t="n"/>
      <c r="FR11" s="34"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ez_manage.py:2943 top()</t>
        </is>
      </c>
      <c r="IN11" s="26" t="inlineStr">
        <is>
          <t>v12_quick_engine.py:235 x18</t>
        </is>
      </c>
      <c r="IO11" s="26" t="n"/>
    </row>
    <row r="12" ht="10.5" customHeight="1" s="67">
      <c r="A12" s="26" t="inlineStr">
        <is>
          <t>MAX_AUGMENTS_PER_POSITION</t>
        </is>
      </c>
      <c r="B12" s="26" t="inlineStr">
        <is>
          <t>2.0</t>
        </is>
      </c>
      <c r="C12" s="26" t="n"/>
      <c r="D12" s="26" t="n"/>
      <c r="E12" s="26" t="n"/>
      <c r="F12" s="26" t="n"/>
      <c r="G12" s="26">
        <f>IFERROR(VLOOKUP($A7&amp;"_"&amp;$B7,Results_Deltas!$A$2:$P$15000,5,FALSE),"")</f>
        <v/>
      </c>
      <c r="H12" s="26">
        <f>IFERROR(VLOOKUP($A7,Results_30d_Deltas!$A$2:$H$5000,7,FALSE)-E6,"")</f>
        <v/>
      </c>
      <c r="I12" s="26">
        <f>IFERROR(VLOOKUP($A7,Results_30d_Deltas!$A$2:$H$5000,6,FALSE),"")</f>
        <v/>
      </c>
      <c r="J12" s="26" t="n"/>
      <c r="K12" s="26" t="n"/>
      <c r="L12" s="26" t="inlineStr">
        <is>
          <t>NO</t>
        </is>
      </c>
      <c r="M12" s="74" t="n">
        <v>-0.639711383639825</v>
      </c>
      <c r="N12" s="74" t="n">
        <v>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ez_manage.py:3521 top()</t>
        </is>
      </c>
      <c r="IN12" s="26" t="inlineStr">
        <is>
          <t>v12_quick_engine.py:2267 x7</t>
        </is>
      </c>
      <c r="IO12" s="26" t="n"/>
    </row>
    <row r="13" ht="10.5" customHeight="1" s="67">
      <c r="A13" s="26" t="inlineStr">
        <is>
          <t>SCALP_V3_AUG_BE_STOP_PCT</t>
        </is>
      </c>
      <c r="B13" s="26" t="inlineStr">
        <is>
          <t>0</t>
        </is>
      </c>
      <c r="C13" s="26" t="n"/>
      <c r="D13" s="26" t="n"/>
      <c r="E13" s="26" t="n"/>
      <c r="F13" s="26" t="n"/>
      <c r="G13" s="26">
        <f>IFERROR(VLOOKUP($A53&amp;"_"&amp;$B53,Results_Deltas!$A$2:$P$15000,5,FALSE),"")</f>
        <v/>
      </c>
      <c r="H13" s="26">
        <f>IFERROR(VLOOKUP($A53,Results_30d_Deltas!$A$2:$H$5000,7,FALSE)-E52,"")</f>
        <v/>
      </c>
      <c r="I13" s="26">
        <f>IFERROR(VLOOKUP($A53,Results_30d_Deltas!$A$2:$H$5000,6,FALSE),"")</f>
        <v/>
      </c>
      <c r="J13" s="26" t="n"/>
      <c r="K13" s="26" t="n"/>
      <c r="L13" s="26" t="inlineStr">
        <is>
          <t>NO</t>
        </is>
      </c>
      <c r="M13" s="74" t="n">
        <v>-0.5808612012986144</v>
      </c>
      <c r="N13" s="74" t="n">
        <v>0</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4" t="n"/>
      <c r="EF13" s="34" t="n"/>
      <c r="EG13" s="34" t="n"/>
      <c r="EH13" s="34" t="n"/>
      <c r="EI13" s="34"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ez_manage.py:5495 top()</t>
        </is>
      </c>
      <c r="IN13" s="26" t="inlineStr">
        <is>
          <t>v12_quick_engine.py:4074 x7</t>
        </is>
      </c>
      <c r="IO13" s="26" t="n"/>
    </row>
    <row r="14" ht="10.5" customHeight="1" s="67">
      <c r="A14" s="26" t="inlineStr">
        <is>
          <t>SCALP_V3_AUG_BE_STOP_ENABLED</t>
        </is>
      </c>
      <c r="B14" s="26" t="inlineStr">
        <is>
          <t>False</t>
        </is>
      </c>
      <c r="C14" s="26" t="n"/>
      <c r="D14" s="26" t="n"/>
      <c r="E14" s="26" t="n"/>
      <c r="F14" s="26" t="n"/>
      <c r="G14" s="26">
        <f>IFERROR(VLOOKUP($A51&amp;"_"&amp;$B51,Results_Deltas!$A$2:$P$15000,5,FALSE),"")</f>
        <v/>
      </c>
      <c r="H14" s="26">
        <f>IFERROR(VLOOKUP($A51,Results_30d_Deltas!$A$2:$H$5000,7,FALSE)-E50,"")</f>
        <v/>
      </c>
      <c r="I14" s="26">
        <f>IFERROR(VLOOKUP($A51,Results_30d_Deltas!$A$2:$H$5000,6,FALSE),"")</f>
        <v/>
      </c>
      <c r="J14" s="26" t="n"/>
      <c r="K14" s="26" t="n"/>
      <c r="L14" s="26" t="inlineStr">
        <is>
          <t>NO</t>
        </is>
      </c>
      <c r="M14" s="74" t="n">
        <v>-0.4890061441151639</v>
      </c>
      <c r="N14" s="74" t="n">
        <v>0</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4" t="n"/>
      <c r="EF14" s="34" t="n"/>
      <c r="EG14" s="34" t="n"/>
      <c r="EH14" s="34" t="n"/>
      <c r="EI14" s="34"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ez_manage.py:5494 top()</t>
        </is>
      </c>
      <c r="IN14" s="26" t="inlineStr">
        <is>
          <t>v12_quick_engine.py:3136 x8</t>
        </is>
      </c>
      <c r="IO14" s="26" t="n"/>
    </row>
    <row r="15" ht="10.5" customHeight="1" s="67">
      <c r="A15" s="27" t="inlineStr">
        <is>
          <t>SCALP_V3_AUG_BE_STOP_ENABLED</t>
        </is>
      </c>
      <c r="B15" s="69" t="b">
        <v>0</v>
      </c>
      <c r="C15" s="26" t="n"/>
      <c r="D15" s="26" t="n"/>
      <c r="E15" s="26" t="n"/>
      <c r="F15" s="26" t="n"/>
      <c r="G15" s="26">
        <f>IFERROR(VLOOKUP($A52&amp;"_"&amp;$B52,Results_Deltas!$A$2:$P$15000,5,FALSE),"")</f>
        <v/>
      </c>
      <c r="H15" s="26">
        <f>IFERROR(VLOOKUP($A52,Results_30d_Deltas!$A$2:$H$5000,7,FALSE)-E51,"")</f>
        <v/>
      </c>
      <c r="I15" s="26">
        <f>IFERROR(VLOOKUP($A52,Results_30d_Deltas!$A$2:$H$5000,6,FALSE),"")</f>
        <v/>
      </c>
      <c r="J15" s="26" t="n"/>
      <c r="K15" s="26" t="n"/>
      <c r="L15" s="26" t="inlineStr">
        <is>
          <t>YES</t>
        </is>
      </c>
      <c r="M15" s="74" t="n">
        <v>-0.4890061441151639</v>
      </c>
      <c r="N15" s="74" t="n">
        <v>0</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4" t="n"/>
      <c r="EF15" s="34" t="n"/>
      <c r="EG15" s="34" t="n"/>
      <c r="EH15" s="34" t="n"/>
      <c r="EI15" s="34"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ez_manage.py:5494 top()</t>
        </is>
      </c>
      <c r="IN15" s="26" t="inlineStr">
        <is>
          <t>v12_quick_engine.py:3136 x8</t>
        </is>
      </c>
      <c r="IO15" s="26" t="n"/>
    </row>
    <row r="16" ht="10.5" customHeight="1" s="67">
      <c r="A16" s="26" t="inlineStr">
        <is>
          <t>MAX_AUGMENTS_PER_POSITION</t>
        </is>
      </c>
      <c r="B16" s="26" t="inlineStr">
        <is>
          <t>0.5</t>
        </is>
      </c>
      <c r="C16" s="26" t="n"/>
      <c r="D16" s="26" t="n"/>
      <c r="E16" s="26" t="n"/>
      <c r="F16" s="26" t="n"/>
      <c r="G16" s="26">
        <f>IFERROR(VLOOKUP($A5&amp;"_"&amp;$B5,Results_Deltas!$A$2:$P$15000,5,FALSE),"")</f>
        <v/>
      </c>
      <c r="H16" s="26">
        <f>IFERROR(VLOOKUP($A5,Results_30d_Deltas!$A$2:$H$5000,7,FALSE)-E4,"")</f>
        <v/>
      </c>
      <c r="I16" s="26">
        <f>IFERROR(VLOOKUP($A5,Results_30d_Deltas!$A$2:$H$5000,6,FALSE),"")</f>
        <v/>
      </c>
      <c r="J16" s="26" t="n"/>
      <c r="K16" s="26" t="n"/>
      <c r="L16" s="26" t="inlineStr">
        <is>
          <t>NO</t>
        </is>
      </c>
      <c r="M16" s="74" t="n">
        <v>-0.2298201770625364</v>
      </c>
      <c r="N16" s="74" t="n">
        <v>6</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ez_manage.py:3521 top()</t>
        </is>
      </c>
      <c r="IN16" s="26" t="inlineStr">
        <is>
          <t>v12_quick_engine.py:2267 x7</t>
        </is>
      </c>
      <c r="IO16" s="26" t="n"/>
    </row>
    <row r="17" ht="10.5" customHeight="1" s="67">
      <c r="A17" s="26" t="inlineStr">
        <is>
          <t>AUGMENT_ONLY_WHEN_PROFITABLE</t>
        </is>
      </c>
      <c r="B17" s="26" t="inlineStr">
        <is>
          <t>0.5</t>
        </is>
      </c>
      <c r="C17" s="26" t="n"/>
      <c r="D17" s="26" t="n"/>
      <c r="E17" s="26" t="n"/>
      <c r="F17" s="26" t="n"/>
      <c r="G17" s="26">
        <f>IFERROR(VLOOKUP($A27&amp;"_"&amp;$B27,Results_Deltas!$A$2:$P$15000,5,FALSE),"")</f>
        <v/>
      </c>
      <c r="H17" s="26">
        <f>IFERROR(VLOOKUP($A27,Results_30d_Deltas!$A$2:$H$5000,7,FALSE)-E26,"")</f>
        <v/>
      </c>
      <c r="I17" s="26">
        <f>IFERROR(VLOOKUP($A27,Results_30d_Deltas!$A$2:$H$5000,6,FALSE),"")</f>
        <v/>
      </c>
      <c r="J17" s="26" t="n"/>
      <c r="K17" s="26" t="n"/>
      <c r="L17" s="26" t="inlineStr">
        <is>
          <t>NO</t>
        </is>
      </c>
      <c r="M17" s="74" t="n">
        <v>-0.1772817295967798</v>
      </c>
      <c r="N17" s="74" t="n">
        <v>4</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4" t="n"/>
      <c r="FQ17" s="34" t="n"/>
      <c r="FR17" s="34"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ez_manage.py:2943 top()</t>
        </is>
      </c>
      <c r="IN17" s="26" t="inlineStr">
        <is>
          <t>v12_quick_engine.py:235 x18</t>
        </is>
      </c>
      <c r="IO17" s="26" t="n"/>
    </row>
    <row r="18" ht="10.5" customHeight="1" s="67">
      <c r="A18" s="26" t="inlineStr">
        <is>
          <t>AUGMENTED_POSITIONS_GUARD_FLOOR_MULT</t>
        </is>
      </c>
      <c r="B18" s="26" t="inlineStr">
        <is>
          <t>2.0</t>
        </is>
      </c>
      <c r="C18" s="26" t="n"/>
      <c r="D18" s="26" t="n"/>
      <c r="E18" s="26" t="n"/>
      <c r="F18" s="26" t="n"/>
      <c r="G18" s="26">
        <f>IFERROR(VLOOKUP($A11&amp;"_"&amp;$B11,Results_Deltas!$A$2:$P$15000,5,FALSE),"")</f>
        <v/>
      </c>
      <c r="H18" s="26">
        <f>IFERROR(VLOOKUP($A11,Results_30d_Deltas!$A$2:$H$5000,7,FALSE)-E10,"")</f>
        <v/>
      </c>
      <c r="I18" s="26">
        <f>IFERROR(VLOOKUP($A11,Results_30d_Deltas!$A$2:$H$5000,6,FALSE),"")</f>
        <v/>
      </c>
      <c r="J18" s="26" t="n"/>
      <c r="K18" s="26" t="n"/>
      <c r="L18" s="26" t="inlineStr">
        <is>
          <t>NO</t>
        </is>
      </c>
      <c r="M18" s="74" t="n">
        <v>-0.06027488512983461</v>
      </c>
      <c r="N18" s="74"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ez_manage.py:4336 top()</t>
        </is>
      </c>
      <c r="IN18" s="26" t="inlineStr">
        <is>
          <t>v12_quick_engine.py:221 x13</t>
        </is>
      </c>
      <c r="IO18" s="26" t="n"/>
    </row>
    <row r="19" ht="10.5" customHeight="1" s="67">
      <c r="A19" s="26" t="inlineStr">
        <is>
          <t>PYRAMID_MIN_WT_VEL_1H</t>
        </is>
      </c>
      <c r="B19" s="26" t="inlineStr">
        <is>
          <t>1.5</t>
        </is>
      </c>
      <c r="C19" s="26" t="n"/>
      <c r="D19" s="26" t="n"/>
      <c r="E19" s="26" t="n"/>
      <c r="F19" s="26" t="n"/>
      <c r="G19" s="26">
        <f>IFERROR(VLOOKUP($A47&amp;"_"&amp;$B47,Results_Deltas!$A$2:$P$15000,5,FALSE),"")</f>
        <v/>
      </c>
      <c r="H19" s="26">
        <f>IFERROR(VLOOKUP($A47,Results_30d_Deltas!$A$2:$H$5000,7,FALSE)-E46,"")</f>
        <v/>
      </c>
      <c r="I19" s="26">
        <f>IFERROR(VLOOKUP($A47,Results_30d_Deltas!$A$2:$H$5000,6,FALSE),"")</f>
        <v/>
      </c>
      <c r="J19" s="26" t="n"/>
      <c r="K19" s="26" t="n"/>
      <c r="L19" s="26" t="inlineStr">
        <is>
          <t>NO</t>
        </is>
      </c>
      <c r="M19" s="74" t="n">
        <v>-0.03475925465351266</v>
      </c>
      <c r="N19" s="74" t="n">
        <v>4</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ez_manage.py:5196 top()</t>
        </is>
      </c>
      <c r="IN19" s="26" t="inlineStr">
        <is>
          <t>v12_quick_engine.py:2727 x10</t>
        </is>
      </c>
      <c r="IO19" s="26" t="n"/>
    </row>
    <row r="20" ht="10.5" customHeight="1" s="67">
      <c r="A20" s="26" t="inlineStr">
        <is>
          <t>PYRAMID_MIN_WT_VEL_1H</t>
        </is>
      </c>
      <c r="B20" s="26" t="inlineStr">
        <is>
          <t>1.0</t>
        </is>
      </c>
      <c r="C20" s="26" t="n"/>
      <c r="D20" s="26" t="n"/>
      <c r="E20" s="26" t="n"/>
      <c r="F20" s="26" t="n"/>
      <c r="G20" s="26">
        <f>IFERROR(VLOOKUP($A46&amp;"_"&amp;$B46,Results_Deltas!$A$2:$P$15000,5,FALSE),"")</f>
        <v/>
      </c>
      <c r="H20" s="26">
        <f>IFERROR(VLOOKUP($A46,Results_30d_Deltas!$A$2:$H$5000,7,FALSE)-E45,"")</f>
        <v/>
      </c>
      <c r="I20" s="26">
        <f>IFERROR(VLOOKUP($A46,Results_30d_Deltas!$A$2:$H$5000,6,FALSE),"")</f>
        <v/>
      </c>
      <c r="J20" s="26" t="n"/>
      <c r="K20" s="26" t="n"/>
      <c r="L20" s="26" t="inlineStr">
        <is>
          <t>NO</t>
        </is>
      </c>
      <c r="M20" s="74" t="n">
        <v>0.02687480827955735</v>
      </c>
      <c r="N20" s="74" t="n">
        <v>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ez_manage.py:5196 top()</t>
        </is>
      </c>
      <c r="IN20" s="26" t="inlineStr">
        <is>
          <t>v12_quick_engine.py:2727 x10</t>
        </is>
      </c>
      <c r="IO20" s="26" t="n"/>
    </row>
    <row r="21" ht="10.5" customHeight="1" s="67">
      <c r="A21" s="26" t="inlineStr">
        <is>
          <t>PYRAMID_MIN_WT_VEL_1H</t>
        </is>
      </c>
      <c r="B21" s="26" t="inlineStr">
        <is>
          <t>2.5</t>
        </is>
      </c>
      <c r="C21" s="26" t="n"/>
      <c r="D21" s="26" t="n"/>
      <c r="E21" s="26" t="n"/>
      <c r="F21" s="26" t="n"/>
      <c r="G21" s="26">
        <f>IFERROR(VLOOKUP($A49&amp;"_"&amp;$B49,Results_Deltas!$A$2:$P$15000,5,FALSE),"")</f>
        <v/>
      </c>
      <c r="H21" s="26">
        <f>IFERROR(VLOOKUP($A49,Results_30d_Deltas!$A$2:$H$5000,7,FALSE)-E48,"")</f>
        <v/>
      </c>
      <c r="I21" s="26">
        <f>IFERROR(VLOOKUP($A49,Results_30d_Deltas!$A$2:$H$5000,6,FALSE),"")</f>
        <v/>
      </c>
      <c r="J21" s="26" t="n"/>
      <c r="K21" s="26" t="n"/>
      <c r="L21" s="26" t="inlineStr">
        <is>
          <t>NO</t>
        </is>
      </c>
      <c r="M21" s="74" t="n">
        <v>0.04083914657674646</v>
      </c>
      <c r="N21" s="74" t="n">
        <v>5</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ez_manage.py:5196 top()</t>
        </is>
      </c>
      <c r="IN21" s="26" t="inlineStr">
        <is>
          <t>v12_quick_engine.py:2727 x10</t>
        </is>
      </c>
      <c r="IO21" s="26" t="n"/>
    </row>
    <row r="22" ht="10.5" customHeight="1" s="67">
      <c r="A22" s="26" t="inlineStr">
        <is>
          <t>DD_BOUNCE_ENABLED</t>
        </is>
      </c>
      <c r="B22" s="26" t="inlineStr">
        <is>
          <t>True</t>
        </is>
      </c>
      <c r="C22" s="26" t="n"/>
      <c r="D22" s="26" t="n"/>
      <c r="E22" s="26" t="n"/>
      <c r="F22" s="26" t="n"/>
      <c r="G22" s="26">
        <f>IFERROR(VLOOKUP($A3&amp;"="&amp;$B3,Results_Deltas!$A$2:$P$15000,5,FALSE),"")</f>
        <v/>
      </c>
      <c r="H22" s="26">
        <f>IFERROR(VLOOKUP($A3,Results_30d_Deltas!$A$2:$H$5000,7,FALSE)-E3,"")</f>
        <v/>
      </c>
      <c r="I22" s="26">
        <f>IFERROR(VLOOKUP($A3,Results_30d_Deltas!$A$2:$H$5000,6,FALSE),"")</f>
        <v/>
      </c>
      <c r="J22" s="26" t="n"/>
      <c r="K22" s="26" t="n"/>
      <c r="L22" s="26" t="inlineStr">
        <is>
          <t>NO</t>
        </is>
      </c>
      <c r="M22" s="74" t="n">
        <v>0.07662564939348133</v>
      </c>
      <c r="N22" s="74" t="n">
        <v>6</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ez_manage.py:4586 top()</t>
        </is>
      </c>
      <c r="IN22" s="26" t="inlineStr">
        <is>
          <t>v12_quick_engine.py:567 x9</t>
        </is>
      </c>
      <c r="IO22" s="26" t="n"/>
    </row>
    <row r="23" ht="10.5" customHeight="1" s="67">
      <c r="A23" s="26" t="inlineStr">
        <is>
          <t>AUGMENTED_POSITIONS_GUARD_FLOOR_MULT</t>
        </is>
      </c>
      <c r="B23" s="26" t="inlineStr">
        <is>
          <t>1.0</t>
        </is>
      </c>
      <c r="C23" s="26" t="n"/>
      <c r="D23" s="26" t="n"/>
      <c r="E23" s="26" t="n"/>
      <c r="F23" s="26" t="n"/>
      <c r="G23" s="26">
        <f>IFERROR(VLOOKUP($A10&amp;"_"&amp;$B10,Results_Deltas!$A$2:$P$15000,5,FALSE),"")</f>
        <v/>
      </c>
      <c r="H23" s="26">
        <f>IFERROR(VLOOKUP($A10,Results_30d_Deltas!$A$2:$H$5000,7,FALSE)-E9,"")</f>
        <v/>
      </c>
      <c r="I23" s="26">
        <f>IFERROR(VLOOKUP($A10,Results_30d_Deltas!$A$2:$H$5000,6,FALSE),"")</f>
        <v/>
      </c>
      <c r="J23" s="26" t="n"/>
      <c r="K23" s="26" t="n"/>
      <c r="L23" s="26" t="inlineStr">
        <is>
          <t>NO</t>
        </is>
      </c>
      <c r="M23" s="74" t="n">
        <v>0.1633789146461845</v>
      </c>
      <c r="N23" s="74" t="n">
        <v>5</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ez_manage.py:4336 top()</t>
        </is>
      </c>
      <c r="IN23" s="26" t="inlineStr">
        <is>
          <t>v12_quick_engine.py:221 x13</t>
        </is>
      </c>
      <c r="IO23" s="26" t="n"/>
    </row>
    <row r="24" ht="10.5" customHeight="1" s="67">
      <c r="A24" s="26" t="inlineStr">
        <is>
          <t>AUGMENT_AT_LOSS_ENABLED</t>
        </is>
      </c>
      <c r="B24" s="26" t="inlineStr">
        <is>
          <t>True</t>
        </is>
      </c>
      <c r="C24" s="26" t="n"/>
      <c r="D24" s="26" t="n"/>
      <c r="E24" s="26" t="n"/>
      <c r="F24" s="26" t="n"/>
      <c r="G24" s="26">
        <f>IFERROR(VLOOKUP($A13&amp;"_"&amp;$B13,Results_Deltas!$A$2:$P$15000,5,FALSE),"")</f>
        <v/>
      </c>
      <c r="H24" s="26">
        <f>IFERROR(VLOOKUP($A13,Results_30d_Deltas!$A$2:$H$5000,7,FALSE)-E12,"")</f>
        <v/>
      </c>
      <c r="I24" s="26">
        <f>IFERROR(VLOOKUP($A13,Results_30d_Deltas!$A$2:$H$5000,6,FALSE),"")</f>
        <v/>
      </c>
      <c r="J24" s="26" t="n"/>
      <c r="K24" s="26" t="n"/>
      <c r="L24" s="26" t="inlineStr">
        <is>
          <t>NO</t>
        </is>
      </c>
      <c r="M24" s="74" t="n">
        <v>0.2453254599942826</v>
      </c>
      <c r="N24" s="74" t="n">
        <v>7</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4" t="n"/>
      <c r="GW24" s="34" t="n"/>
      <c r="GX24" s="34" t="n"/>
      <c r="GY24" s="34" t="n"/>
      <c r="GZ24" s="34"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ez_manage.py:5956 top()</t>
        </is>
      </c>
      <c r="IN24" s="26" t="inlineStr">
        <is>
          <t>v12_quick_engine.py:228 x5</t>
        </is>
      </c>
      <c r="IO24" s="26" t="n"/>
    </row>
    <row r="25" ht="10.5" customHeight="1" s="67">
      <c r="A25" s="26" t="inlineStr">
        <is>
          <t>DELTA_PYRAMID_MAX</t>
        </is>
      </c>
      <c r="B25" s="26" t="inlineStr">
        <is>
          <t>0.5</t>
        </is>
      </c>
      <c r="C25" s="26" t="n"/>
      <c r="D25" s="26" t="n"/>
      <c r="E25" s="26" t="n"/>
      <c r="F25" s="26" t="n"/>
      <c r="G25" s="26">
        <f>IFERROR(VLOOKUP($A33&amp;"_"&amp;$B33,Results_Deltas!$A$2:$P$15000,5,FALSE),"")</f>
        <v/>
      </c>
      <c r="H25" s="26">
        <f>IFERROR(VLOOKUP($A33,Results_30d_Deltas!$A$2:$H$5000,7,FALSE)-E32,"")</f>
        <v/>
      </c>
      <c r="I25" s="26">
        <f>IFERROR(VLOOKUP($A33,Results_30d_Deltas!$A$2:$H$5000,6,FALSE),"")</f>
        <v/>
      </c>
      <c r="J25" s="26" t="n"/>
      <c r="K25" s="26" t="n"/>
      <c r="L25" s="26" t="inlineStr">
        <is>
          <t>NO</t>
        </is>
      </c>
      <c r="M25" s="74" t="n">
        <v>0.325311636483506</v>
      </c>
      <c r="N25" s="74" t="n">
        <v>6</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4" t="n"/>
      <c r="CC25" s="34" t="n"/>
      <c r="CD25" s="34" t="n"/>
      <c r="CE25" s="34" t="n"/>
      <c r="CF25" s="34"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ez_manage.py:3153 top()</t>
        </is>
      </c>
      <c r="IN25" s="26" t="inlineStr">
        <is>
          <t>v12_quick_engine.py:591 x16</t>
        </is>
      </c>
      <c r="IO25" s="26" t="n"/>
    </row>
    <row r="26" ht="10.5" customHeight="1" s="67">
      <c r="A26" s="26" t="inlineStr">
        <is>
          <t>PYRAMID_MIN_WT_VEL_1H</t>
        </is>
      </c>
      <c r="B26" s="26" t="inlineStr">
        <is>
          <t>3.0</t>
        </is>
      </c>
      <c r="C26" s="26" t="n"/>
      <c r="D26" s="26" t="n"/>
      <c r="E26" s="26" t="n"/>
      <c r="F26" s="26" t="n"/>
      <c r="G26" s="26">
        <f>IFERROR(VLOOKUP($A50&amp;"_"&amp;$B50,Results_Deltas!$A$2:$P$15000,5,FALSE),"")</f>
        <v/>
      </c>
      <c r="H26" s="26">
        <f>IFERROR(VLOOKUP($A50,Results_30d_Deltas!$A$2:$H$5000,7,FALSE)-E49,"")</f>
        <v/>
      </c>
      <c r="I26" s="26">
        <f>IFERROR(VLOOKUP($A50,Results_30d_Deltas!$A$2:$H$5000,6,FALSE),"")</f>
        <v/>
      </c>
      <c r="J26" s="26" t="n"/>
      <c r="K26" s="26" t="n"/>
      <c r="L26" s="26" t="inlineStr">
        <is>
          <t>NO</t>
        </is>
      </c>
      <c r="M26" s="74" t="n">
        <v>0.3702135478013414</v>
      </c>
      <c r="N26" s="74" t="n">
        <v>5</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ez_manage.py:5196 top()</t>
        </is>
      </c>
      <c r="IN26" s="26" t="inlineStr">
        <is>
          <t>v12_quick_engine.py:2727 x10</t>
        </is>
      </c>
      <c r="IO26" s="26" t="n"/>
    </row>
    <row r="27" ht="10.5" customHeight="1" s="67">
      <c r="A27" s="26" t="inlineStr">
        <is>
          <t>HIGH_GAIN_AUGMENTATION_MIN_SIZE</t>
        </is>
      </c>
      <c r="B27" s="26" t="inlineStr">
        <is>
          <t>2.0</t>
        </is>
      </c>
      <c r="C27" s="26" t="n"/>
      <c r="D27" s="26" t="n"/>
      <c r="E27" s="26" t="n"/>
      <c r="F27" s="26" t="n"/>
      <c r="G27" s="26">
        <f>IFERROR(VLOOKUP($A45&amp;"_"&amp;$B45,Results_Deltas!$A$2:$P$15000,5,FALSE),"")</f>
        <v/>
      </c>
      <c r="H27" s="26">
        <f>IFERROR(VLOOKUP($A45,Results_30d_Deltas!$A$2:$H$5000,7,FALSE)-E44,"")</f>
        <v/>
      </c>
      <c r="I27" s="26">
        <f>IFERROR(VLOOKUP($A45,Results_30d_Deltas!$A$2:$H$5000,6,FALSE),"")</f>
        <v/>
      </c>
      <c r="J27" s="26" t="n"/>
      <c r="K27" s="26" t="n"/>
      <c r="L27" s="26" t="inlineStr">
        <is>
          <t>NO</t>
        </is>
      </c>
      <c r="M27" s="74" t="n">
        <v>0.5419412079173804</v>
      </c>
      <c r="N27" s="74" t="n">
        <v>6</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4" t="n"/>
      <c r="AO27" s="34" t="n"/>
      <c r="AP27" s="34" t="n"/>
      <c r="AQ27" s="34" t="n"/>
      <c r="AR27" s="34"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4" t="n"/>
      <c r="HL27" s="34" t="n"/>
      <c r="HM27" s="34" t="n"/>
      <c r="HN27" s="34" t="n"/>
      <c r="HO27" s="34"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ez_manage.py:3366 top()</t>
        </is>
      </c>
      <c r="IN27" s="26" t="inlineStr">
        <is>
          <t>v12_quick_engine.py:2019 x10</t>
        </is>
      </c>
      <c r="IO27" s="26" t="n"/>
    </row>
    <row r="28" ht="10.5" customHeight="1" s="67">
      <c r="A28" s="26" t="inlineStr">
        <is>
          <t>DELTA_PYRAMID_PRICE_TOL</t>
        </is>
      </c>
      <c r="B28" s="26" t="inlineStr">
        <is>
          <t>1.0</t>
        </is>
      </c>
      <c r="C28" s="26" t="n"/>
      <c r="D28" s="26" t="n"/>
      <c r="E28" s="26" t="n"/>
      <c r="F28" s="26" t="n"/>
      <c r="G28" s="26">
        <f>IFERROR(VLOOKUP($A38&amp;"_"&amp;$B38,Results_Deltas!$A$2:$P$15000,5,FALSE),"")</f>
        <v/>
      </c>
      <c r="H28" s="26">
        <f>IFERROR(VLOOKUP($A38,Results_30d_Deltas!$A$2:$H$5000,7,FALSE)-E37,"")</f>
        <v/>
      </c>
      <c r="I28" s="26">
        <f>IFERROR(VLOOKUP($A38,Results_30d_Deltas!$A$2:$H$5000,6,FALSE),"")</f>
        <v/>
      </c>
      <c r="J28" s="26" t="n"/>
      <c r="K28" s="26" t="n"/>
      <c r="L28" s="26" t="inlineStr">
        <is>
          <t>NO</t>
        </is>
      </c>
      <c r="M28" s="74" t="n">
        <v>0.5465277640452874</v>
      </c>
      <c r="N28" s="74" t="n">
        <v>6</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4" t="n"/>
      <c r="CC28" s="34" t="n"/>
      <c r="CD28" s="34" t="n"/>
      <c r="CE28" s="34" t="n"/>
      <c r="CF28" s="34"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ez_manage.py:3155 top()</t>
        </is>
      </c>
      <c r="IN28" s="26" t="inlineStr">
        <is>
          <t>v12_quick_engine.py:597 x16</t>
        </is>
      </c>
      <c r="IO28" s="26" t="n"/>
    </row>
    <row r="29" ht="10.5" customHeight="1" s="67">
      <c r="A29" s="26" t="inlineStr">
        <is>
          <t>DELTA_PYRAMID_PRICE_TOL</t>
        </is>
      </c>
      <c r="B29" s="26" t="inlineStr">
        <is>
          <t>2.0</t>
        </is>
      </c>
      <c r="C29" s="26" t="n"/>
      <c r="D29" s="26" t="n"/>
      <c r="E29" s="26" t="n"/>
      <c r="F29" s="26" t="n"/>
      <c r="G29" s="26">
        <f>IFERROR(VLOOKUP($A39&amp;"_"&amp;$B39,Results_Deltas!$A$2:$P$15000,5,FALSE),"")</f>
        <v/>
      </c>
      <c r="H29" s="26">
        <f>IFERROR(VLOOKUP($A39,Results_30d_Deltas!$A$2:$H$5000,7,FALSE)-E38,"")</f>
        <v/>
      </c>
      <c r="I29" s="26">
        <f>IFERROR(VLOOKUP($A39,Results_30d_Deltas!$A$2:$H$5000,6,FALSE),"")</f>
        <v/>
      </c>
      <c r="J29" s="26" t="n"/>
      <c r="K29" s="26" t="n"/>
      <c r="L29" s="26" t="inlineStr">
        <is>
          <t>NO</t>
        </is>
      </c>
      <c r="M29" s="74" t="n">
        <v>0.5901783138741087</v>
      </c>
      <c r="N29" s="74" t="n">
        <v>7</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4" t="n"/>
      <c r="CC29" s="34" t="n"/>
      <c r="CD29" s="34" t="n"/>
      <c r="CE29" s="34" t="n"/>
      <c r="CF29" s="34"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ez_manage.py:3155 top()</t>
        </is>
      </c>
      <c r="IN29" s="26" t="inlineStr">
        <is>
          <t>v12_quick_engine.py:597 x16</t>
        </is>
      </c>
      <c r="IO29" s="26" t="n"/>
    </row>
    <row r="30" ht="10.5" customHeight="1" s="67">
      <c r="A30" s="26" t="inlineStr">
        <is>
          <t>HIGH_GAIN_AUGMENTATION_MIN_SIZE</t>
        </is>
      </c>
      <c r="B30" s="26" t="inlineStr">
        <is>
          <t>1.0</t>
        </is>
      </c>
      <c r="C30" s="26" t="n"/>
      <c r="D30" s="26" t="n"/>
      <c r="E30" s="26" t="n"/>
      <c r="F30" s="26" t="n"/>
      <c r="G30" s="26">
        <f>IFERROR(VLOOKUP($A44&amp;"_"&amp;$B44,Results_Deltas!$A$2:$P$15000,5,FALSE),"")</f>
        <v/>
      </c>
      <c r="H30" s="26">
        <f>IFERROR(VLOOKUP($A44,Results_30d_Deltas!$A$2:$H$5000,7,FALSE)-E43,"")</f>
        <v/>
      </c>
      <c r="I30" s="26">
        <f>IFERROR(VLOOKUP($A44,Results_30d_Deltas!$A$2:$H$5000,6,FALSE),"")</f>
        <v/>
      </c>
      <c r="J30" s="26" t="n"/>
      <c r="K30" s="26" t="n"/>
      <c r="L30" s="26" t="inlineStr">
        <is>
          <t>NO</t>
        </is>
      </c>
      <c r="M30" s="74" t="n">
        <v>0.613096656908576</v>
      </c>
      <c r="N30" s="74" t="n">
        <v>6</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4" t="n"/>
      <c r="AO30" s="34" t="n"/>
      <c r="AP30" s="34" t="n"/>
      <c r="AQ30" s="34" t="n"/>
      <c r="AR30" s="34"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4" t="n"/>
      <c r="HL30" s="34" t="n"/>
      <c r="HM30" s="34" t="n"/>
      <c r="HN30" s="34" t="n"/>
      <c r="HO30" s="34"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ez_manage.py:3366 top()</t>
        </is>
      </c>
      <c r="IN30" s="26" t="inlineStr">
        <is>
          <t>v12_quick_engine.py:2019 x10</t>
        </is>
      </c>
      <c r="IO30" s="26" t="n"/>
    </row>
    <row r="31" ht="10.5" customHeight="1" s="67">
      <c r="A31" s="26" t="inlineStr">
        <is>
          <t>DELTA_PYRAMID_MAX</t>
        </is>
      </c>
      <c r="B31" s="26" t="inlineStr">
        <is>
          <t>2.0</t>
        </is>
      </c>
      <c r="C31" s="26" t="n"/>
      <c r="D31" s="26" t="n"/>
      <c r="E31" s="26" t="n"/>
      <c r="F31" s="26" t="n"/>
      <c r="G31" s="26">
        <f>IFERROR(VLOOKUP($A35&amp;"_"&amp;$B35,Results_Deltas!$A$2:$P$15000,5,FALSE),"")</f>
        <v/>
      </c>
      <c r="H31" s="26">
        <f>IFERROR(VLOOKUP($A35,Results_30d_Deltas!$A$2:$H$5000,7,FALSE)-E34,"")</f>
        <v/>
      </c>
      <c r="I31" s="26">
        <f>IFERROR(VLOOKUP($A35,Results_30d_Deltas!$A$2:$H$5000,6,FALSE),"")</f>
        <v/>
      </c>
      <c r="J31" s="26" t="n"/>
      <c r="K31" s="26" t="n"/>
      <c r="L31" s="26" t="inlineStr">
        <is>
          <t>NO</t>
        </is>
      </c>
      <c r="M31" s="74" t="n">
        <v>0.6308577510994849</v>
      </c>
      <c r="N31" s="74" t="n">
        <v>6</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4" t="n"/>
      <c r="CC31" s="34" t="n"/>
      <c r="CD31" s="34" t="n"/>
      <c r="CE31" s="34" t="n"/>
      <c r="CF31" s="34"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ez_manage.py:3153 top()</t>
        </is>
      </c>
      <c r="IN31" s="26" t="inlineStr">
        <is>
          <t>v12_quick_engine.py:591 x16</t>
        </is>
      </c>
      <c r="IO31" s="26" t="n"/>
    </row>
    <row r="32" ht="10.5" customHeight="1" s="67">
      <c r="A32" s="26" t="inlineStr">
        <is>
          <t>HIGH_GAIN_AUGMENTATION_MIN_SIZE</t>
        </is>
      </c>
      <c r="B32" s="26" t="inlineStr">
        <is>
          <t>0.5</t>
        </is>
      </c>
      <c r="C32" s="26" t="n"/>
      <c r="D32" s="26" t="n"/>
      <c r="E32" s="26" t="n"/>
      <c r="F32" s="26" t="n"/>
      <c r="G32" s="26">
        <f>IFERROR(VLOOKUP($A43&amp;"_"&amp;$B43,Results_Deltas!$A$2:$P$15000,5,FALSE),"")</f>
        <v/>
      </c>
      <c r="H32" s="26">
        <f>IFERROR(VLOOKUP($A43,Results_30d_Deltas!$A$2:$H$5000,7,FALSE)-E42,"")</f>
        <v/>
      </c>
      <c r="I32" s="26">
        <f>IFERROR(VLOOKUP($A43,Results_30d_Deltas!$A$2:$H$5000,6,FALSE),"")</f>
        <v/>
      </c>
      <c r="J32" s="26" t="n"/>
      <c r="K32" s="26" t="n"/>
      <c r="L32" s="26" t="inlineStr">
        <is>
          <t>NO</t>
        </is>
      </c>
      <c r="M32" s="74" t="n">
        <v>0.6321353232849682</v>
      </c>
      <c r="N32" s="74" t="n">
        <v>7</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4" t="n"/>
      <c r="AO32" s="34" t="n"/>
      <c r="AP32" s="34" t="n"/>
      <c r="AQ32" s="34" t="n"/>
      <c r="AR32" s="34"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4" t="n"/>
      <c r="HL32" s="34" t="n"/>
      <c r="HM32" s="34" t="n"/>
      <c r="HN32" s="34" t="n"/>
      <c r="HO32" s="34"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ez_manage.py:3366 top()</t>
        </is>
      </c>
      <c r="IN32" s="26" t="inlineStr">
        <is>
          <t>v12_quick_engine.py:2019 x10</t>
        </is>
      </c>
      <c r="IO32" s="26" t="n"/>
    </row>
    <row r="33" ht="10.5" customHeight="1" s="67">
      <c r="A33" s="26" t="inlineStr">
        <is>
          <t>DELTA_PYRAMID_MAX</t>
        </is>
      </c>
      <c r="B33" s="26" t="inlineStr">
        <is>
          <t>1.0</t>
        </is>
      </c>
      <c r="C33" s="26" t="n"/>
      <c r="D33" s="26" t="n"/>
      <c r="E33" s="26" t="n"/>
      <c r="F33" s="26" t="n"/>
      <c r="G33" s="26">
        <f>IFERROR(VLOOKUP($A34&amp;"_"&amp;$B34,Results_Deltas!$A$2:$P$15000,5,FALSE),"")</f>
        <v/>
      </c>
      <c r="H33" s="26">
        <f>IFERROR(VLOOKUP($A34,Results_30d_Deltas!$A$2:$H$5000,7,FALSE)-E33,"")</f>
        <v/>
      </c>
      <c r="I33" s="26">
        <f>IFERROR(VLOOKUP($A34,Results_30d_Deltas!$A$2:$H$5000,6,FALSE),"")</f>
        <v/>
      </c>
      <c r="J33" s="26" t="n"/>
      <c r="K33" s="26" t="n"/>
      <c r="L33" s="26" t="inlineStr">
        <is>
          <t>NO</t>
        </is>
      </c>
      <c r="M33" s="74" t="n">
        <v>0.6505395354155712</v>
      </c>
      <c r="N33" s="74" t="n">
        <v>6</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4" t="n"/>
      <c r="CC33" s="34" t="n"/>
      <c r="CD33" s="34" t="n"/>
      <c r="CE33" s="34" t="n"/>
      <c r="CF33" s="34"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ez_manage.py:3153 top()</t>
        </is>
      </c>
      <c r="IN33" s="26" t="inlineStr">
        <is>
          <t>v12_quick_engine.py:591 x16</t>
        </is>
      </c>
      <c r="IO33" s="26" t="n"/>
    </row>
    <row r="34" ht="10.5" customHeight="1" s="67">
      <c r="A34" s="26" t="inlineStr">
        <is>
          <t>AUGMENT_FALLBACK_REDUCE_PCT</t>
        </is>
      </c>
      <c r="B34" s="26" t="inlineStr">
        <is>
          <t>0.75</t>
        </is>
      </c>
      <c r="C34" s="26" t="n"/>
      <c r="D34" s="26" t="n"/>
      <c r="E34" s="26" t="n"/>
      <c r="F34" s="26" t="n"/>
      <c r="G34" s="26">
        <f>IFERROR(VLOOKUP($A25&amp;"_"&amp;$B25,Results_Deltas!$A$2:$P$15000,5,FALSE),"")</f>
        <v/>
      </c>
      <c r="H34" s="26">
        <f>IFERROR(VLOOKUP($A25,Results_30d_Deltas!$A$2:$H$5000,7,FALSE)-E24,"")</f>
        <v/>
      </c>
      <c r="I34" s="26">
        <f>IFERROR(VLOOKUP($A25,Results_30d_Deltas!$A$2:$H$5000,6,FALSE),"")</f>
        <v/>
      </c>
      <c r="J34" s="26" t="n"/>
      <c r="K34" s="26" t="n"/>
      <c r="L34" s="26" t="inlineStr">
        <is>
          <t>NO</t>
        </is>
      </c>
      <c r="M34" s="74" t="n">
        <v>0.6868071671323642</v>
      </c>
      <c r="N34" s="74" t="n">
        <v>7</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4" t="n"/>
      <c r="BN34" s="34" t="n"/>
      <c r="BO34" s="34" t="n"/>
      <c r="BP34" s="34" t="n"/>
      <c r="BQ34" s="34"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4" t="n"/>
      <c r="DL34" s="34" t="n"/>
      <c r="DM34" s="34" t="n"/>
      <c r="DN34" s="34" t="n"/>
      <c r="DO34" s="34"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ez_manage.py:56876 top()</t>
        </is>
      </c>
      <c r="IN34" s="26" t="inlineStr">
        <is>
          <t>v12_quick_engine.py:4989 x3</t>
        </is>
      </c>
      <c r="IO34" s="26" t="n"/>
    </row>
    <row r="35" ht="10.5" customHeight="1" s="67">
      <c r="A35" s="26" t="inlineStr">
        <is>
          <t>AUGMENT_FALLBACK_REDUCE_ENABLED</t>
        </is>
      </c>
      <c r="B35" s="26" t="inlineStr">
        <is>
          <t>True</t>
        </is>
      </c>
      <c r="C35" s="26" t="n"/>
      <c r="D35" s="26" t="n"/>
      <c r="E35" s="26" t="n"/>
      <c r="F35" s="26" t="n"/>
      <c r="G35" s="26">
        <f>IFERROR(VLOOKUP($A20&amp;"_"&amp;$B20,Results_Deltas!$A$2:$P$15000,5,FALSE),"")</f>
        <v/>
      </c>
      <c r="H35" s="26">
        <f>IFERROR(VLOOKUP($A20,Results_30d_Deltas!$A$2:$H$5000,7,FALSE)-E19,"")</f>
        <v/>
      </c>
      <c r="I35" s="26">
        <f>IFERROR(VLOOKUP($A20,Results_30d_Deltas!$A$2:$H$5000,6,FALSE),"")</f>
        <v/>
      </c>
      <c r="J35" s="26" t="n"/>
      <c r="K35" s="26" t="n"/>
      <c r="L35" s="26" t="inlineStr">
        <is>
          <t>NO</t>
        </is>
      </c>
      <c r="M35" s="74" t="n">
        <v>0.7124889578307195</v>
      </c>
      <c r="N35" s="74" t="n">
        <v>7</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4" t="n"/>
      <c r="BN35" s="34" t="n"/>
      <c r="BO35" s="34" t="n"/>
      <c r="BP35" s="34" t="n"/>
      <c r="BQ35" s="34"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4" t="n"/>
      <c r="DL35" s="34" t="n"/>
      <c r="DM35" s="34" t="n"/>
      <c r="DN35" s="34" t="n"/>
      <c r="DO35" s="34"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ez_manage.py:56872 top()</t>
        </is>
      </c>
      <c r="IN35" s="26" t="inlineStr">
        <is>
          <t>v12_quick_engine.py:4988 x3</t>
        </is>
      </c>
      <c r="IO35" s="26" t="n"/>
    </row>
    <row r="36" ht="10.5" customHeight="1" s="67">
      <c r="A36" s="26" t="inlineStr">
        <is>
          <t>MAX_AUGMENTS_PER_POSITION</t>
        </is>
      </c>
      <c r="B36" s="26" t="inlineStr">
        <is>
          <t>1.0</t>
        </is>
      </c>
      <c r="C36" s="26" t="n"/>
      <c r="D36" s="26" t="n"/>
      <c r="E36" s="26" t="n"/>
      <c r="F36" s="26" t="n"/>
      <c r="G36" s="26">
        <f>IFERROR(VLOOKUP($A6&amp;"_"&amp;$B6,Results_Deltas!$A$2:$P$15000,5,FALSE),"")</f>
        <v/>
      </c>
      <c r="H36" s="26">
        <f>IFERROR(VLOOKUP($A6,Results_30d_Deltas!$A$2:$H$5000,7,FALSE)-E5,"")</f>
        <v/>
      </c>
      <c r="I36" s="26">
        <f>IFERROR(VLOOKUP($A6,Results_30d_Deltas!$A$2:$H$5000,6,FALSE),"")</f>
        <v/>
      </c>
      <c r="J36" s="26" t="n"/>
      <c r="K36" s="26" t="n"/>
      <c r="L36" s="26" t="inlineStr">
        <is>
          <t>NO</t>
        </is>
      </c>
      <c r="M36" s="74" t="n">
        <v>0.796802690419418</v>
      </c>
      <c r="N36" s="74" t="n">
        <v>6</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ez_manage.py:3521 top()</t>
        </is>
      </c>
      <c r="IN36" s="26" t="inlineStr">
        <is>
          <t>v12_quick_engine.py:2267 x7</t>
        </is>
      </c>
      <c r="IO36" s="26" t="n"/>
    </row>
    <row r="37" ht="10.5" customHeight="1" s="67">
      <c r="A37" s="26" t="inlineStr">
        <is>
          <t>AUGMENT_FALLBACK_REDUCE_PCT</t>
        </is>
      </c>
      <c r="B37" s="26" t="inlineStr">
        <is>
          <t>0.625</t>
        </is>
      </c>
      <c r="C37" s="26" t="n"/>
      <c r="D37" s="26" t="n"/>
      <c r="E37" s="26" t="n"/>
      <c r="F37" s="26" t="n"/>
      <c r="G37" s="26">
        <f>IFERROR(VLOOKUP($A24&amp;"_"&amp;$B24,Results_Deltas!$A$2:$P$15000,5,FALSE),"")</f>
        <v/>
      </c>
      <c r="H37" s="26">
        <f>IFERROR(VLOOKUP($A24,Results_30d_Deltas!$A$2:$H$5000,7,FALSE)-E23,"")</f>
        <v/>
      </c>
      <c r="I37" s="26">
        <f>IFERROR(VLOOKUP($A24,Results_30d_Deltas!$A$2:$H$5000,6,FALSE),"")</f>
        <v/>
      </c>
      <c r="J37" s="26" t="n"/>
      <c r="K37" s="26" t="n"/>
      <c r="L37" s="26" t="inlineStr">
        <is>
          <t>NO</t>
        </is>
      </c>
      <c r="M37" s="74" t="n">
        <v>0.8566026373230947</v>
      </c>
      <c r="N37" s="74" t="n">
        <v>6</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4" t="n"/>
      <c r="BN37" s="34" t="n"/>
      <c r="BO37" s="34" t="n"/>
      <c r="BP37" s="34" t="n"/>
      <c r="BQ37" s="34"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4" t="n"/>
      <c r="DL37" s="34" t="n"/>
      <c r="DM37" s="34" t="n"/>
      <c r="DN37" s="34" t="n"/>
      <c r="DO37" s="34"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ez_manage.py:56876 top()</t>
        </is>
      </c>
      <c r="IN37" s="26" t="inlineStr">
        <is>
          <t>v12_quick_engine.py:4989 x3</t>
        </is>
      </c>
      <c r="IO37" s="26" t="n"/>
    </row>
    <row r="38" ht="10.5" customHeight="1" s="67">
      <c r="A38" s="26" t="inlineStr">
        <is>
          <t>AUGMENT_ONLY_WHEN_PROFITABLE</t>
        </is>
      </c>
      <c r="B38" s="26" t="inlineStr">
        <is>
          <t>2.0</t>
        </is>
      </c>
      <c r="C38" s="26" t="n"/>
      <c r="D38" s="26" t="n"/>
      <c r="E38" s="26" t="n"/>
      <c r="F38" s="26" t="n"/>
      <c r="G38" s="26">
        <f>IFERROR(VLOOKUP($A29&amp;"_"&amp;$B29,Results_Deltas!$A$2:$P$15000,5,FALSE),"")</f>
        <v/>
      </c>
      <c r="H38" s="26">
        <f>IFERROR(VLOOKUP($A29,Results_30d_Deltas!$A$2:$H$5000,7,FALSE)-E28,"")</f>
        <v/>
      </c>
      <c r="I38" s="26">
        <f>IFERROR(VLOOKUP($A29,Results_30d_Deltas!$A$2:$H$5000,6,FALSE),"")</f>
        <v/>
      </c>
      <c r="J38" s="26" t="n"/>
      <c r="K38" s="26" t="n"/>
      <c r="L38" s="26" t="inlineStr">
        <is>
          <t>NO</t>
        </is>
      </c>
      <c r="M38" s="74" t="n">
        <v>0.9493573927276108</v>
      </c>
      <c r="N38" s="74" t="n">
        <v>5</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4" t="n"/>
      <c r="FQ38" s="34" t="n"/>
      <c r="FR38" s="34"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ez_manage.py:2943 top()</t>
        </is>
      </c>
      <c r="IN38" s="26" t="inlineStr">
        <is>
          <t>v12_quick_engine.py:235 x18</t>
        </is>
      </c>
      <c r="IO38" s="26" t="n"/>
    </row>
    <row r="39" ht="10.5" customHeight="1" s="67">
      <c r="A39" s="26" t="inlineStr">
        <is>
          <t>AUGMENT_FALLBACK_REDUCE_PCT</t>
        </is>
      </c>
      <c r="B39" s="26" t="inlineStr">
        <is>
          <t>0.375</t>
        </is>
      </c>
      <c r="C39" s="26" t="n"/>
      <c r="D39" s="26" t="n"/>
      <c r="E39" s="26" t="n"/>
      <c r="F39" s="26" t="n"/>
      <c r="G39" s="26">
        <f>IFERROR(VLOOKUP($A22&amp;"_"&amp;$B22,Results_Deltas!$A$2:$P$15000,5,FALSE),"")</f>
        <v/>
      </c>
      <c r="H39" s="26">
        <f>IFERROR(VLOOKUP($A22,Results_30d_Deltas!$A$2:$H$5000,7,FALSE)-E21,"")</f>
        <v/>
      </c>
      <c r="I39" s="26">
        <f>IFERROR(VLOOKUP($A22,Results_30d_Deltas!$A$2:$H$5000,6,FALSE),"")</f>
        <v/>
      </c>
      <c r="J39" s="26" t="n"/>
      <c r="K39" s="26" t="n"/>
      <c r="L39" s="26" t="inlineStr">
        <is>
          <t>NO</t>
        </is>
      </c>
      <c r="M39" s="74" t="n">
        <v>1.034671936740513</v>
      </c>
      <c r="N39" s="74" t="n">
        <v>6</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4" t="n"/>
      <c r="BN39" s="34" t="n"/>
      <c r="BO39" s="34" t="n"/>
      <c r="BP39" s="34" t="n"/>
      <c r="BQ39" s="34"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4" t="n"/>
      <c r="DL39" s="34" t="n"/>
      <c r="DM39" s="34" t="n"/>
      <c r="DN39" s="34" t="n"/>
      <c r="DO39" s="34"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ez_manage.py:56876 top()</t>
        </is>
      </c>
      <c r="IN39" s="26" t="inlineStr">
        <is>
          <t>v12_quick_engine.py:4989 x3</t>
        </is>
      </c>
      <c r="IO39" s="26" t="n"/>
    </row>
    <row r="40" ht="10.5" customHeight="1" s="67">
      <c r="A40" s="26" t="inlineStr">
        <is>
          <t>AUGMENT_FALLBACK_REDUCE_PCT</t>
        </is>
      </c>
      <c r="B40" s="26" t="inlineStr">
        <is>
          <t>0.25</t>
        </is>
      </c>
      <c r="C40" s="26" t="n"/>
      <c r="D40" s="26" t="n"/>
      <c r="E40" s="26" t="n"/>
      <c r="F40" s="26" t="n"/>
      <c r="G40" s="26">
        <f>IFERROR(VLOOKUP($A21&amp;"_"&amp;$B21,Results_Deltas!$A$2:$P$15000,5,FALSE),"")</f>
        <v/>
      </c>
      <c r="H40" s="26">
        <f>IFERROR(VLOOKUP($A21,Results_30d_Deltas!$A$2:$H$5000,7,FALSE)-E20,"")</f>
        <v/>
      </c>
      <c r="I40" s="26">
        <f>IFERROR(VLOOKUP($A21,Results_30d_Deltas!$A$2:$H$5000,6,FALSE),"")</f>
        <v/>
      </c>
      <c r="J40" s="26" t="n"/>
      <c r="K40" s="26" t="n"/>
      <c r="L40" s="26" t="inlineStr">
        <is>
          <t>NO</t>
        </is>
      </c>
      <c r="M40" s="74" t="n">
        <v>1.117099756234953</v>
      </c>
      <c r="N40" s="74" t="n">
        <v>6</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4" t="n"/>
      <c r="BN40" s="34" t="n"/>
      <c r="BO40" s="34" t="n"/>
      <c r="BP40" s="34" t="n"/>
      <c r="BQ40" s="34"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4" t="n"/>
      <c r="DL40" s="34" t="n"/>
      <c r="DM40" s="34" t="n"/>
      <c r="DN40" s="34" t="n"/>
      <c r="DO40" s="34"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ez_manage.py:56876 top()</t>
        </is>
      </c>
      <c r="IN40" s="26" t="inlineStr">
        <is>
          <t>v12_quick_engine.py:4989 x3</t>
        </is>
      </c>
      <c r="IO40" s="26" t="n"/>
    </row>
    <row r="41" ht="10.5" customHeight="1" s="67">
      <c r="A41" s="26" t="inlineStr">
        <is>
          <t>DELTA_PYRAMID_PRICE_TOL</t>
        </is>
      </c>
      <c r="B41" s="26" t="inlineStr">
        <is>
          <t>0.5</t>
        </is>
      </c>
      <c r="C41" s="26" t="n"/>
      <c r="D41" s="26" t="n"/>
      <c r="E41" s="26" t="n"/>
      <c r="F41" s="26" t="n"/>
      <c r="G41" s="26">
        <f>IFERROR(VLOOKUP($A37&amp;"_"&amp;$B37,Results_Deltas!$A$2:$P$15000,5,FALSE),"")</f>
        <v/>
      </c>
      <c r="H41" s="26">
        <f>IFERROR(VLOOKUP($A37,Results_30d_Deltas!$A$2:$H$5000,7,FALSE)-E36,"")</f>
        <v/>
      </c>
      <c r="I41" s="26">
        <f>IFERROR(VLOOKUP($A37,Results_30d_Deltas!$A$2:$H$5000,6,FALSE),"")</f>
        <v/>
      </c>
      <c r="J41" s="26" t="n"/>
      <c r="K41" s="26" t="n"/>
      <c r="L41" s="26" t="inlineStr">
        <is>
          <t>NO</t>
        </is>
      </c>
      <c r="M41" s="74" t="n">
        <v>1.143911609120599</v>
      </c>
      <c r="N41" s="74" t="n">
        <v>7</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4" t="n"/>
      <c r="CC41" s="34" t="n"/>
      <c r="CD41" s="34" t="n"/>
      <c r="CE41" s="34" t="n"/>
      <c r="CF41" s="34"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ez_manage.py:3155 top()</t>
        </is>
      </c>
      <c r="IN41" s="26" t="inlineStr">
        <is>
          <t>v12_quick_engine.py:597 x16</t>
        </is>
      </c>
      <c r="IO41" s="26" t="n"/>
    </row>
    <row r="42" ht="10.5" customHeight="1" s="67">
      <c r="A42" s="26" t="inlineStr">
        <is>
          <t>AUGMENT_ONLY_WHEN_PROFITABLE</t>
        </is>
      </c>
      <c r="B42" s="26" t="inlineStr">
        <is>
          <t>0</t>
        </is>
      </c>
      <c r="C42" s="26" t="n"/>
      <c r="D42" s="26" t="n"/>
      <c r="E42" s="26" t="n"/>
      <c r="F42" s="26" t="n"/>
      <c r="G42" s="26">
        <f>IFERROR(VLOOKUP($A26&amp;"_"&amp;$B26,Results_Deltas!$A$2:$P$15000,5,FALSE),"")</f>
        <v/>
      </c>
      <c r="H42" s="26">
        <f>IFERROR(VLOOKUP($A26,Results_30d_Deltas!$A$2:$H$5000,7,FALSE)-E25,"")</f>
        <v/>
      </c>
      <c r="I42" s="26">
        <f>IFERROR(VLOOKUP($A26,Results_30d_Deltas!$A$2:$H$5000,6,FALSE),"")</f>
        <v/>
      </c>
      <c r="J42" s="26" t="n"/>
      <c r="K42" s="26" t="n"/>
      <c r="L42" s="26" t="inlineStr">
        <is>
          <t>NO</t>
        </is>
      </c>
      <c r="M42" s="74" t="n">
        <v>1.640519424284388</v>
      </c>
      <c r="N42" s="74" t="n">
        <v>7</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4" t="n"/>
      <c r="FQ42" s="34" t="n"/>
      <c r="FR42" s="34"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ez_manage.py:2943 top()</t>
        </is>
      </c>
      <c r="IN42" s="26" t="inlineStr">
        <is>
          <t>v12_quick_engine.py:235 x18</t>
        </is>
      </c>
      <c r="IO42" s="26" t="n"/>
    </row>
    <row r="43" ht="10.5" customHeight="1" s="67">
      <c r="A43" s="27" t="inlineStr">
        <is>
          <t>AUGMENT_WT_4H_BOUNCE_ENABLED</t>
        </is>
      </c>
      <c r="B43" s="27" t="inlineStr">
        <is>
          <t>False</t>
        </is>
      </c>
      <c r="C43" s="26" t="n"/>
      <c r="D43" s="26" t="n"/>
      <c r="E43" s="26" t="n"/>
      <c r="F43" s="26" t="n"/>
      <c r="G43" s="26">
        <f>IFERROR(VLOOKUP($A30&amp;"_"&amp;$B30,Results_Deltas!$A$2:$P$15000,5,FALSE),"")</f>
        <v/>
      </c>
      <c r="H43" s="26">
        <f>IFERROR(VLOOKUP($A30,Results_30d_Deltas!$A$2:$H$5000,7,FALSE)-E29,"")</f>
        <v/>
      </c>
      <c r="I43" s="26">
        <f>IFERROR(VLOOKUP($A30,Results_30d_Deltas!$A$2:$H$5000,6,FALSE),"")</f>
        <v/>
      </c>
      <c r="J43" s="26" t="n"/>
      <c r="K43" s="26" t="n"/>
      <c r="L43" s="26" t="inlineStr">
        <is>
          <t>YES</t>
        </is>
      </c>
      <c r="M43" s="74" t="n">
        <v>1.667889314812878</v>
      </c>
      <c r="N43" s="74" t="n">
        <v>7</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ez_manage.py:5957 top()</t>
        </is>
      </c>
      <c r="IN43" s="26" t="inlineStr">
        <is>
          <t>v12_quick_engine.py:242 x9</t>
        </is>
      </c>
      <c r="IO43" s="26" t="n"/>
    </row>
    <row r="44" ht="10.5" customHeight="1" s="67">
      <c r="A44" s="27" t="inlineStr">
        <is>
          <t>AUGMENT_FALLBACK_GAIN_PCT</t>
        </is>
      </c>
      <c r="B44" s="27" t="inlineStr">
        <is>
          <t>1.0</t>
        </is>
      </c>
      <c r="C44" s="26" t="n"/>
      <c r="D44" s="26" t="n"/>
      <c r="E44" s="26" t="n"/>
      <c r="F44" s="26" t="n"/>
      <c r="G44" s="26">
        <f>IFERROR(VLOOKUP($A16&amp;"_"&amp;$B16,Results_Deltas!$A$2:$P$15000,5,FALSE),"")</f>
        <v/>
      </c>
      <c r="H44" s="26">
        <f>IFERROR(VLOOKUP($A16,Results_30d_Deltas!$A$2:$H$5000,7,FALSE)-E15,"")</f>
        <v/>
      </c>
      <c r="I44" s="26">
        <f>IFERROR(VLOOKUP($A16,Results_30d_Deltas!$A$2:$H$5000,6,FALSE),"")</f>
        <v/>
      </c>
      <c r="J44" s="26" t="n"/>
      <c r="K44" s="26" t="n"/>
      <c r="L44" s="26" t="inlineStr">
        <is>
          <t>YES</t>
        </is>
      </c>
      <c r="M44" s="74" t="n">
        <v>1.675220480208099</v>
      </c>
      <c r="N44" s="74" t="n">
        <v>7</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4" t="n"/>
      <c r="AO44" s="34" t="n"/>
      <c r="AP44" s="34" t="n"/>
      <c r="AQ44" s="34" t="n"/>
      <c r="AR44" s="34"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ez_manage.py:56864 top()</t>
        </is>
      </c>
      <c r="IN44" s="26" t="inlineStr">
        <is>
          <t>v12_quick_engine.py:4990 x4</t>
        </is>
      </c>
      <c r="IO44" s="26" t="n"/>
    </row>
    <row r="45" ht="10.5" customHeight="1" s="67">
      <c r="A45" s="27" t="inlineStr">
        <is>
          <t>PYRAMID_MIN_WT_VEL_1H</t>
        </is>
      </c>
      <c r="B45" s="27" t="inlineStr">
        <is>
          <t>2.0</t>
        </is>
      </c>
      <c r="C45" s="26" t="n"/>
      <c r="D45" s="26" t="n"/>
      <c r="E45" s="26" t="n"/>
      <c r="F45" s="26" t="n"/>
      <c r="G45" s="26">
        <f>IFERROR(VLOOKUP($A48&amp;"_"&amp;$B48,Results_Deltas!$A$2:$P$15000,5,FALSE),"")</f>
        <v/>
      </c>
      <c r="H45" s="26">
        <f>IFERROR(VLOOKUP($A48,Results_30d_Deltas!$A$2:$H$5000,7,FALSE)-E47,"")</f>
        <v/>
      </c>
      <c r="I45" s="26">
        <f>IFERROR(VLOOKUP($A48,Results_30d_Deltas!$A$2:$H$5000,6,FALSE),"")</f>
        <v/>
      </c>
      <c r="J45" s="26" t="n"/>
      <c r="K45" s="26" t="n"/>
      <c r="L45" s="26" t="inlineStr">
        <is>
          <t>YES</t>
        </is>
      </c>
      <c r="M45" s="74" t="n">
        <v>1.686579776571664</v>
      </c>
      <c r="N45" s="74" t="n">
        <v>7</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ez_manage.py:5196 top()</t>
        </is>
      </c>
      <c r="IN45" s="26" t="inlineStr">
        <is>
          <t>v12_quick_engine.py:2727 x10</t>
        </is>
      </c>
      <c r="IO45" s="26" t="n"/>
    </row>
    <row r="46" ht="10.5" customHeight="1" s="67">
      <c r="A46" s="27" t="inlineStr">
        <is>
          <t>AUGMENT_FALLBACK_REDUCE_PCT</t>
        </is>
      </c>
      <c r="B46" s="27" t="inlineStr">
        <is>
          <t>0.5</t>
        </is>
      </c>
      <c r="C46" s="26" t="n"/>
      <c r="D46" s="26" t="n"/>
      <c r="E46" s="26" t="n"/>
      <c r="F46" s="26" t="n"/>
      <c r="G46" s="26">
        <f>IFERROR(VLOOKUP($A23&amp;"_"&amp;$B23,Results_Deltas!$A$2:$P$15000,5,FALSE),"")</f>
        <v/>
      </c>
      <c r="H46" s="26">
        <f>IFERROR(VLOOKUP($A23,Results_30d_Deltas!$A$2:$H$5000,7,FALSE)-E22,"")</f>
        <v/>
      </c>
      <c r="I46" s="26">
        <f>IFERROR(VLOOKUP($A23,Results_30d_Deltas!$A$2:$H$5000,6,FALSE),"")</f>
        <v/>
      </c>
      <c r="J46" s="26" t="n"/>
      <c r="K46" s="26" t="n"/>
      <c r="L46" s="26" t="inlineStr">
        <is>
          <t>YES</t>
        </is>
      </c>
      <c r="M46" s="74" t="n">
        <v>1.706982496769648</v>
      </c>
      <c r="N46" s="74" t="n">
        <v>7</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4" t="n"/>
      <c r="BN46" s="34" t="n"/>
      <c r="BO46" s="34" t="n"/>
      <c r="BP46" s="34" t="n"/>
      <c r="BQ46" s="34"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4" t="n"/>
      <c r="DL46" s="34" t="n"/>
      <c r="DM46" s="34" t="n"/>
      <c r="DN46" s="34" t="n"/>
      <c r="DO46" s="34"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ez_manage.py:56876 top()</t>
        </is>
      </c>
      <c r="IN46" s="26" t="inlineStr">
        <is>
          <t>v12_quick_engine.py:4989 x3</t>
        </is>
      </c>
      <c r="IO46" s="26" t="n"/>
    </row>
    <row r="47" ht="10.5" customHeight="1" s="67">
      <c r="A47" s="26" t="inlineStr">
        <is>
          <t>HIGH_GAIN_AUGMENTATION_MIN_SIZE</t>
        </is>
      </c>
      <c r="B47" s="26" t="inlineStr">
        <is>
          <t>0</t>
        </is>
      </c>
      <c r="C47" s="26" t="n"/>
      <c r="D47" s="26" t="n"/>
      <c r="E47" s="26" t="n"/>
      <c r="F47" s="26" t="n"/>
      <c r="G47" s="26">
        <f>IFERROR(VLOOKUP($A42&amp;"_"&amp;$B42,Results_Deltas!$A$2:$P$15000,5,FALSE),"")</f>
        <v/>
      </c>
      <c r="H47" s="26">
        <f>IFERROR(VLOOKUP($A42,Results_30d_Deltas!$A$2:$H$5000,7,FALSE)-E41,"")</f>
        <v/>
      </c>
      <c r="I47" s="26">
        <f>IFERROR(VLOOKUP($A42,Results_30d_Deltas!$A$2:$H$5000,6,FALSE),"")</f>
        <v/>
      </c>
      <c r="J47" s="26" t="n"/>
      <c r="K47" s="26" t="n"/>
      <c r="L47" s="26" t="inlineStr">
        <is>
          <t>NO</t>
        </is>
      </c>
      <c r="M47" s="74" t="n">
        <v>1.739218987862617</v>
      </c>
      <c r="N47" s="74" t="n">
        <v>7</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4" t="n"/>
      <c r="AO47" s="34" t="n"/>
      <c r="AP47" s="34" t="n"/>
      <c r="AQ47" s="34" t="n"/>
      <c r="AR47" s="34"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4" t="n"/>
      <c r="HL47" s="34" t="n"/>
      <c r="HM47" s="34" t="n"/>
      <c r="HN47" s="34" t="n"/>
      <c r="HO47" s="34"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ez_manage.py:3366 top()</t>
        </is>
      </c>
      <c r="IN47" s="26" t="inlineStr">
        <is>
          <t>v12_quick_engine.py:2019 x10</t>
        </is>
      </c>
      <c r="IO47" s="26" t="n"/>
    </row>
    <row r="48" ht="10.5" customHeight="1" s="67">
      <c r="A48" s="26" t="inlineStr">
        <is>
          <t>DELTA_PYRAMID_MAX</t>
        </is>
      </c>
      <c r="B48" s="26" t="inlineStr">
        <is>
          <t>0</t>
        </is>
      </c>
      <c r="C48" s="26" t="n"/>
      <c r="D48" s="26" t="n"/>
      <c r="E48" s="26" t="n"/>
      <c r="F48" s="26" t="n"/>
      <c r="G48" s="26">
        <f>IFERROR(VLOOKUP($A32&amp;"_"&amp;$B32,Results_Deltas!$A$2:$P$15000,5,FALSE),"")</f>
        <v/>
      </c>
      <c r="H48" s="26">
        <f>IFERROR(VLOOKUP($A32,Results_30d_Deltas!$A$2:$H$5000,7,FALSE)-E31,"")</f>
        <v/>
      </c>
      <c r="I48" s="26">
        <f>IFERROR(VLOOKUP($A32,Results_30d_Deltas!$A$2:$H$5000,6,FALSE),"")</f>
        <v/>
      </c>
      <c r="J48" s="26" t="n"/>
      <c r="K48" s="26" t="n"/>
      <c r="L48" s="26" t="inlineStr">
        <is>
          <t>NO</t>
        </is>
      </c>
      <c r="M48" s="74" t="n">
        <v>1.747429430107474</v>
      </c>
      <c r="N48" s="74" t="n">
        <v>7</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4" t="n"/>
      <c r="CC48" s="34" t="n"/>
      <c r="CD48" s="34" t="n"/>
      <c r="CE48" s="34" t="n"/>
      <c r="CF48" s="34"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ez_manage.py:3153 top()</t>
        </is>
      </c>
      <c r="IN48" s="26" t="inlineStr">
        <is>
          <t>v12_quick_engine.py:591 x16</t>
        </is>
      </c>
      <c r="IO48" s="26" t="n"/>
    </row>
    <row r="49" ht="10.5" customHeight="1" s="67">
      <c r="A49" s="26" t="inlineStr">
        <is>
          <t>DYNAMIC_SCORE_AUGMENT_ENABLED</t>
        </is>
      </c>
      <c r="B49" s="26" t="inlineStr">
        <is>
          <t>False</t>
        </is>
      </c>
      <c r="C49" s="26" t="n"/>
      <c r="D49" s="26" t="n"/>
      <c r="E49" s="26" t="n"/>
      <c r="F49" s="26" t="n"/>
      <c r="G49" s="26">
        <f>IFERROR(VLOOKUP($A40&amp;"_"&amp;$B40,Results_Deltas!$A$2:$P$15000,5,FALSE),"")</f>
        <v/>
      </c>
      <c r="H49" s="26">
        <f>IFERROR(VLOOKUP($A40,Results_30d_Deltas!$A$2:$H$5000,7,FALSE)-E39,"")</f>
        <v/>
      </c>
      <c r="I49" s="26">
        <f>IFERROR(VLOOKUP($A40,Results_30d_Deltas!$A$2:$H$5000,6,FALSE),"")</f>
        <v/>
      </c>
      <c r="J49" s="26" t="n"/>
      <c r="K49" s="26" t="n"/>
      <c r="L49" s="26" t="inlineStr">
        <is>
          <t>NO</t>
        </is>
      </c>
      <c r="M49" s="74" t="n">
        <v>1.769325725558031</v>
      </c>
      <c r="N49" s="74" t="n">
        <v>7</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ez_manage.py:5978 top()</t>
        </is>
      </c>
      <c r="IN49" s="26" t="inlineStr">
        <is>
          <t>v12_quick_engine.py:983 x9</t>
        </is>
      </c>
      <c r="IO49" s="26" t="n"/>
    </row>
    <row r="50" ht="10.5" customHeight="1" s="67">
      <c r="A50" s="27" t="inlineStr">
        <is>
          <t>DYNAMIC_SCORE_AUGMENT_ENABLED</t>
        </is>
      </c>
      <c r="B50" s="69" t="b">
        <v>0</v>
      </c>
      <c r="C50" s="26" t="n"/>
      <c r="D50" s="26" t="n"/>
      <c r="E50" s="26" t="n"/>
      <c r="F50" s="26" t="n"/>
      <c r="G50" s="26">
        <f>IFERROR(VLOOKUP($A41&amp;"_"&amp;$B41,Results_Deltas!$A$2:$P$15000,5,FALSE),"")</f>
        <v/>
      </c>
      <c r="H50" s="26">
        <f>IFERROR(VLOOKUP($A41,Results_30d_Deltas!$A$2:$H$5000,7,FALSE)-E40,"")</f>
        <v/>
      </c>
      <c r="I50" s="26">
        <f>IFERROR(VLOOKUP($A41,Results_30d_Deltas!$A$2:$H$5000,6,FALSE),"")</f>
        <v/>
      </c>
      <c r="J50" s="26" t="n"/>
      <c r="K50" s="26" t="n"/>
      <c r="L50" s="26" t="inlineStr">
        <is>
          <t>YES</t>
        </is>
      </c>
      <c r="M50" s="74" t="n">
        <v>1.769325725558031</v>
      </c>
      <c r="N50" s="74" t="n">
        <v>7</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ez_manage.py:5978 top()</t>
        </is>
      </c>
      <c r="IN50" s="26" t="inlineStr">
        <is>
          <t>v12_quick_engine.py:983 x9</t>
        </is>
      </c>
      <c r="IO50" s="26" t="n"/>
    </row>
    <row r="51" ht="10.5" customHeight="1" s="67">
      <c r="A51" s="26" t="inlineStr">
        <is>
          <t>AUGMENTED_POSITIONS_GUARD_FLOOR_MULT</t>
        </is>
      </c>
      <c r="B51" s="26" t="inlineStr">
        <is>
          <t>0</t>
        </is>
      </c>
      <c r="C51" s="26" t="n"/>
      <c r="D51" s="26" t="n"/>
      <c r="E51" s="26" t="n"/>
      <c r="F51" s="26" t="n"/>
      <c r="G51" s="26">
        <f>IFERROR(VLOOKUP($A8&amp;"_"&amp;$B8,Results_Deltas!$A$2:$P$15000,5,FALSE),"")</f>
        <v/>
      </c>
      <c r="H51" s="26">
        <f>IFERROR(VLOOKUP($A8,Results_30d_Deltas!$A$2:$H$5000,7,FALSE)-E7,"")</f>
        <v/>
      </c>
      <c r="I51" s="26">
        <f>IFERROR(VLOOKUP($A8,Results_30d_Deltas!$A$2:$H$5000,6,FALSE),"")</f>
        <v/>
      </c>
      <c r="J51" s="26" t="n"/>
      <c r="K51" s="26" t="n"/>
      <c r="L51" s="26" t="inlineStr">
        <is>
          <t>NO</t>
        </is>
      </c>
      <c r="M51" s="74" t="n">
        <v>1.771850325044073</v>
      </c>
      <c r="N51" s="74" t="n">
        <v>7</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ez_manage.py:4336 top()</t>
        </is>
      </c>
      <c r="IN51" s="26" t="inlineStr">
        <is>
          <t>v12_quick_engine.py:221 x13</t>
        </is>
      </c>
      <c r="IO51" s="26" t="n"/>
    </row>
    <row r="52" ht="10.5" customHeight="1" s="67">
      <c r="A52" s="27" t="inlineStr">
        <is>
          <t>AUGMENTED_POSITIONS_GUARD_FLOOR_MULT</t>
        </is>
      </c>
      <c r="B52" s="69" t="n">
        <v>0</v>
      </c>
      <c r="C52" s="26" t="n"/>
      <c r="D52" s="26" t="n"/>
      <c r="E52" s="26" t="n"/>
      <c r="F52" s="26" t="n"/>
      <c r="G52" s="26">
        <f>IFERROR(VLOOKUP($A9&amp;"_"&amp;$B9,Results_Deltas!$A$2:$P$15000,5,FALSE),"")</f>
        <v/>
      </c>
      <c r="H52" s="26">
        <f>IFERROR(VLOOKUP($A9,Results_30d_Deltas!$A$2:$H$5000,7,FALSE)-E8,"")</f>
        <v/>
      </c>
      <c r="I52" s="26">
        <f>IFERROR(VLOOKUP($A9,Results_30d_Deltas!$A$2:$H$5000,6,FALSE),"")</f>
        <v/>
      </c>
      <c r="J52" s="26" t="n"/>
      <c r="K52" s="26" t="n"/>
      <c r="L52" s="26" t="inlineStr">
        <is>
          <t>YES</t>
        </is>
      </c>
      <c r="M52" s="74" t="n">
        <v>1.771850325044073</v>
      </c>
      <c r="N52" s="74" t="n">
        <v>7</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ez_manage.py:4336 top()</t>
        </is>
      </c>
      <c r="IN52" s="26" t="inlineStr">
        <is>
          <t>v12_quick_engine.py:221 x13</t>
        </is>
      </c>
      <c r="IO52" s="26" t="n"/>
    </row>
    <row r="53" ht="10.5" customHeight="1" s="67">
      <c r="A53" s="27" t="inlineStr">
        <is>
          <t>AUGMENT_FALLBACK_REDUCE_ENABLED</t>
        </is>
      </c>
      <c r="B53" s="27" t="inlineStr">
        <is>
          <t>False</t>
        </is>
      </c>
      <c r="C53" s="26" t="n"/>
      <c r="D53" s="26" t="n"/>
      <c r="E53" s="26" t="n"/>
      <c r="F53" s="26" t="n"/>
      <c r="G53" s="26">
        <f>IFERROR(VLOOKUP($A19&amp;"_"&amp;$B19,Results_Deltas!$A$2:$P$15000,5,FALSE),"")</f>
        <v/>
      </c>
      <c r="H53" s="26">
        <f>IFERROR(VLOOKUP($A19,Results_30d_Deltas!$A$2:$H$5000,7,FALSE)-E18,"")</f>
        <v/>
      </c>
      <c r="I53" s="26">
        <f>IFERROR(VLOOKUP($A19,Results_30d_Deltas!$A$2:$H$5000,6,FALSE),"")</f>
        <v/>
      </c>
      <c r="J53" s="26" t="n"/>
      <c r="K53" s="26" t="n"/>
      <c r="L53" s="26" t="inlineStr">
        <is>
          <t>YES</t>
        </is>
      </c>
      <c r="M53" s="74" t="n">
        <v>1.780085048170499</v>
      </c>
      <c r="N53" s="74" t="n">
        <v>7</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4" t="n"/>
      <c r="BN53" s="34" t="n"/>
      <c r="BO53" s="34" t="n"/>
      <c r="BP53" s="34" t="n"/>
      <c r="BQ53" s="34"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4" t="n"/>
      <c r="DL53" s="34" t="n"/>
      <c r="DM53" s="34" t="n"/>
      <c r="DN53" s="34" t="n"/>
      <c r="DO53" s="34"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ez_manage.py:56872 top()</t>
        </is>
      </c>
      <c r="IN53" s="26" t="inlineStr">
        <is>
          <t>v12_quick_engine.py:4988 x3</t>
        </is>
      </c>
      <c r="IO53" s="26" t="n"/>
    </row>
    <row r="54" ht="10.5" customHeight="1" s="67">
      <c r="A54" s="26" t="inlineStr">
        <is>
          <t>DELTA_PYRAMID_PRICE_TOL</t>
        </is>
      </c>
      <c r="B54" s="26" t="inlineStr">
        <is>
          <t>0</t>
        </is>
      </c>
      <c r="C54" s="26" t="n"/>
      <c r="D54" s="26" t="n"/>
      <c r="E54" s="26" t="n"/>
      <c r="F54" s="26" t="n"/>
      <c r="G54" s="26">
        <f>IFERROR(VLOOKUP($A36&amp;"_"&amp;$B36,Results_Deltas!$A$2:$P$15000,5,FALSE),"")</f>
        <v/>
      </c>
      <c r="H54" s="26">
        <f>IFERROR(VLOOKUP($A36,Results_30d_Deltas!$A$2:$H$5000,7,FALSE)-E35,"")</f>
        <v/>
      </c>
      <c r="I54" s="26">
        <f>IFERROR(VLOOKUP($A36,Results_30d_Deltas!$A$2:$H$5000,6,FALSE),"")</f>
        <v/>
      </c>
      <c r="J54" s="26" t="n"/>
      <c r="K54" s="26" t="n"/>
      <c r="L54" s="26" t="inlineStr">
        <is>
          <t>NO</t>
        </is>
      </c>
      <c r="M54" s="74" t="n">
        <v>1.806982283410328</v>
      </c>
      <c r="N54" s="74" t="n">
        <v>7</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4" t="n"/>
      <c r="CC54" s="34" t="n"/>
      <c r="CD54" s="34" t="n"/>
      <c r="CE54" s="34" t="n"/>
      <c r="CF54" s="34"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ez_manage.py:3155 top()</t>
        </is>
      </c>
      <c r="IN54" s="26" t="inlineStr">
        <is>
          <t>v12_quick_engine.py:597 x16</t>
        </is>
      </c>
      <c r="IO54" s="26" t="n"/>
    </row>
    <row r="55" ht="10.5" customHeight="1" s="67">
      <c r="A55" s="27" t="inlineStr">
        <is>
          <t>AUGMENT_AT_LOSS_ENABLED</t>
        </is>
      </c>
      <c r="B55" s="27" t="inlineStr">
        <is>
          <t>False</t>
        </is>
      </c>
      <c r="C55" s="26" t="n"/>
      <c r="D55" s="26" t="n"/>
      <c r="E55" s="26" t="n"/>
      <c r="F55" s="26" t="n"/>
      <c r="G55" s="26">
        <f>IFERROR(VLOOKUP($A12&amp;"_"&amp;$B12,Results_Deltas!$A$2:$P$15000,5,FALSE),"")</f>
        <v/>
      </c>
      <c r="H55" s="26">
        <f>IFERROR(VLOOKUP($A12,Results_30d_Deltas!$A$2:$H$5000,7,FALSE)-E11,"")</f>
        <v/>
      </c>
      <c r="I55" s="26">
        <f>IFERROR(VLOOKUP($A12,Results_30d_Deltas!$A$2:$H$5000,6,FALSE),"")</f>
        <v/>
      </c>
      <c r="J55" s="26" t="n"/>
      <c r="K55" s="26" t="n"/>
      <c r="L55" s="26" t="inlineStr">
        <is>
          <t>YES</t>
        </is>
      </c>
      <c r="M55" s="74" t="n">
        <v>1.84331970641562</v>
      </c>
      <c r="N55" s="74" t="n">
        <v>7</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4" t="n"/>
      <c r="GW55" s="34" t="n"/>
      <c r="GX55" s="34" t="n"/>
      <c r="GY55" s="34" t="n"/>
      <c r="GZ55" s="34"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ez_manage.py:5956 top()</t>
        </is>
      </c>
      <c r="IN55" s="26" t="inlineStr">
        <is>
          <t>v12_quick_engine.py:228 x5</t>
        </is>
      </c>
      <c r="IO55" s="26" t="n"/>
    </row>
    <row r="56" ht="10.5" customHeight="1" s="67">
      <c r="A56" s="26" t="inlineStr">
        <is>
          <t>UNIVERSAL_AUGMENT_GAIN_GATE_ENABLED</t>
        </is>
      </c>
      <c r="B56" s="26" t="inlineStr">
        <is>
          <t>False</t>
        </is>
      </c>
      <c r="C56" s="26" t="n"/>
      <c r="D56" s="26" t="n"/>
      <c r="E56" s="26" t="n"/>
      <c r="F56" s="26" t="n"/>
      <c r="G56" s="26">
        <f>IFERROR(VLOOKUP($A57&amp;"_"&amp;$B57,Results_Deltas!$A$2:$P$15000,5,FALSE),"")</f>
        <v/>
      </c>
      <c r="H56" s="26">
        <f>IFERROR(VLOOKUP($A57,Results_30d_Deltas!$A$2:$H$5000,7,FALSE)-E56,"")</f>
        <v/>
      </c>
      <c r="I56" s="26">
        <f>IFERROR(VLOOKUP($A57,Results_30d_Deltas!$A$2:$H$5000,6,FALSE),"")</f>
        <v/>
      </c>
      <c r="J56" s="26" t="n"/>
      <c r="K56" s="26" t="n"/>
      <c r="L56" s="26" t="inlineStr">
        <is>
          <t>NO</t>
        </is>
      </c>
      <c r="M56" s="74" t="n">
        <v>2.086010205408119</v>
      </c>
      <c r="N56" s="74" t="n">
        <v>7</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4" t="n"/>
      <c r="AO56" s="34" t="n"/>
      <c r="AP56" s="34" t="n"/>
      <c r="AQ56" s="34" t="n"/>
      <c r="AR56" s="34"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ez_manage.py:5804 top()</t>
        </is>
      </c>
      <c r="IN56" s="26" t="inlineStr">
        <is>
          <t>v12_quick_engine.py:3581 x3</t>
        </is>
      </c>
      <c r="IO56" s="26" t="n"/>
    </row>
    <row r="57" ht="10.5" customHeight="1" s="67">
      <c r="A57" s="27" t="inlineStr">
        <is>
          <t>UNIVERSAL_AUGMENT_GAIN_GATE_ENABLED</t>
        </is>
      </c>
      <c r="B57" s="69" t="b">
        <v>0</v>
      </c>
      <c r="C57" s="26" t="n"/>
      <c r="D57" s="26" t="n"/>
      <c r="E57" s="26" t="n"/>
      <c r="F57" s="26" t="n"/>
      <c r="G57" s="26">
        <f>IFERROR(VLOOKUP($A58&amp;"_"&amp;$B58,Results_Deltas!$A$2:$P$15000,5,FALSE),"")</f>
        <v/>
      </c>
      <c r="H57" s="26">
        <f>IFERROR(VLOOKUP($A58,Results_30d_Deltas!$A$2:$H$5000,7,FALSE)-E57,"")</f>
        <v/>
      </c>
      <c r="I57" s="26">
        <f>IFERROR(VLOOKUP($A58,Results_30d_Deltas!$A$2:$H$5000,6,FALSE),"")</f>
        <v/>
      </c>
      <c r="J57" s="26" t="n"/>
      <c r="K57" s="26" t="n"/>
      <c r="L57" s="26" t="inlineStr">
        <is>
          <t>YES</t>
        </is>
      </c>
      <c r="M57" s="74" t="n">
        <v>2.086010205408119</v>
      </c>
      <c r="N57" s="74" t="n">
        <v>7</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4" t="n"/>
      <c r="AO57" s="34" t="n"/>
      <c r="AP57" s="34" t="n"/>
      <c r="AQ57" s="34" t="n"/>
      <c r="AR57" s="34"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ez_manage.py:5804 top()</t>
        </is>
      </c>
      <c r="IN57" s="26" t="inlineStr">
        <is>
          <t>v12_quick_engine.py:3581 x3</t>
        </is>
      </c>
      <c r="IO57" s="26" t="n"/>
    </row>
    <row r="58" ht="10.5" customHeight="1" s="67">
      <c r="A58" s="26" t="inlineStr">
        <is>
          <t>MAX_AUGMENTS_PER_POSITION</t>
        </is>
      </c>
      <c r="B58" s="26" t="inlineStr">
        <is>
          <t>0</t>
        </is>
      </c>
      <c r="C58" s="26" t="n"/>
      <c r="D58" s="26" t="n"/>
      <c r="E58" s="26" t="n"/>
      <c r="F58" s="26" t="n"/>
      <c r="G58" s="26">
        <f>IFERROR(VLOOKUP($A4&amp;"_"&amp;$B4,Results_Deltas!$A$2:$P$15000,5,FALSE),"")</f>
        <v/>
      </c>
      <c r="H58" s="26">
        <f>IFERROR(VLOOKUP($A4,Results_30d_Deltas!$A$2:$H$5000,7,FALSE)-E3,"")</f>
        <v/>
      </c>
      <c r="I58" s="26">
        <f>IFERROR(VLOOKUP($A4,Results_30d_Deltas!$A$2:$H$5000,6,FALSE),"")</f>
        <v/>
      </c>
      <c r="J58" s="26" t="n"/>
      <c r="K58" s="26" t="n"/>
      <c r="L58" s="26" t="inlineStr">
        <is>
          <t>NO</t>
        </is>
      </c>
      <c r="M58" s="74" t="n">
        <v>2.313777561620908</v>
      </c>
      <c r="N58" s="74" t="n">
        <v>11</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ez_manage.py:3521 top()</t>
        </is>
      </c>
      <c r="IN58" s="26" t="inlineStr">
        <is>
          <t>v12_quick_engine.py:2267 x7</t>
        </is>
      </c>
      <c r="IO58" s="26" t="n"/>
    </row>
    <row r="59" ht="15.75" customHeight="1" s="67">
      <c r="A59" s="39" t="inlineStr">
        <is>
          <t>CRYPTO_SPIKE_FADE_THRESHOLD_PCT</t>
        </is>
      </c>
      <c r="B59" s="70" t="n">
        <v>0</v>
      </c>
      <c r="C59" s="38" t="n"/>
      <c r="D59" s="38" t="inlineStr">
        <is>
          <t>GLOBAL_CHECK, STOCKS_EXIT</t>
        </is>
      </c>
      <c r="E59" s="38" t="n"/>
      <c r="F59" s="26" t="n"/>
      <c r="G59" s="38">
        <f>IFERROR(VLOOKUP($A74&amp;"_"&amp;$B74,Results_Deltas!$A$2:$P$15000,5,FALSE),"")</f>
        <v/>
      </c>
      <c r="H59" s="38" t="inlineStr">
        <is>
          <t>Blanket (page end)</t>
        </is>
      </c>
      <c r="I59" s="26" t="n"/>
      <c r="J59" s="26" t="n"/>
      <c r="K59" s="26" t="n"/>
      <c r="L59" s="26" t="inlineStr">
        <is>
          <t>NO</t>
        </is>
      </c>
      <c r="M59" s="74" t="n">
        <v>0</v>
      </c>
      <c r="N59" s="74"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DC_MOMENT_STRONG_THRESHOLD</t>
        </is>
      </c>
      <c r="B60" s="70" t="n">
        <v>0</v>
      </c>
      <c r="C60" s="38" t="n"/>
      <c r="D60" s="38" t="inlineStr">
        <is>
          <t>ENTRY, GLOBAL_CHECK, STOCKS_EXIT</t>
        </is>
      </c>
      <c r="E60" s="38" t="n"/>
      <c r="F60" s="26" t="n"/>
      <c r="G60" s="38">
        <f>IFERROR(VLOOKUP($A78&amp;"_"&amp;$B78,Results_Deltas!$A$2:$P$15000,5,FALSE),"")</f>
        <v/>
      </c>
      <c r="H60" s="38" t="inlineStr">
        <is>
          <t>Blanket (page end)</t>
        </is>
      </c>
      <c r="I60" s="26" t="n"/>
      <c r="J60" s="26" t="n"/>
      <c r="K60" s="26" t="n"/>
      <c r="L60" s="26" t="inlineStr">
        <is>
          <t>YES</t>
        </is>
      </c>
      <c r="M60" s="74" t="n">
        <v>0</v>
      </c>
      <c r="N60" s="74"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70" t="n">
        <v>0</v>
      </c>
      <c r="C61" s="38" t="n"/>
      <c r="D61" s="38" t="inlineStr">
        <is>
          <t>GLOBAL_CHECK, STOCKS_EXIT</t>
        </is>
      </c>
      <c r="E61" s="38" t="n"/>
      <c r="F61" s="26" t="n"/>
      <c r="G61" s="38">
        <f>IFERROR(VLOOKUP($A103&amp;"_"&amp;$B103,Results_Deltas!$A$2:$P$15000,5,FALSE),"")</f>
        <v/>
      </c>
      <c r="H61" s="38" t="inlineStr">
        <is>
          <t>Blanket (page end)</t>
        </is>
      </c>
      <c r="I61" s="26" t="n"/>
      <c r="J61" s="26" t="n"/>
      <c r="K61" s="26" t="n"/>
      <c r="L61" s="26" t="inlineStr">
        <is>
          <t>NO</t>
        </is>
      </c>
      <c r="M61" s="74" t="n">
        <v>0</v>
      </c>
      <c r="N61" s="74"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FG_GREED_THRESHOLD</t>
        </is>
      </c>
      <c r="B62" s="70" t="n">
        <v>0</v>
      </c>
      <c r="C62" s="38" t="n"/>
      <c r="D62" s="38" t="inlineStr">
        <is>
          <t>GLOBAL_CHECK, STOCKS_EXIT</t>
        </is>
      </c>
      <c r="E62" s="38" t="n"/>
      <c r="F62" s="26" t="n"/>
      <c r="G62" s="38">
        <f>IFERROR(VLOOKUP($A107&amp;"_"&amp;$B107,Results_Deltas!$A$2:$P$15000,5,FALSE),"")</f>
        <v/>
      </c>
      <c r="H62" s="38" t="inlineStr">
        <is>
          <t>Blanket (page end)</t>
        </is>
      </c>
      <c r="I62" s="26" t="n"/>
      <c r="J62" s="26" t="n"/>
      <c r="K62" s="26" t="n"/>
      <c r="L62" s="26" t="inlineStr">
        <is>
          <t>NO</t>
        </is>
      </c>
      <c r="M62" s="74" t="n">
        <v>0</v>
      </c>
      <c r="N62" s="74"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HA_WICK_QUALITY_SCORE</t>
        </is>
      </c>
      <c r="B63" s="70" t="n">
        <v>0</v>
      </c>
      <c r="C63" s="38" t="n"/>
      <c r="D63" s="38" t="inlineStr">
        <is>
          <t>ENTRY, GLOBAL_CHECK, STOCKS_EXIT</t>
        </is>
      </c>
      <c r="E63" s="38" t="n"/>
      <c r="F63" s="26" t="n"/>
      <c r="G63" s="38">
        <f>IFERROR(VLOOKUP($A133&amp;"_"&amp;$B133,Results_Deltas!$A$2:$P$15000,5,FALSE),"")</f>
        <v/>
      </c>
      <c r="H63" s="38" t="inlineStr">
        <is>
          <t>Blanket (page end)</t>
        </is>
      </c>
      <c r="I63" s="26" t="n"/>
      <c r="J63" s="26" t="n"/>
      <c r="K63" s="26" t="n"/>
      <c r="L63" s="26" t="inlineStr">
        <is>
          <t>NO</t>
        </is>
      </c>
      <c r="M63" s="74" t="n">
        <v>0</v>
      </c>
      <c r="N63" s="74"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MANDATORY_REENTRY_WT_FILTER_MIN_TFS</t>
        </is>
      </c>
      <c r="B64" s="70" t="n">
        <v>0</v>
      </c>
      <c r="C64" s="38" t="n"/>
      <c r="D64" s="38" t="inlineStr">
        <is>
          <t>GLOBAL_CHECK, STOCKS_EXIT</t>
        </is>
      </c>
      <c r="E64" s="38" t="n"/>
      <c r="F64" s="26" t="n"/>
      <c r="G64" s="38">
        <f>IFERROR(VLOOKUP($A177&amp;"_"&amp;$B177,Results_Deltas!$A$2:$P$15000,5,FALSE),"")</f>
        <v/>
      </c>
      <c r="H64" s="38" t="inlineStr">
        <is>
          <t>Blanket (page end)</t>
        </is>
      </c>
      <c r="I64" s="26" t="n"/>
      <c r="J64" s="26" t="n"/>
      <c r="K64" s="26" t="n"/>
      <c r="L64" s="26" t="inlineStr">
        <is>
          <t>NO</t>
        </is>
      </c>
      <c r="M64" s="74" t="n">
        <v>0</v>
      </c>
      <c r="N64" s="74"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MANDATORY_REENTRY_WT_FILTER_REQUIRE_FLIP</t>
        </is>
      </c>
      <c r="B65" s="70" t="n">
        <v>0</v>
      </c>
      <c r="C65" s="38" t="n"/>
      <c r="D65" s="38" t="inlineStr">
        <is>
          <t>GLOBAL_CHECK, STOCKS_EXIT</t>
        </is>
      </c>
      <c r="E65" s="38" t="n"/>
      <c r="F65" s="26" t="n"/>
      <c r="G65" s="38">
        <f>IFERROR(VLOOKUP($A182&amp;"_"&amp;$B182,Results_Deltas!$A$2:$P$15000,5,FALSE),"")</f>
        <v/>
      </c>
      <c r="H65" s="38" t="inlineStr">
        <is>
          <t>Blanket (page end)</t>
        </is>
      </c>
      <c r="I65" s="26" t="n"/>
      <c r="J65" s="26" t="n"/>
      <c r="K65" s="26" t="n"/>
      <c r="L65" s="26" t="inlineStr">
        <is>
          <t>YES</t>
        </is>
      </c>
      <c r="M65" s="74" t="n">
        <v>0</v>
      </c>
      <c r="N65" s="74"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MANDATORY_REENTRY_WT_FILTER_VELOCITY_RATIO</t>
        </is>
      </c>
      <c r="B66" s="70" t="n">
        <v>0</v>
      </c>
      <c r="C66" s="38" t="n"/>
      <c r="D66" s="38" t="inlineStr">
        <is>
          <t>GLOBAL_CHECK, STOCKS_EXIT</t>
        </is>
      </c>
      <c r="E66" s="38" t="n"/>
      <c r="F66" s="26" t="n"/>
      <c r="G66" s="38">
        <f>IFERROR(VLOOKUP($A184&amp;"_"&amp;$B184,Results_Deltas!$A$2:$P$15000,5,FALSE),"")</f>
        <v/>
      </c>
      <c r="H66" s="38" t="inlineStr">
        <is>
          <t>Blanket (page end)</t>
        </is>
      </c>
      <c r="I66" s="26" t="n"/>
      <c r="J66" s="26" t="n"/>
      <c r="K66" s="26" t="n"/>
      <c r="L66" s="26" t="inlineStr">
        <is>
          <t>NO</t>
        </is>
      </c>
      <c r="M66" s="74" t="n">
        <v>0</v>
      </c>
      <c r="N66" s="74"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MOVER_THRESHOLD</t>
        </is>
      </c>
      <c r="B67" s="70" t="n">
        <v>0</v>
      </c>
      <c r="C67" s="38" t="n"/>
      <c r="D67" s="38" t="inlineStr">
        <is>
          <t>ENTRY, GLOBAL_CHECK, STOCKS_EXIT</t>
        </is>
      </c>
      <c r="E67" s="38" t="n"/>
      <c r="F67" s="26" t="n"/>
      <c r="G67" s="38">
        <f>IFERROR(VLOOKUP($A190&amp;"_"&amp;$B190,Results_Deltas!$A$2:$P$15000,5,FALSE),"")</f>
        <v/>
      </c>
      <c r="H67" s="38" t="inlineStr">
        <is>
          <t>Blanket (page end)</t>
        </is>
      </c>
      <c r="I67" s="26" t="n"/>
      <c r="J67" s="26" t="n"/>
      <c r="K67" s="26" t="n"/>
      <c r="L67" s="26" t="inlineStr">
        <is>
          <t>NO</t>
        </is>
      </c>
      <c r="M67" s="74" t="n">
        <v>0</v>
      </c>
      <c r="N67" s="74"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MTS_BOTTOM_BONUS_THRESHOLD</t>
        </is>
      </c>
      <c r="B68" s="70" t="n">
        <v>0</v>
      </c>
      <c r="C68" s="38" t="n"/>
      <c r="D68" s="38" t="inlineStr">
        <is>
          <t>ENTRY, GLOBAL_CHECK, STOCKS_EXIT</t>
        </is>
      </c>
      <c r="E68" s="38" t="n"/>
      <c r="F68" s="26" t="n"/>
      <c r="G68" s="38">
        <f>IFERROR(VLOOKUP($A198&amp;"_"&amp;$B198,Results_Deltas!$A$2:$P$15000,5,FALSE),"")</f>
        <v/>
      </c>
      <c r="H68" s="38" t="inlineStr">
        <is>
          <t>Blanket (page end)</t>
        </is>
      </c>
      <c r="I68" s="26" t="n"/>
      <c r="J68" s="26" t="n"/>
      <c r="K68" s="26" t="n"/>
      <c r="L68" s="26" t="inlineStr">
        <is>
          <t>NO</t>
        </is>
      </c>
      <c r="M68" s="74" t="n">
        <v>0</v>
      </c>
      <c r="N68" s="74"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MTS_BOTTOM_STRONG_THRESHOLD</t>
        </is>
      </c>
      <c r="B69" s="70" t="n">
        <v>0</v>
      </c>
      <c r="C69" s="38" t="n"/>
      <c r="D69" s="38" t="inlineStr">
        <is>
          <t>ENTRY, GLOBAL_CHECK, STOCKS_EXIT</t>
        </is>
      </c>
      <c r="E69" s="38" t="n"/>
      <c r="F69" s="26" t="n"/>
      <c r="G69" s="38">
        <f>IFERROR(VLOOKUP($A202&amp;"_"&amp;$B202,Results_Deltas!$A$2:$P$15000,5,FALSE),"")</f>
        <v/>
      </c>
      <c r="H69" s="38" t="inlineStr">
        <is>
          <t>Blanket (page end)</t>
        </is>
      </c>
      <c r="I69" s="26" t="n"/>
      <c r="J69" s="26" t="n"/>
      <c r="K69" s="26" t="n"/>
      <c r="L69" s="26" t="inlineStr">
        <is>
          <t>NO</t>
        </is>
      </c>
      <c r="M69" s="74" t="n">
        <v>0</v>
      </c>
      <c r="N69" s="74"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BANDAID_OFF_LOSER_RECOVER_PCT</t>
        </is>
      </c>
      <c r="B70" s="38" t="inlineStr">
        <is>
          <t>0.5</t>
        </is>
      </c>
      <c r="C70" s="38" t="n"/>
      <c r="D70" s="38" t="inlineStr">
        <is>
          <t>AUGMENT, ENTRY, EXIT, GLOBAL_CHECK, REDUCE, STOCKS_EXIT</t>
        </is>
      </c>
      <c r="E70" s="38" t="n"/>
      <c r="F70" s="26" t="n"/>
      <c r="G70" s="38">
        <f>IFERROR(VLOOKUP($A66&amp;"_"&amp;$B66,Results_Deltas!$A$2:$P$15000,5,FALSE),"")</f>
        <v/>
      </c>
      <c r="H70" s="38" t="inlineStr">
        <is>
          <t>Blanket (page end)</t>
        </is>
      </c>
      <c r="I70" s="26" t="n"/>
      <c r="J70" s="26" t="n"/>
      <c r="K70" s="26" t="n"/>
      <c r="L70" s="26" t="inlineStr">
        <is>
          <t>NO</t>
        </is>
      </c>
      <c r="M70" s="74" t="n">
        <v>2.178424562140718</v>
      </c>
      <c r="N70" s="74" t="n">
        <v>26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DUP_GUARD_FILTER_TF</t>
        </is>
      </c>
      <c r="B71" s="38" t="inlineStr">
        <is>
          <t>4h</t>
        </is>
      </c>
      <c r="C71" s="38" t="n"/>
      <c r="D71" s="38" t="inlineStr">
        <is>
          <t>GLOBAL_CHECK</t>
        </is>
      </c>
      <c r="E71" s="38" t="n"/>
      <c r="F71" s="26" t="n"/>
      <c r="G71" s="38">
        <f>IFERROR(VLOOKUP($A88&amp;"_"&amp;$B88,Results_Deltas!$A$2:$P$15000,5,FALSE),"")</f>
        <v/>
      </c>
      <c r="H71" s="38" t="inlineStr">
        <is>
          <t>Blanket (page end)</t>
        </is>
      </c>
      <c r="I71" s="26" t="n"/>
      <c r="J71" s="26" t="n"/>
      <c r="K71" s="26" t="n"/>
      <c r="L71" s="26" t="inlineStr">
        <is>
          <t>NO</t>
        </is>
      </c>
      <c r="M71" s="74" t="n">
        <v>2.211069901298187</v>
      </c>
      <c r="N71" s="74" t="n">
        <v>32</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MOVER_THRESHOLD</t>
        </is>
      </c>
      <c r="B72" s="38" t="inlineStr">
        <is>
          <t>2.5</t>
        </is>
      </c>
      <c r="C72" s="38" t="n"/>
      <c r="D72" s="38" t="inlineStr">
        <is>
          <t>ENTRY, GLOBAL_CHECK, STOCKS_EXIT</t>
        </is>
      </c>
      <c r="E72" s="38" t="n"/>
      <c r="F72" s="26" t="n"/>
      <c r="G72" s="38">
        <f>IFERROR(VLOOKUP($A193&amp;"_"&amp;$B193,Results_Deltas!$A$2:$P$15000,5,FALSE),"")</f>
        <v/>
      </c>
      <c r="H72" s="38" t="inlineStr">
        <is>
          <t>Blanket (page end)</t>
        </is>
      </c>
      <c r="I72" s="26" t="n"/>
      <c r="J72" s="26" t="n"/>
      <c r="K72" s="26" t="n"/>
      <c r="L72" s="26" t="inlineStr">
        <is>
          <t>NO</t>
        </is>
      </c>
      <c r="M72" s="74" t="n">
        <v>2.282628906205527</v>
      </c>
      <c r="N72" s="74" t="n">
        <v>32</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MARKET_QUALITY_SCORE_ENABLED</t>
        </is>
      </c>
      <c r="B73" s="38" t="inlineStr">
        <is>
          <t>True</t>
        </is>
      </c>
      <c r="C73" s="38" t="n"/>
      <c r="D73" s="38" t="inlineStr">
        <is>
          <t>ENTRY, GLOBAL_CHECK, STOCKS_EXIT</t>
        </is>
      </c>
      <c r="E73" s="38" t="n"/>
      <c r="F73" s="26" t="n"/>
      <c r="G73" s="38">
        <f>IFERROR(VLOOKUP($A187&amp;"_"&amp;$B187,Results_Deltas!$A$2:$P$15000,5,FALSE),"")</f>
        <v/>
      </c>
      <c r="H73" s="38" t="inlineStr">
        <is>
          <t>Blanket (page end)</t>
        </is>
      </c>
      <c r="I73" s="26" t="n"/>
      <c r="J73" s="26" t="n"/>
      <c r="K73" s="26" t="n"/>
      <c r="L73" s="26" t="inlineStr">
        <is>
          <t>YES</t>
        </is>
      </c>
      <c r="M73" s="74" t="n">
        <v>2.311256810678108</v>
      </c>
      <c r="N73" s="74" t="n">
        <v>31</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BANDAID_OFF_LOSER_RECOVER_PCT</t>
        </is>
      </c>
      <c r="B74" s="38" t="inlineStr">
        <is>
          <t>1.0</t>
        </is>
      </c>
      <c r="C74" s="38" t="n"/>
      <c r="D74" s="38" t="inlineStr">
        <is>
          <t>AUGMENT, ENTRY, EXIT, GLOBAL_CHECK, REDUCE, STOCKS_EXIT</t>
        </is>
      </c>
      <c r="E74" s="38" t="n"/>
      <c r="F74" s="26" t="n"/>
      <c r="G74" s="38">
        <f>IFERROR(VLOOKUP($A65&amp;"_"&amp;$B65,Results_Deltas!$A$2:$P$15000,5,FALSE),"")</f>
        <v/>
      </c>
      <c r="H74" s="38" t="inlineStr">
        <is>
          <t>Blanket (page end)</t>
        </is>
      </c>
      <c r="I74" s="26" t="n"/>
      <c r="J74" s="26" t="n"/>
      <c r="K74" s="26" t="n"/>
      <c r="L74" s="26" t="inlineStr">
        <is>
          <t>NO</t>
        </is>
      </c>
      <c r="M74" s="74" t="n">
        <v>2.314695437995685</v>
      </c>
      <c r="N74" s="74" t="n">
        <v>27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FG_FEAR_THRESHOLD</t>
        </is>
      </c>
      <c r="B75" s="38" t="inlineStr">
        <is>
          <t>31.25</t>
        </is>
      </c>
      <c r="C75" s="38" t="n"/>
      <c r="D75" s="38" t="inlineStr">
        <is>
          <t>GLOBAL_CHECK, STOCKS_EXIT</t>
        </is>
      </c>
      <c r="E75" s="38" t="n"/>
      <c r="F75" s="26" t="n"/>
      <c r="G75" s="38">
        <f>IFERROR(VLOOKUP($A104&amp;"_"&amp;$B104,Results_Deltas!$A$2:$P$15000,5,FALSE),"")</f>
        <v/>
      </c>
      <c r="H75" s="38" t="inlineStr">
        <is>
          <t>Blanket (page end)</t>
        </is>
      </c>
      <c r="I75" s="26" t="n"/>
      <c r="J75" s="26" t="n"/>
      <c r="K75" s="26" t="n"/>
      <c r="L75" s="26" t="inlineStr">
        <is>
          <t>NO</t>
        </is>
      </c>
      <c r="M75" s="74" t="n">
        <v>2.33653887163567</v>
      </c>
      <c r="N75" s="74" t="n">
        <v>28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OI_CONFIRM_MIN_PRICE_PCT</t>
        </is>
      </c>
      <c r="B76" s="38" t="inlineStr">
        <is>
          <t>1.0</t>
        </is>
      </c>
      <c r="C76" s="38" t="n"/>
      <c r="D76" s="38" t="inlineStr">
        <is>
          <t>ENTRY, GLOBAL_CHECK, STOCKS_EXIT</t>
        </is>
      </c>
      <c r="E76" s="38" t="n"/>
      <c r="F76" s="26" t="n"/>
      <c r="G76" s="38">
        <f>IFERROR(VLOOKUP($A226&amp;"_"&amp;$B226,Results_Deltas!$A$2:$P$15000,5,FALSE),"")</f>
        <v/>
      </c>
      <c r="H76" s="38" t="inlineStr">
        <is>
          <t>Blanket (page end)</t>
        </is>
      </c>
      <c r="I76" s="26" t="n"/>
      <c r="J76" s="26" t="n"/>
      <c r="K76" s="26" t="n"/>
      <c r="L76" s="26" t="inlineStr">
        <is>
          <t>NO</t>
        </is>
      </c>
      <c r="M76" s="74" t="n">
        <v>2.36031530161392</v>
      </c>
      <c r="N76" s="74" t="n">
        <v>29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OI_CONFIRM_MIN_PRICE_PCT</t>
        </is>
      </c>
      <c r="B77" s="38" t="inlineStr">
        <is>
          <t>0.5</t>
        </is>
      </c>
      <c r="C77" s="38" t="n"/>
      <c r="D77" s="38" t="inlineStr">
        <is>
          <t>ENTRY, GLOBAL_CHECK, STOCKS_EXIT</t>
        </is>
      </c>
      <c r="E77" s="38" t="n"/>
      <c r="F77" s="26" t="n"/>
      <c r="G77" s="38">
        <f>IFERROR(VLOOKUP($A227&amp;"_"&amp;$B227,Results_Deltas!$A$2:$P$15000,5,FALSE),"")</f>
        <v/>
      </c>
      <c r="H77" s="38" t="inlineStr">
        <is>
          <t>Blanket (page end)</t>
        </is>
      </c>
      <c r="I77" s="26" t="n"/>
      <c r="J77" s="26" t="n"/>
      <c r="K77" s="26" t="n"/>
      <c r="L77" s="26" t="inlineStr">
        <is>
          <t>NO</t>
        </is>
      </c>
      <c r="M77" s="74" t="n">
        <v>2.361221813794076</v>
      </c>
      <c r="N77" s="74" t="n">
        <v>27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ADX_RANGING_THRESHOLD</t>
        </is>
      </c>
      <c r="B78" s="38" t="inlineStr">
        <is>
          <t>25</t>
        </is>
      </c>
      <c r="C78" s="38" t="n"/>
      <c r="D78" s="38" t="inlineStr">
        <is>
          <t>ENTRY, GLOBAL_CHECK, STOCKS_EXIT</t>
        </is>
      </c>
      <c r="E78" s="38" t="n"/>
      <c r="F78" s="26" t="n"/>
      <c r="G78" s="38">
        <f>IFERROR(VLOOKUP($A60&amp;"_"&amp;$B60,Results_Deltas!$A$2:$P$15000,5,FALSE),"")</f>
        <v/>
      </c>
      <c r="H78" s="38" t="inlineStr">
        <is>
          <t>Blanket (page end)</t>
        </is>
      </c>
      <c r="I78" s="26" t="n"/>
      <c r="J78" s="26" t="n"/>
      <c r="K78" s="26" t="n"/>
      <c r="L78" s="26" t="inlineStr">
        <is>
          <t>NO</t>
        </is>
      </c>
      <c r="M78" s="74" t="n">
        <v>2.368450455978477</v>
      </c>
      <c r="N78" s="74" t="n">
        <v>27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OI_CONFIRM_MIN_CHANGE_PCT</t>
        </is>
      </c>
      <c r="B79" s="38" t="inlineStr">
        <is>
          <t>2.0</t>
        </is>
      </c>
      <c r="C79" s="38" t="n"/>
      <c r="D79" s="38" t="inlineStr">
        <is>
          <t>ENTRY, GLOBAL_CHECK, STOCKS_EXIT</t>
        </is>
      </c>
      <c r="E79" s="38" t="n"/>
      <c r="F79" s="26" t="n"/>
      <c r="G79" s="38">
        <f>IFERROR(VLOOKUP($A221&amp;"_"&amp;$B221,Results_Deltas!$A$2:$P$15000,5,FALSE),"")</f>
        <v/>
      </c>
      <c r="H79" s="38" t="inlineStr">
        <is>
          <t>Blanket (page end)</t>
        </is>
      </c>
      <c r="I79" s="26" t="n"/>
      <c r="J79" s="26" t="n"/>
      <c r="K79" s="26" t="n"/>
      <c r="L79" s="26" t="inlineStr">
        <is>
          <t>NO</t>
        </is>
      </c>
      <c r="M79" s="74" t="n">
        <v>2.374109803863629</v>
      </c>
      <c r="N79" s="74" t="n">
        <v>29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4h</t>
        </is>
      </c>
      <c r="C80" s="38" t="n"/>
      <c r="D80" s="38" t="inlineStr">
        <is>
          <t>ENTRY, GLOBAL_CHECK, STOCKS_EXIT</t>
        </is>
      </c>
      <c r="E80" s="38" t="n"/>
      <c r="F80" s="26" t="n"/>
      <c r="G80" s="38">
        <f>IFERROR(VLOOKUP($A137&amp;"_"&amp;$B137,Results_Deltas!$A$2:$P$15000,5,FALSE),"")</f>
        <v/>
      </c>
      <c r="H80" s="38" t="inlineStr">
        <is>
          <t>Blanket (page end)</t>
        </is>
      </c>
      <c r="I80" s="26" t="n"/>
      <c r="J80" s="26" t="n"/>
      <c r="K80" s="26" t="n"/>
      <c r="L80" s="26" t="inlineStr">
        <is>
          <t>NO</t>
        </is>
      </c>
      <c r="M80" s="74" t="n">
        <v>2.40163402170601</v>
      </c>
      <c r="N80" s="74" t="n">
        <v>31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LH_HL_FILTER_ENABLED</t>
        </is>
      </c>
      <c r="B81" s="38" t="inlineStr">
        <is>
          <t>True</t>
        </is>
      </c>
      <c r="C81" s="38" t="n"/>
      <c r="D81" s="38" t="inlineStr">
        <is>
          <t>ENTRY, GLOBAL_CHECK, STOCKS_EXIT</t>
        </is>
      </c>
      <c r="E81" s="38" t="n"/>
      <c r="F81" s="26" t="n"/>
      <c r="G81" s="38">
        <f>IFERROR(VLOOKUP($A164&amp;"_"&amp;$B164,Results_Deltas!$A$2:$P$15000,5,FALSE),"")</f>
        <v/>
      </c>
      <c r="H81" s="38" t="inlineStr">
        <is>
          <t>Blanket (page end)</t>
        </is>
      </c>
      <c r="I81" s="26" t="n"/>
      <c r="J81" s="26" t="n"/>
      <c r="K81" s="26" t="n"/>
      <c r="L81" s="26" t="inlineStr">
        <is>
          <t>NO</t>
        </is>
      </c>
      <c r="M81" s="74" t="n">
        <v>2.46831145755829</v>
      </c>
      <c r="N81" s="74" t="n">
        <v>33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MTS_BOTTOM_BONUS_THRESHOLD</t>
        </is>
      </c>
      <c r="B82" s="38" t="inlineStr">
        <is>
          <t>31.25</t>
        </is>
      </c>
      <c r="C82" s="38" t="n"/>
      <c r="D82" s="38" t="inlineStr">
        <is>
          <t>ENTRY, GLOBAL_CHECK, STOCKS_EXIT</t>
        </is>
      </c>
      <c r="E82" s="38" t="n"/>
      <c r="F82" s="26" t="n"/>
      <c r="G82" s="38">
        <f>IFERROR(VLOOKUP($A199&amp;"_"&amp;$B199,Results_Deltas!$A$2:$P$15000,5,FALSE),"")</f>
        <v/>
      </c>
      <c r="H82" s="38" t="inlineStr">
        <is>
          <t>Blanket (page end)</t>
        </is>
      </c>
      <c r="I82" s="26" t="n"/>
      <c r="J82" s="26" t="n"/>
      <c r="K82" s="26" t="n"/>
      <c r="L82" s="26" t="inlineStr">
        <is>
          <t>NO</t>
        </is>
      </c>
      <c r="M82" s="74" t="n">
        <v>2.4841311822223</v>
      </c>
      <c r="N82" s="74" t="n">
        <v>31</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MTS_BOTTOM_STRONG_THRESHOLD</t>
        </is>
      </c>
      <c r="B83" s="38" t="inlineStr">
        <is>
          <t>20</t>
        </is>
      </c>
      <c r="C83" s="38" t="n"/>
      <c r="D83" s="38" t="inlineStr">
        <is>
          <t>ENTRY, GLOBAL_CHECK, STOCKS_EXIT</t>
        </is>
      </c>
      <c r="E83" s="38" t="n"/>
      <c r="F83" s="26" t="n"/>
      <c r="G83" s="38">
        <f>IFERROR(VLOOKUP($A205&amp;"_"&amp;$B205,Results_Deltas!$A$2:$P$15000,5,FALSE),"")</f>
        <v/>
      </c>
      <c r="H83" s="38" t="inlineStr">
        <is>
          <t>Blanket (page end)</t>
        </is>
      </c>
      <c r="I83" s="26" t="n"/>
      <c r="J83" s="26" t="n"/>
      <c r="K83" s="26" t="n"/>
      <c r="L83" s="26" t="inlineStr">
        <is>
          <t>NO</t>
        </is>
      </c>
      <c r="M83" s="74" t="n">
        <v>2.50065978141302</v>
      </c>
      <c r="N83" s="74" t="n">
        <v>32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FG_GREED_THRESHOLD</t>
        </is>
      </c>
      <c r="B84" s="38" t="inlineStr">
        <is>
          <t>56.25</t>
        </is>
      </c>
      <c r="C84" s="38" t="n"/>
      <c r="D84" s="38" t="inlineStr">
        <is>
          <t>GLOBAL_CHECK, STOCKS_EXIT</t>
        </is>
      </c>
      <c r="E84" s="38" t="n"/>
      <c r="F84" s="26" t="n"/>
      <c r="G84" s="38">
        <f>IFERROR(VLOOKUP($A109&amp;"_"&amp;$B109,Results_Deltas!$A$2:$P$15000,5,FALSE),"")</f>
        <v/>
      </c>
      <c r="H84" s="38" t="inlineStr">
        <is>
          <t>Blanket (page end)</t>
        </is>
      </c>
      <c r="I84" s="26" t="n"/>
      <c r="J84" s="26" t="n"/>
      <c r="K84" s="26" t="n"/>
      <c r="L84" s="26" t="inlineStr">
        <is>
          <t>NO</t>
        </is>
      </c>
      <c r="M84" s="74" t="n">
        <v>2.50326111089323</v>
      </c>
      <c r="N84" s="74" t="n">
        <v>28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HTF_DIRECTION_GATE_ENABLED</t>
        </is>
      </c>
      <c r="B85" s="38" t="inlineStr">
        <is>
          <t>True</t>
        </is>
      </c>
      <c r="C85" s="38" t="n"/>
      <c r="D85" s="38" t="inlineStr">
        <is>
          <t>ENTRY, GLOBAL_CHECK, STOCKS_EXIT</t>
        </is>
      </c>
      <c r="E85" s="38" t="n"/>
      <c r="F85" s="26" t="n"/>
      <c r="G85" s="38">
        <f>IFERROR(VLOOKUP($A150&amp;"_"&amp;$B150,Results_Deltas!$A$2:$P$15000,5,FALSE),"")</f>
        <v/>
      </c>
      <c r="H85" s="38" t="inlineStr">
        <is>
          <t>Blanket (page end)</t>
        </is>
      </c>
      <c r="I85" s="26" t="n"/>
      <c r="J85" s="26" t="n"/>
      <c r="K85" s="26" t="n"/>
      <c r="L85" s="26" t="inlineStr">
        <is>
          <t>YES</t>
        </is>
      </c>
      <c r="M85" s="74" t="n">
        <v>2.511988138765092</v>
      </c>
      <c r="N85" s="74" t="n">
        <v>32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74" t="n">
        <v>2.522818125349765</v>
      </c>
      <c r="N86" s="74" t="n">
        <v>29</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DC_MOMENT_STRONG_THRESHOLD</t>
        </is>
      </c>
      <c r="B87" s="38" t="inlineStr">
        <is>
          <t>50</t>
        </is>
      </c>
      <c r="C87" s="38" t="n"/>
      <c r="D87" s="38" t="inlineStr">
        <is>
          <t>ENTRY, GLOBAL_CHECK, STOCKS_EXIT</t>
        </is>
      </c>
      <c r="E87" s="38" t="n"/>
      <c r="F87" s="26" t="n"/>
      <c r="G87" s="38">
        <f>IFERROR(VLOOKUP($A79&amp;"_"&amp;$B79,Results_Deltas!$A$2:$P$15000,5,FALSE),"")</f>
        <v/>
      </c>
      <c r="H87" s="38" t="inlineStr">
        <is>
          <t>Blanket (page end)</t>
        </is>
      </c>
      <c r="I87" s="26" t="n"/>
      <c r="J87" s="26" t="n"/>
      <c r="K87" s="26" t="n"/>
      <c r="L87" s="26" t="inlineStr">
        <is>
          <t>YES</t>
        </is>
      </c>
      <c r="M87" s="74" t="n">
        <v>2.532988902797876</v>
      </c>
      <c r="N87" s="74" t="n">
        <v>27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MOVER_THRESHOLD</t>
        </is>
      </c>
      <c r="B88" s="38" t="inlineStr">
        <is>
          <t>6.25</t>
        </is>
      </c>
      <c r="C88" s="38" t="n"/>
      <c r="D88" s="38" t="inlineStr">
        <is>
          <t>ENTRY, GLOBAL_CHECK, STOCKS_EXIT</t>
        </is>
      </c>
      <c r="E88" s="38" t="n"/>
      <c r="F88" s="26" t="n"/>
      <c r="G88" s="38">
        <f>IFERROR(VLOOKUP($A191&amp;"_"&amp;$B191,Results_Deltas!$A$2:$P$15000,5,FALSE),"")</f>
        <v/>
      </c>
      <c r="H88" s="38" t="inlineStr">
        <is>
          <t>Blanket (page end)</t>
        </is>
      </c>
      <c r="I88" s="26" t="n"/>
      <c r="J88" s="26" t="n"/>
      <c r="K88" s="26" t="n"/>
      <c r="L88" s="26" t="inlineStr">
        <is>
          <t>YES</t>
        </is>
      </c>
      <c r="M88" s="74" t="n">
        <v>2.534184944667448</v>
      </c>
      <c r="N88" s="74" t="n">
        <v>33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MTS_BOTTOM_STRONG_THRESHOLD</t>
        </is>
      </c>
      <c r="B89" s="38" t="inlineStr">
        <is>
          <t>50</t>
        </is>
      </c>
      <c r="C89" s="38" t="n"/>
      <c r="D89" s="38" t="inlineStr">
        <is>
          <t>ENTRY, GLOBAL_CHECK, STOCKS_EXIT</t>
        </is>
      </c>
      <c r="E89" s="38" t="n"/>
      <c r="F89" s="26" t="n"/>
      <c r="G89" s="38">
        <f>IFERROR(VLOOKUP($A203&amp;"_"&amp;$B203,Results_Deltas!$A$2:$P$15000,5,FALSE),"")</f>
        <v/>
      </c>
      <c r="H89" s="38" t="inlineStr">
        <is>
          <t>Blanket (page end)</t>
        </is>
      </c>
      <c r="I89" s="26" t="n"/>
      <c r="J89" s="26" t="n"/>
      <c r="K89" s="26" t="n"/>
      <c r="L89" s="26" t="inlineStr">
        <is>
          <t>YES</t>
        </is>
      </c>
      <c r="M89" s="74" t="n">
        <v>2.53488841468775</v>
      </c>
      <c r="N89" s="74" t="n">
        <v>30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DC_MOMENT_STRONG_THRESHOLD</t>
        </is>
      </c>
      <c r="B90" s="38" t="inlineStr">
        <is>
          <t>30</t>
        </is>
      </c>
      <c r="C90" s="38" t="n"/>
      <c r="D90" s="38" t="inlineStr">
        <is>
          <t>ENTRY, GLOBAL_CHECK, STOCKS_EXIT</t>
        </is>
      </c>
      <c r="E90" s="38" t="n"/>
      <c r="F90" s="26" t="n"/>
      <c r="G90" s="38">
        <f>IFERROR(VLOOKUP($A80&amp;"_"&amp;$B80,Results_Deltas!$A$2:$P$15000,5,FALSE),"")</f>
        <v/>
      </c>
      <c r="H90" s="38" t="inlineStr">
        <is>
          <t>Blanket (page end)</t>
        </is>
      </c>
      <c r="I90" s="26" t="n"/>
      <c r="J90" s="26" t="n"/>
      <c r="K90" s="26" t="n"/>
      <c r="L90" s="26" t="inlineStr">
        <is>
          <t>NO</t>
        </is>
      </c>
      <c r="M90" s="74" t="n">
        <v>2.537702146777369</v>
      </c>
      <c r="N90" s="74" t="n">
        <v>28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MTF_GR_MIN_IND</t>
        </is>
      </c>
      <c r="B91" s="38" t="inlineStr">
        <is>
          <t>5</t>
        </is>
      </c>
      <c r="C91" s="38" t="n"/>
      <c r="D91" s="38" t="inlineStr">
        <is>
          <t>GLOBAL_CHECK, STOCKS_EXIT</t>
        </is>
      </c>
      <c r="E91" s="38" t="n"/>
      <c r="F91" s="26" t="n"/>
      <c r="G91" s="38">
        <f>IFERROR(VLOOKUP($A196&amp;"_"&amp;$B196,Results_Deltas!$A$2:$P$15000,5,FALSE),"")</f>
        <v/>
      </c>
      <c r="H91" s="38" t="inlineStr">
        <is>
          <t>Blanket (page end)</t>
        </is>
      </c>
      <c r="I91" s="26" t="n"/>
      <c r="J91" s="26" t="n"/>
      <c r="K91" s="26" t="n"/>
      <c r="L91" s="26" t="inlineStr">
        <is>
          <t>NO</t>
        </is>
      </c>
      <c r="M91" s="74" t="n">
        <v>2.544259984977695</v>
      </c>
      <c r="N91" s="74" t="n">
        <v>33</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MTF_GR_MIN_IND</t>
        </is>
      </c>
      <c r="B92" s="38" t="inlineStr">
        <is>
          <t>5_ALT</t>
        </is>
      </c>
      <c r="C92" s="38" t="n"/>
      <c r="D92" s="38" t="inlineStr">
        <is>
          <t>GLOBAL_CHECK, STOCKS_EXIT</t>
        </is>
      </c>
      <c r="E92" s="38" t="n"/>
      <c r="F92" s="26" t="n"/>
      <c r="G92" s="38">
        <f>IFERROR(VLOOKUP($A197&amp;"_"&amp;$B197,Results_Deltas!$A$2:$P$15000,5,FALSE),"")</f>
        <v/>
      </c>
      <c r="H92" s="38" t="inlineStr">
        <is>
          <t>Blanket (page end)</t>
        </is>
      </c>
      <c r="I92" s="26" t="n"/>
      <c r="J92" s="26" t="n"/>
      <c r="K92" s="26" t="n"/>
      <c r="L92" s="26" t="inlineStr">
        <is>
          <t>NO</t>
        </is>
      </c>
      <c r="M92" s="74" t="n">
        <v>2.544259984977695</v>
      </c>
      <c r="N92" s="74" t="n">
        <v>33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DUP_GUARD_FILTER_TF</t>
        </is>
      </c>
      <c r="B93" s="38" t="inlineStr">
        <is>
          <t>OFF</t>
        </is>
      </c>
      <c r="C93" s="38" t="n"/>
      <c r="D93" s="38" t="inlineStr">
        <is>
          <t>GLOBAL_CHECK</t>
        </is>
      </c>
      <c r="E93" s="38" t="n"/>
      <c r="F93" s="26" t="n"/>
      <c r="G93" s="38">
        <f>IFERROR(VLOOKUP($A86&amp;"_"&amp;$B86,Results_Deltas!$A$2:$P$15000,5,FALSE),"")</f>
        <v/>
      </c>
      <c r="H93" s="38" t="inlineStr">
        <is>
          <t>Blanket (page end)</t>
        </is>
      </c>
      <c r="I93" s="26" t="n"/>
      <c r="J93" s="26" t="n"/>
      <c r="K93" s="26" t="n"/>
      <c r="L93" s="26" t="inlineStr">
        <is>
          <t>NO</t>
        </is>
      </c>
      <c r="M93" s="74" t="n">
        <v>2.549315769777568</v>
      </c>
      <c r="N93" s="74" t="n">
        <v>35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OI_CONFIRM_MIN_CHANGE_PCT</t>
        </is>
      </c>
      <c r="B94" s="38" t="inlineStr">
        <is>
          <t>1.0</t>
        </is>
      </c>
      <c r="C94" s="38" t="n"/>
      <c r="D94" s="38" t="inlineStr">
        <is>
          <t>ENTRY, GLOBAL_CHECK, STOCKS_EXIT</t>
        </is>
      </c>
      <c r="E94" s="38" t="n"/>
      <c r="F94" s="26" t="n"/>
      <c r="G94" s="38">
        <f>IFERROR(VLOOKUP($A222&amp;"_"&amp;$B222,Results_Deltas!$A$2:$P$15000,5,FALSE),"")</f>
        <v/>
      </c>
      <c r="H94" s="38" t="inlineStr">
        <is>
          <t>Blanket (page end)</t>
        </is>
      </c>
      <c r="I94" s="26" t="n"/>
      <c r="J94" s="26" t="n"/>
      <c r="K94" s="26" t="n"/>
      <c r="L94" s="26" t="inlineStr">
        <is>
          <t>NO</t>
        </is>
      </c>
      <c r="M94" s="74" t="n">
        <v>2.549696196130097</v>
      </c>
      <c r="N94" s="74" t="n">
        <v>30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BAND_ARROW_ENABLED</t>
        </is>
      </c>
      <c r="B95" s="38" t="inlineStr">
        <is>
          <t>True</t>
        </is>
      </c>
      <c r="C95" s="38" t="n"/>
      <c r="D95" s="38" t="inlineStr">
        <is>
          <t>GLOBAL_CHECK, STOCKS_EXIT</t>
        </is>
      </c>
      <c r="E95" s="38" t="n"/>
      <c r="F95" s="26" t="n"/>
      <c r="G95" s="38">
        <f>IFERROR(VLOOKUP($A68&amp;"_"&amp;$B68,Results_Deltas!$A$2:$P$15000,5,FALSE),"")</f>
        <v/>
      </c>
      <c r="H95" s="38" t="inlineStr">
        <is>
          <t>Blanket (page end)</t>
        </is>
      </c>
      <c r="I95" s="26" t="n"/>
      <c r="J95" s="26" t="n"/>
      <c r="K95" s="26" t="n"/>
      <c r="L95" s="26" t="inlineStr">
        <is>
          <t>NO</t>
        </is>
      </c>
      <c r="M95" s="74" t="n">
        <v>2.555742521823015</v>
      </c>
      <c r="N95" s="74" t="n">
        <v>28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DUP_GUARD_FILTER_TF</t>
        </is>
      </c>
      <c r="B96" s="38" t="inlineStr">
        <is>
          <t>D</t>
        </is>
      </c>
      <c r="C96" s="38" t="n"/>
      <c r="D96" s="38" t="inlineStr">
        <is>
          <t>GLOBAL_CHECK</t>
        </is>
      </c>
      <c r="E96" s="38" t="n"/>
      <c r="F96" s="26" t="n"/>
      <c r="G96" s="38">
        <f>IFERROR(VLOOKUP($A87&amp;"_"&amp;$B87,Results_Deltas!$A$2:$P$15000,5,FALSE),"")</f>
        <v/>
      </c>
      <c r="H96" s="38" t="inlineStr">
        <is>
          <t>Blanket (page end)</t>
        </is>
      </c>
      <c r="I96" s="26" t="n"/>
      <c r="J96" s="26" t="n"/>
      <c r="K96" s="26" t="n"/>
      <c r="L96" s="26" t="inlineStr">
        <is>
          <t>NO</t>
        </is>
      </c>
      <c r="M96" s="74" t="n">
        <v>2.556791618765208</v>
      </c>
      <c r="N96" s="74" t="n">
        <v>35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COOLDOWN_LOCKS_FILTER_TF</t>
        </is>
      </c>
      <c r="B97" s="38" t="inlineStr">
        <is>
          <t>1h</t>
        </is>
      </c>
      <c r="C97" s="38" t="n"/>
      <c r="D97" s="38" t="inlineStr">
        <is>
          <t>GLOBAL_CHECK</t>
        </is>
      </c>
      <c r="E97" s="38" t="n"/>
      <c r="F97" s="26" t="n"/>
      <c r="G97" s="38">
        <f>IFERROR(VLOOKUP($A72&amp;"_"&amp;$B72,Results_Deltas!$A$2:$P$15000,5,FALSE),"")</f>
        <v/>
      </c>
      <c r="H97" s="38" t="inlineStr">
        <is>
          <t>Blanket (page end)</t>
        </is>
      </c>
      <c r="I97" s="26" t="n"/>
      <c r="J97" s="26" t="n"/>
      <c r="K97" s="26" t="n"/>
      <c r="L97" s="26" t="inlineStr">
        <is>
          <t>NO</t>
        </is>
      </c>
      <c r="M97" s="74" t="n">
        <v>2.558879084333461</v>
      </c>
      <c r="N97" s="74" t="n">
        <v>33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FG_GREED_THRESHOLD</t>
        </is>
      </c>
      <c r="B98" s="38" t="inlineStr">
        <is>
          <t>93.75</t>
        </is>
      </c>
      <c r="C98" s="38" t="n"/>
      <c r="D98" s="38" t="inlineStr">
        <is>
          <t>GLOBAL_CHECK, STOCKS_EXIT</t>
        </is>
      </c>
      <c r="E98" s="38" t="n"/>
      <c r="F98" s="26" t="n"/>
      <c r="G98" s="38">
        <f>IFERROR(VLOOKUP($A108&amp;"_"&amp;$B108,Results_Deltas!$A$2:$P$15000,5,FALSE),"")</f>
        <v/>
      </c>
      <c r="H98" s="38" t="inlineStr">
        <is>
          <t>Blanket (page end)</t>
        </is>
      </c>
      <c r="I98" s="26" t="n"/>
      <c r="J98" s="26" t="n"/>
      <c r="K98" s="26" t="n"/>
      <c r="L98" s="26" t="inlineStr">
        <is>
          <t>YES</t>
        </is>
      </c>
      <c r="M98" s="74" t="n">
        <v>2.560600804867833</v>
      </c>
      <c r="N98" s="74" t="n">
        <v>29</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HA_WICK_QUALITY_SCORE</t>
        </is>
      </c>
      <c r="B99" s="38" t="inlineStr">
        <is>
          <t>15_ALT</t>
        </is>
      </c>
      <c r="C99" s="38" t="n"/>
      <c r="D99" s="38" t="inlineStr">
        <is>
          <t>ENTRY, GLOBAL_CHECK, STOCKS_EXIT</t>
        </is>
      </c>
      <c r="E99" s="38" t="n"/>
      <c r="F99" s="26" t="n"/>
      <c r="G99" s="38">
        <f>IFERROR(VLOOKUP($A134&amp;"_"&amp;$B134,Results_Deltas!$A$2:$P$15000,5,FALSE),"")</f>
        <v/>
      </c>
      <c r="H99" s="38" t="inlineStr">
        <is>
          <t>Blanket (page end)</t>
        </is>
      </c>
      <c r="I99" s="26" t="n"/>
      <c r="J99" s="26" t="n"/>
      <c r="K99" s="26" t="n"/>
      <c r="L99" s="26" t="inlineStr">
        <is>
          <t>YES</t>
        </is>
      </c>
      <c r="M99" s="74" t="n">
        <v>2.561388796886821</v>
      </c>
      <c r="N99" s="74" t="n">
        <v>32</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BANDAID_OFF_LOSER_RECOVER_PCT</t>
        </is>
      </c>
      <c r="B100" s="38" t="inlineStr">
        <is>
          <t>2.0</t>
        </is>
      </c>
      <c r="C100" s="38" t="n"/>
      <c r="D100" s="38" t="inlineStr">
        <is>
          <t>AUGMENT, ENTRY, EXIT, GLOBAL_CHECK, REDUCE, STOCKS_EXIT</t>
        </is>
      </c>
      <c r="E100" s="38" t="n"/>
      <c r="F100" s="26" t="n"/>
      <c r="G100" s="38">
        <f>IFERROR(VLOOKUP($A64&amp;"_"&amp;$B64,Results_Deltas!$A$2:$P$15000,5,FALSE),"")</f>
        <v/>
      </c>
      <c r="H100" s="38" t="inlineStr">
        <is>
          <t>Blanket (page end)</t>
        </is>
      </c>
      <c r="I100" s="26" t="n"/>
      <c r="J100" s="26" t="n"/>
      <c r="K100" s="26" t="n"/>
      <c r="L100" s="26" t="inlineStr">
        <is>
          <t>NO</t>
        </is>
      </c>
      <c r="M100" s="74" t="n">
        <v>2.578638852267387</v>
      </c>
      <c r="N100" s="74" t="n">
        <v>33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MTS_BOTTOM_STRONG_THRESHOLD</t>
        </is>
      </c>
      <c r="B101" s="38" t="inlineStr">
        <is>
          <t>30</t>
        </is>
      </c>
      <c r="C101" s="38" t="n"/>
      <c r="D101" s="38" t="inlineStr">
        <is>
          <t>ENTRY, GLOBAL_CHECK, STOCKS_EXIT</t>
        </is>
      </c>
      <c r="E101" s="38" t="n"/>
      <c r="F101" s="26" t="n"/>
      <c r="G101" s="38">
        <f>IFERROR(VLOOKUP($A204&amp;"_"&amp;$B204,Results_Deltas!$A$2:$P$15000,5,FALSE),"")</f>
        <v/>
      </c>
      <c r="H101" s="38" t="inlineStr">
        <is>
          <t>Blanket (page end)</t>
        </is>
      </c>
      <c r="I101" s="26" t="n"/>
      <c r="J101" s="26" t="n"/>
      <c r="K101" s="26" t="n"/>
      <c r="L101" s="26" t="inlineStr">
        <is>
          <t>NO</t>
        </is>
      </c>
      <c r="M101" s="74" t="n">
        <v>2.586889398732416</v>
      </c>
      <c r="N101" s="74" t="n">
        <v>31</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1</t>
        </is>
      </c>
      <c r="C102" s="38" t="n"/>
      <c r="D102" s="38" t="inlineStr">
        <is>
          <t>GLOBAL_CHECK, REENTRY, STOCKS_EXIT</t>
        </is>
      </c>
      <c r="E102" s="38" t="n"/>
      <c r="F102" s="26" t="n"/>
      <c r="G102" s="38">
        <f>IFERROR(VLOOKUP($A146&amp;"_"&amp;$B146,Results_Deltas!$A$2:$P$15000,5,FALSE),"")</f>
        <v/>
      </c>
      <c r="H102" s="38" t="inlineStr">
        <is>
          <t>Blanket (page end)</t>
        </is>
      </c>
      <c r="I102" s="26" t="n"/>
      <c r="J102" s="26" t="n"/>
      <c r="K102" s="26" t="n"/>
      <c r="L102" s="26" t="inlineStr">
        <is>
          <t>NO</t>
        </is>
      </c>
      <c r="M102" s="74" t="n">
        <v>2.594907222788524</v>
      </c>
      <c r="N102" s="74" t="n">
        <v>32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HLR_SMA_BAND_PCT</t>
        </is>
      </c>
      <c r="B103" s="38" t="inlineStr">
        <is>
          <t>0.5</t>
        </is>
      </c>
      <c r="C103" s="38" t="n"/>
      <c r="D103" s="38" t="inlineStr">
        <is>
          <t>ENTRY, GLOBAL_CHECK, STOCKS_EXIT</t>
        </is>
      </c>
      <c r="E103" s="38" t="n"/>
      <c r="F103" s="26" t="n"/>
      <c r="G103" s="38">
        <f>IFERROR(VLOOKUP($A143&amp;"_"&amp;$B143,Results_Deltas!$A$2:$P$15000,5,FALSE),"")</f>
        <v/>
      </c>
      <c r="H103" s="38" t="inlineStr">
        <is>
          <t>Blanket (page end)</t>
        </is>
      </c>
      <c r="I103" s="26" t="n"/>
      <c r="J103" s="26" t="n"/>
      <c r="K103" s="26" t="n"/>
      <c r="L103" s="26" t="inlineStr">
        <is>
          <t>YES</t>
        </is>
      </c>
      <c r="M103" s="74" t="n">
        <v>2.606331949600612</v>
      </c>
      <c r="N103" s="74" t="n">
        <v>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MTS_BOTTOM_BONUS_THRESHOLD</t>
        </is>
      </c>
      <c r="B104" s="38" t="inlineStr">
        <is>
          <t>18.75</t>
        </is>
      </c>
      <c r="C104" s="38" t="n"/>
      <c r="D104" s="38" t="inlineStr">
        <is>
          <t>ENTRY, GLOBAL_CHECK, STOCKS_EXIT</t>
        </is>
      </c>
      <c r="E104" s="38" t="n"/>
      <c r="F104" s="26" t="n"/>
      <c r="G104" s="38">
        <f>IFERROR(VLOOKUP($A200&amp;"_"&amp;$B200,Results_Deltas!$A$2:$P$15000,5,FALSE),"")</f>
        <v/>
      </c>
      <c r="H104" s="38" t="inlineStr">
        <is>
          <t>Blanket (page end)</t>
        </is>
      </c>
      <c r="I104" s="26" t="n"/>
      <c r="J104" s="26" t="n"/>
      <c r="K104" s="26" t="n"/>
      <c r="L104" s="26" t="inlineStr">
        <is>
          <t>NO</t>
        </is>
      </c>
      <c r="M104" s="74" t="n">
        <v>2.606438893003348</v>
      </c>
      <c r="N104" s="74" t="n">
        <v>32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MANDATORY_REENTRY_WT_FILTER_MIN_TFS</t>
        </is>
      </c>
      <c r="B105" s="38" t="inlineStr">
        <is>
          <t>3</t>
        </is>
      </c>
      <c r="C105" s="38" t="n"/>
      <c r="D105" s="38" t="inlineStr">
        <is>
          <t>GLOBAL_CHECK, STOCKS_EXIT</t>
        </is>
      </c>
      <c r="E105" s="38" t="n"/>
      <c r="F105" s="26" t="n"/>
      <c r="G105" s="38">
        <f>IFERROR(VLOOKUP($A178&amp;"_"&amp;$B178,Results_Deltas!$A$2:$P$15000,5,FALSE),"")</f>
        <v/>
      </c>
      <c r="H105" s="38" t="inlineStr">
        <is>
          <t>Blanket (page end)</t>
        </is>
      </c>
      <c r="I105" s="26" t="n"/>
      <c r="J105" s="26" t="n"/>
      <c r="K105" s="26" t="n"/>
      <c r="L105" s="26" t="inlineStr">
        <is>
          <t>NO</t>
        </is>
      </c>
      <c r="M105" s="74" t="n">
        <v>2.608820708790596</v>
      </c>
      <c r="N105" s="74" t="n">
        <v>36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FG_FEAR_THRESHOLD</t>
        </is>
      </c>
      <c r="B106" s="38" t="inlineStr">
        <is>
          <t>18.75</t>
        </is>
      </c>
      <c r="C106" s="38" t="n"/>
      <c r="D106" s="38" t="inlineStr">
        <is>
          <t>GLOBAL_CHECK, STOCKS_EXIT</t>
        </is>
      </c>
      <c r="E106" s="38" t="n"/>
      <c r="F106" s="26" t="n"/>
      <c r="G106" s="38">
        <f>IFERROR(VLOOKUP($A105&amp;"_"&amp;$B105,Results_Deltas!$A$2:$P$15000,5,FALSE),"")</f>
        <v/>
      </c>
      <c r="H106" s="38" t="inlineStr">
        <is>
          <t>Blanket (page end)</t>
        </is>
      </c>
      <c r="I106" s="26" t="n"/>
      <c r="J106" s="26" t="n"/>
      <c r="K106" s="26" t="n"/>
      <c r="L106" s="26" t="inlineStr">
        <is>
          <t>NO</t>
        </is>
      </c>
      <c r="M106" s="74" t="n">
        <v>2.634281583340156</v>
      </c>
      <c r="N106" s="74" t="n">
        <v>30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HA_WICK_QUALITY_TF</t>
        </is>
      </c>
      <c r="B107" s="38" t="inlineStr">
        <is>
          <t>OFF</t>
        </is>
      </c>
      <c r="C107" s="38" t="n"/>
      <c r="D107" s="38" t="inlineStr">
        <is>
          <t>ENTRY, GLOBAL_CHECK, STOCKS_EXIT</t>
        </is>
      </c>
      <c r="E107" s="38" t="n"/>
      <c r="F107" s="26" t="n"/>
      <c r="G107" s="38">
        <f>IFERROR(VLOOKUP($A135&amp;"_"&amp;$B135,Results_Deltas!$A$2:$P$15000,5,FALSE),"")</f>
        <v/>
      </c>
      <c r="H107" s="38" t="inlineStr">
        <is>
          <t>Blanket (page end)</t>
        </is>
      </c>
      <c r="I107" s="26" t="n"/>
      <c r="J107" s="26" t="n"/>
      <c r="K107" s="26" t="n"/>
      <c r="L107" s="26" t="inlineStr">
        <is>
          <t>NO</t>
        </is>
      </c>
      <c r="M107" s="74" t="n">
        <v>2.64447498584917</v>
      </c>
      <c r="N107" s="74" t="n">
        <v>31</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DUP_GUARD_FILTER_TF</t>
        </is>
      </c>
      <c r="B108" s="38" t="inlineStr">
        <is>
          <t>1h</t>
        </is>
      </c>
      <c r="C108" s="38" t="n"/>
      <c r="D108" s="38" t="inlineStr">
        <is>
          <t>GLOBAL_CHECK</t>
        </is>
      </c>
      <c r="E108" s="38" t="n"/>
      <c r="F108" s="26" t="n"/>
      <c r="G108" s="38">
        <f>IFERROR(VLOOKUP($A89&amp;"_"&amp;$B89,Results_Deltas!$A$2:$P$15000,5,FALSE),"")</f>
        <v/>
      </c>
      <c r="H108" s="38" t="inlineStr">
        <is>
          <t>Blanket (page end)</t>
        </is>
      </c>
      <c r="I108" s="26" t="n"/>
      <c r="J108" s="26" t="n"/>
      <c r="K108" s="26" t="n"/>
      <c r="L108" s="26" t="inlineStr">
        <is>
          <t>YES</t>
        </is>
      </c>
      <c r="M108" s="74" t="n">
        <v>2.651737661113962</v>
      </c>
      <c r="N108" s="74" t="n">
        <v>34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HA_WICK_QUALITY_TF</t>
        </is>
      </c>
      <c r="B109" s="38" t="inlineStr">
        <is>
          <t>D</t>
        </is>
      </c>
      <c r="C109" s="38" t="n"/>
      <c r="D109" s="38" t="inlineStr">
        <is>
          <t>ENTRY, GLOBAL_CHECK, STOCKS_EXIT</t>
        </is>
      </c>
      <c r="E109" s="38" t="n"/>
      <c r="F109" s="26" t="n"/>
      <c r="G109" s="38">
        <f>IFERROR(VLOOKUP($A136&amp;"_"&amp;$B136,Results_Deltas!$A$2:$P$15000,5,FALSE),"")</f>
        <v/>
      </c>
      <c r="H109" s="38" t="inlineStr">
        <is>
          <t>Blanket (page end)</t>
        </is>
      </c>
      <c r="I109" s="26" t="n"/>
      <c r="J109" s="26" t="n"/>
      <c r="K109" s="26" t="n"/>
      <c r="L109" s="26" t="inlineStr">
        <is>
          <t>YES</t>
        </is>
      </c>
      <c r="M109" s="74" t="n">
        <v>2.652039260547292</v>
      </c>
      <c r="N109" s="74" t="n">
        <v>31</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COOLDOWN_LOCKS_FILTER_TF</t>
        </is>
      </c>
      <c r="B110" s="38" t="inlineStr">
        <is>
          <t>4h</t>
        </is>
      </c>
      <c r="C110" s="38" t="n"/>
      <c r="D110" s="38" t="inlineStr">
        <is>
          <t>GLOBAL_CHECK</t>
        </is>
      </c>
      <c r="E110" s="38" t="n"/>
      <c r="F110" s="26" t="n"/>
      <c r="G110" s="38">
        <f>IFERROR(VLOOKUP($A71&amp;"_"&amp;$B71,Results_Deltas!$A$2:$P$15000,5,FALSE),"")</f>
        <v/>
      </c>
      <c r="H110" s="38" t="inlineStr">
        <is>
          <t>Blanket (page end)</t>
        </is>
      </c>
      <c r="I110" s="26" t="n"/>
      <c r="J110" s="26" t="n"/>
      <c r="K110" s="26" t="n"/>
      <c r="L110" s="26" t="inlineStr">
        <is>
          <t>NO</t>
        </is>
      </c>
      <c r="M110" s="74" t="n">
        <v>2.653628930063067</v>
      </c>
      <c r="N110" s="74" t="n">
        <v>31</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OI_CONFIRM_MIN_PRICE_PCT</t>
        </is>
      </c>
      <c r="B111" s="38" t="inlineStr">
        <is>
          <t>2.0</t>
        </is>
      </c>
      <c r="C111" s="38" t="n"/>
      <c r="D111" s="38" t="inlineStr">
        <is>
          <t>ENTRY, GLOBAL_CHECK, STOCKS_EXIT</t>
        </is>
      </c>
      <c r="E111" s="38" t="n"/>
      <c r="F111" s="26" t="n"/>
      <c r="G111" s="38">
        <f>IFERROR(VLOOKUP($A225&amp;"_"&amp;$B225,Results_Deltas!$A$2:$P$15000,5,FALSE),"")</f>
        <v/>
      </c>
      <c r="H111" s="38" t="inlineStr">
        <is>
          <t>Blanket (page end)</t>
        </is>
      </c>
      <c r="I111" s="26" t="n"/>
      <c r="J111" s="26" t="n"/>
      <c r="K111" s="26" t="n"/>
      <c r="L111" s="26" t="inlineStr">
        <is>
          <t>NO</t>
        </is>
      </c>
      <c r="M111" s="74" t="n">
        <v>2.671137870785468</v>
      </c>
      <c r="N111" s="74" t="n">
        <v>31</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FUNDING_GATE_FILTER_TF</t>
        </is>
      </c>
      <c r="B112" s="38" t="inlineStr">
        <is>
          <t>1h</t>
        </is>
      </c>
      <c r="C112" s="38" t="n"/>
      <c r="D112" s="38" t="inlineStr">
        <is>
          <t>GLOBAL_CHECK</t>
        </is>
      </c>
      <c r="E112" s="38" t="n"/>
      <c r="F112" s="26" t="n"/>
      <c r="G112" s="38">
        <f>IFERROR(VLOOKUP($A114&amp;"_"&amp;$B114,Results_Deltas!$A$2:$P$15000,5,FALSE),"")</f>
        <v/>
      </c>
      <c r="H112" s="38" t="inlineStr">
        <is>
          <t>Blanket (page end)</t>
        </is>
      </c>
      <c r="I112" s="26" t="n"/>
      <c r="J112" s="26" t="n"/>
      <c r="K112" s="26" t="n"/>
      <c r="L112" s="26" t="inlineStr">
        <is>
          <t>NO</t>
        </is>
      </c>
      <c r="M112" s="74" t="n">
        <v>2.679663743694816</v>
      </c>
      <c r="N112" s="74" t="n">
        <v>27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COOLDOWN_LOCKS_FILTER_TF</t>
        </is>
      </c>
      <c r="B113" s="38" t="inlineStr">
        <is>
          <t>D</t>
        </is>
      </c>
      <c r="C113" s="38" t="n"/>
      <c r="D113" s="38" t="inlineStr">
        <is>
          <t>GLOBAL_CHECK</t>
        </is>
      </c>
      <c r="E113" s="38" t="n"/>
      <c r="F113" s="26" t="n"/>
      <c r="G113" s="38">
        <f>IFERROR(VLOOKUP($A70&amp;"_"&amp;$B70,Results_Deltas!$A$2:$P$15000,5,FALSE),"")</f>
        <v/>
      </c>
      <c r="H113" s="38" t="inlineStr">
        <is>
          <t>Blanket (page end)</t>
        </is>
      </c>
      <c r="I113" s="26" t="n"/>
      <c r="J113" s="26" t="n"/>
      <c r="K113" s="26" t="n"/>
      <c r="L113" s="26" t="inlineStr">
        <is>
          <t>NO</t>
        </is>
      </c>
      <c r="M113" s="74" t="n">
        <v>2.681159471912355</v>
      </c>
      <c r="N113" s="74" t="n">
        <v>28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MOVER_THRESHOLD</t>
        </is>
      </c>
      <c r="B114" s="38" t="inlineStr">
        <is>
          <t>3.75</t>
        </is>
      </c>
      <c r="C114" s="38" t="n"/>
      <c r="D114" s="38" t="inlineStr">
        <is>
          <t>ENTRY, GLOBAL_CHECK, STOCKS_EXIT</t>
        </is>
      </c>
      <c r="E114" s="38" t="n"/>
      <c r="F114" s="26" t="n"/>
      <c r="G114" s="38">
        <f>IFERROR(VLOOKUP($A192&amp;"_"&amp;$B192,Results_Deltas!$A$2:$P$15000,5,FALSE),"")</f>
        <v/>
      </c>
      <c r="H114" s="38" t="inlineStr">
        <is>
          <t>Blanket (page end)</t>
        </is>
      </c>
      <c r="I114" s="26" t="n"/>
      <c r="J114" s="26" t="n"/>
      <c r="K114" s="26" t="n"/>
      <c r="L114" s="26" t="inlineStr">
        <is>
          <t>NO</t>
        </is>
      </c>
      <c r="M114" s="74" t="n">
        <v>2.687186477906758</v>
      </c>
      <c r="N114" s="74" t="n">
        <v>32</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HA_WICK_QUALITY_ENABLED</t>
        </is>
      </c>
      <c r="B115" s="38" t="inlineStr">
        <is>
          <t>True</t>
        </is>
      </c>
      <c r="C115" s="38" t="n"/>
      <c r="D115" s="38" t="inlineStr">
        <is>
          <t>ENTRY, GLOBAL_CHECK, STOCKS_EXIT</t>
        </is>
      </c>
      <c r="E115" s="38" t="n"/>
      <c r="F115" s="26" t="n"/>
      <c r="G115" s="38">
        <f>IFERROR(VLOOKUP($A132&amp;"_"&amp;$B132,Results_Deltas!$A$2:$P$15000,5,FALSE),"")</f>
        <v/>
      </c>
      <c r="H115" s="38" t="inlineStr">
        <is>
          <t>Blanket (page end)</t>
        </is>
      </c>
      <c r="I115" s="26" t="n"/>
      <c r="J115" s="26" t="n"/>
      <c r="K115" s="26" t="n"/>
      <c r="L115" s="26" t="inlineStr">
        <is>
          <t>NO</t>
        </is>
      </c>
      <c r="M115" s="74" t="n">
        <v>2.76384303029729</v>
      </c>
      <c r="N115" s="74" t="n">
        <v>32</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FUNDING_GATE_FILTER_TF</t>
        </is>
      </c>
      <c r="B116" s="38" t="inlineStr">
        <is>
          <t>D</t>
        </is>
      </c>
      <c r="C116" s="38" t="n"/>
      <c r="D116" s="38" t="inlineStr">
        <is>
          <t>GLOBAL_CHECK</t>
        </is>
      </c>
      <c r="E116" s="38" t="n"/>
      <c r="F116" s="26" t="n"/>
      <c r="G116" s="38">
        <f>IFERROR(VLOOKUP($A112&amp;"_"&amp;$B112,Results_Deltas!$A$2:$P$15000,5,FALSE),"")</f>
        <v/>
      </c>
      <c r="H116" s="38" t="inlineStr">
        <is>
          <t>Blanket (page end)</t>
        </is>
      </c>
      <c r="I116" s="26" t="n"/>
      <c r="J116" s="26" t="n"/>
      <c r="K116" s="26" t="n"/>
      <c r="L116" s="26" t="inlineStr">
        <is>
          <t>YES</t>
        </is>
      </c>
      <c r="M116" s="74" t="n">
        <v>2.772943799617955</v>
      </c>
      <c r="N116" s="74" t="n">
        <v>28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FG_FEAR_THRESHOLD</t>
        </is>
      </c>
      <c r="B117" s="38" t="inlineStr">
        <is>
          <t>12.5</t>
        </is>
      </c>
      <c r="C117" s="38" t="n"/>
      <c r="D117" s="38" t="inlineStr">
        <is>
          <t>GLOBAL_CHECK, STOCKS_EXIT</t>
        </is>
      </c>
      <c r="E117" s="38" t="n"/>
      <c r="F117" s="26" t="n"/>
      <c r="G117" s="38">
        <f>IFERROR(VLOOKUP($A106&amp;"_"&amp;$B106,Results_Deltas!$A$2:$P$15000,5,FALSE),"")</f>
        <v/>
      </c>
      <c r="H117" s="38" t="inlineStr">
        <is>
          <t>Blanket (page end)</t>
        </is>
      </c>
      <c r="I117" s="26" t="n"/>
      <c r="J117" s="26" t="n"/>
      <c r="K117" s="26" t="n"/>
      <c r="L117" s="26" t="inlineStr">
        <is>
          <t>NO</t>
        </is>
      </c>
      <c r="M117" s="74" t="n">
        <v>2.788078211541197</v>
      </c>
      <c r="N117" s="74" t="n">
        <v>32</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IFERROR(VLOOKUP($A165&amp;"_"&amp;$B165,Results_Deltas!$A$2:$P$15000,5,FALSE),"")</f>
        <v/>
      </c>
      <c r="H118" s="38" t="inlineStr">
        <is>
          <t>Blanket (page end)</t>
        </is>
      </c>
      <c r="I118" s="26" t="n"/>
      <c r="J118" s="26" t="n"/>
      <c r="K118" s="26" t="n"/>
      <c r="L118" s="26" t="inlineStr">
        <is>
          <t>NO</t>
        </is>
      </c>
      <c r="M118" s="74" t="n">
        <v>2.798271399084215</v>
      </c>
      <c r="N118" s="74" t="n">
        <v>35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FG_GREED_THRESHOLD</t>
        </is>
      </c>
      <c r="B119" s="38" t="inlineStr">
        <is>
          <t>37.5</t>
        </is>
      </c>
      <c r="C119" s="38" t="n"/>
      <c r="D119" s="38" t="inlineStr">
        <is>
          <t>GLOBAL_CHECK, STOCKS_EXIT</t>
        </is>
      </c>
      <c r="E119" s="38" t="n"/>
      <c r="F119" s="26" t="n"/>
      <c r="G119" s="38">
        <f>IFERROR(VLOOKUP($A110&amp;"_"&amp;$B110,Results_Deltas!$A$2:$P$15000,5,FALSE),"")</f>
        <v/>
      </c>
      <c r="H119" s="38" t="inlineStr">
        <is>
          <t>Blanket (page end)</t>
        </is>
      </c>
      <c r="I119" s="26" t="n"/>
      <c r="J119" s="26" t="n"/>
      <c r="K119" s="26" t="n"/>
      <c r="L119" s="26" t="inlineStr">
        <is>
          <t>NO</t>
        </is>
      </c>
      <c r="M119" s="74" t="n">
        <v>2.798399521872338</v>
      </c>
      <c r="N119" s="74" t="n">
        <v>34</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FUNDING_GATE_FILTER_TF</t>
        </is>
      </c>
      <c r="B120" s="38" t="inlineStr">
        <is>
          <t>4h</t>
        </is>
      </c>
      <c r="C120" s="38" t="n"/>
      <c r="D120" s="38" t="inlineStr">
        <is>
          <t>GLOBAL_CHECK</t>
        </is>
      </c>
      <c r="E120" s="38" t="n"/>
      <c r="F120" s="26" t="n"/>
      <c r="G120" s="38">
        <f>IFERROR(VLOOKUP($A113&amp;"_"&amp;$B113,Results_Deltas!$A$2:$P$15000,5,FALSE),"")</f>
        <v/>
      </c>
      <c r="H120" s="38" t="inlineStr">
        <is>
          <t>Blanket (page end)</t>
        </is>
      </c>
      <c r="I120" s="26" t="n"/>
      <c r="J120" s="26" t="n"/>
      <c r="K120" s="26" t="n"/>
      <c r="L120" s="26" t="inlineStr">
        <is>
          <t>NO</t>
        </is>
      </c>
      <c r="M120" s="74" t="n">
        <v>2.800606219186112</v>
      </c>
      <c r="N120" s="74" t="n">
        <v>30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MTS_BOTTOM_BONUS_THRESHOLD</t>
        </is>
      </c>
      <c r="B121" s="38" t="inlineStr">
        <is>
          <t>12.5</t>
        </is>
      </c>
      <c r="C121" s="38" t="n"/>
      <c r="D121" s="38" t="inlineStr">
        <is>
          <t>ENTRY, GLOBAL_CHECK, STOCKS_EXIT</t>
        </is>
      </c>
      <c r="E121" s="38" t="n"/>
      <c r="F121" s="26" t="n"/>
      <c r="G121" s="38">
        <f>IFERROR(VLOOKUP($A201&amp;"_"&amp;$B201,Results_Deltas!$A$2:$P$15000,5,FALSE),"")</f>
        <v/>
      </c>
      <c r="H121" s="38" t="inlineStr">
        <is>
          <t>Blanket (page end)</t>
        </is>
      </c>
      <c r="I121" s="26" t="n"/>
      <c r="J121" s="26" t="n"/>
      <c r="K121" s="26" t="n"/>
      <c r="L121" s="26" t="inlineStr">
        <is>
          <t>NO</t>
        </is>
      </c>
      <c r="M121" s="74" t="n">
        <v>2.802955329391316</v>
      </c>
      <c r="N121" s="74" t="n">
        <v>33</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2</t>
        </is>
      </c>
      <c r="C122" s="38" t="n"/>
      <c r="D122" s="38" t="inlineStr">
        <is>
          <t>GLOBAL_CHECK, STOCKS_EXIT</t>
        </is>
      </c>
      <c r="E122" s="38" t="n"/>
      <c r="F122" s="26" t="n"/>
      <c r="G122" s="38">
        <f>IFERROR(VLOOKUP($A179&amp;"_"&amp;$B179,Results_Deltas!$A$2:$P$15000,5,FALSE),"")</f>
        <v/>
      </c>
      <c r="H122" s="38" t="inlineStr">
        <is>
          <t>Blanket (page end)</t>
        </is>
      </c>
      <c r="I122" s="26" t="n"/>
      <c r="J122" s="26" t="n"/>
      <c r="K122" s="26" t="n"/>
      <c r="L122" s="26" t="inlineStr">
        <is>
          <t>NO</t>
        </is>
      </c>
      <c r="M122" s="74" t="n">
        <v>2.827524189144277</v>
      </c>
      <c r="N122" s="74" t="n">
        <v>33</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t="n"/>
      <c r="F123" s="26" t="n"/>
      <c r="G123" s="38">
        <f>IFERROR(VLOOKUP($A166&amp;"_"&amp;$B166,Results_Deltas!$A$2:$P$15000,5,FALSE),"")</f>
        <v/>
      </c>
      <c r="H123" s="38" t="inlineStr">
        <is>
          <t>Blanket (page end)</t>
        </is>
      </c>
      <c r="I123" s="26" t="n"/>
      <c r="J123" s="26" t="n"/>
      <c r="K123" s="26" t="n"/>
      <c r="L123" s="26" t="inlineStr">
        <is>
          <t>NO</t>
        </is>
      </c>
      <c r="M123" s="74" t="n">
        <v>2.828922278554947</v>
      </c>
      <c r="N123" s="74" t="n">
        <v>35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HLR_SMA_BAND_PCT</t>
        </is>
      </c>
      <c r="B124" s="38" t="inlineStr">
        <is>
          <t>2.0</t>
        </is>
      </c>
      <c r="C124" s="38" t="n"/>
      <c r="D124" s="38" t="inlineStr">
        <is>
          <t>ENTRY, GLOBAL_CHECK, STOCKS_EXIT</t>
        </is>
      </c>
      <c r="E124" s="38" t="n"/>
      <c r="F124" s="26" t="n"/>
      <c r="G124" s="38">
        <f>IFERROR(VLOOKUP($A141&amp;"_"&amp;$B141,Results_Deltas!$A$2:$P$15000,5,FALSE),"")</f>
        <v/>
      </c>
      <c r="H124" s="38" t="inlineStr">
        <is>
          <t>Blanket (page end)</t>
        </is>
      </c>
      <c r="I124" s="26" t="n"/>
      <c r="J124" s="26" t="n"/>
      <c r="K124" s="26" t="n"/>
      <c r="L124" s="26" t="inlineStr">
        <is>
          <t>NO</t>
        </is>
      </c>
      <c r="M124" s="74" t="n">
        <v>2.847428393057629</v>
      </c>
      <c r="N124" s="74" t="n">
        <v>33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COOLDOWN_LOCKS_FILTER_TF</t>
        </is>
      </c>
      <c r="B125" s="38" t="inlineStr">
        <is>
          <t>OFF</t>
        </is>
      </c>
      <c r="C125" s="38" t="n"/>
      <c r="D125" s="38" t="inlineStr">
        <is>
          <t>GLOBAL_CHECK</t>
        </is>
      </c>
      <c r="E125" s="38" t="n"/>
      <c r="F125" s="26" t="n"/>
      <c r="G125" s="38">
        <f>IFERROR(VLOOKUP($A69&amp;"_"&amp;$B69,Results_Deltas!$A$2:$P$15000,5,FALSE),"")</f>
        <v/>
      </c>
      <c r="H125" s="38" t="inlineStr">
        <is>
          <t>Blanket (page end)</t>
        </is>
      </c>
      <c r="I125" s="26" t="n"/>
      <c r="J125" s="26" t="n"/>
      <c r="K125" s="26" t="n"/>
      <c r="L125" s="26" t="inlineStr">
        <is>
          <t>NO</t>
        </is>
      </c>
      <c r="M125" s="74" t="n">
        <v>2.866709357080703</v>
      </c>
      <c r="N125" s="74" t="n">
        <v>32</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FUNDING_GATE_FILTER_TF</t>
        </is>
      </c>
      <c r="B126" s="38" t="inlineStr">
        <is>
          <t>OFF</t>
        </is>
      </c>
      <c r="C126" s="38" t="n"/>
      <c r="D126" s="38" t="inlineStr">
        <is>
          <t>GLOBAL_CHECK</t>
        </is>
      </c>
      <c r="E126" s="38" t="n"/>
      <c r="F126" s="26" t="n"/>
      <c r="G126" s="38">
        <f>IFERROR(VLOOKUP($A111&amp;"_"&amp;$B111,Results_Deltas!$A$2:$P$15000,5,FALSE),"")</f>
        <v/>
      </c>
      <c r="H126" s="38" t="inlineStr">
        <is>
          <t>Blanket (page end)</t>
        </is>
      </c>
      <c r="I126" s="26" t="n"/>
      <c r="J126" s="26" t="n"/>
      <c r="K126" s="26" t="n"/>
      <c r="L126" s="26" t="inlineStr">
        <is>
          <t>NO</t>
        </is>
      </c>
      <c r="M126" s="74" t="n">
        <v>2.867194739875908</v>
      </c>
      <c r="N126" s="74" t="n">
        <v>30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MANDATORY_REENTRY_WT_FILTER_VELOCITY_RATIO</t>
        </is>
      </c>
      <c r="B127" s="38" t="inlineStr">
        <is>
          <t>0.90_ALT</t>
        </is>
      </c>
      <c r="C127" s="38" t="n"/>
      <c r="D127" s="38" t="inlineStr">
        <is>
          <t>GLOBAL_CHECK, STOCKS_EXIT</t>
        </is>
      </c>
      <c r="E127" s="38" t="n"/>
      <c r="F127" s="26" t="n"/>
      <c r="G127" s="38">
        <f>IFERROR(VLOOKUP($A185&amp;"_"&amp;$B185,Results_Deltas!$A$2:$P$15000,5,FALSE),"")</f>
        <v/>
      </c>
      <c r="H127" s="38" t="inlineStr">
        <is>
          <t>Blanket (page end)</t>
        </is>
      </c>
      <c r="I127" s="26" t="n"/>
      <c r="J127" s="26" t="n"/>
      <c r="K127" s="26" t="n"/>
      <c r="L127" s="26" t="inlineStr">
        <is>
          <t>YES</t>
        </is>
      </c>
      <c r="M127" s="74" t="n">
        <v>2.923852553069746</v>
      </c>
      <c r="N127" s="74" t="n">
        <v>35</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DC_MOMENT_STRONG_THRESHOLD</t>
        </is>
      </c>
      <c r="B128" s="38" t="inlineStr">
        <is>
          <t>20</t>
        </is>
      </c>
      <c r="C128" s="38" t="n"/>
      <c r="D128" s="38" t="inlineStr">
        <is>
          <t>ENTRY, GLOBAL_CHECK, STOCKS_EXIT</t>
        </is>
      </c>
      <c r="E128" s="38" t="n"/>
      <c r="F128" s="26" t="n"/>
      <c r="G128" s="38">
        <f>IFERROR(VLOOKUP($A81&amp;"_"&amp;$B81,Results_Deltas!$A$2:$P$15000,5,FALSE),"")</f>
        <v/>
      </c>
      <c r="H128" s="38" t="inlineStr">
        <is>
          <t>Blanket (page end)</t>
        </is>
      </c>
      <c r="I128" s="26" t="n"/>
      <c r="J128" s="26" t="n"/>
      <c r="K128" s="26" t="n"/>
      <c r="L128" s="26" t="inlineStr">
        <is>
          <t>NO</t>
        </is>
      </c>
      <c r="M128" s="74" t="n">
        <v>2.969164236674419</v>
      </c>
      <c r="N128" s="74" t="n">
        <v>36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OI_CONFIRM_MIN_PRICE_PCT</t>
        </is>
      </c>
      <c r="B129" s="38" t="inlineStr">
        <is>
          <t>0</t>
        </is>
      </c>
      <c r="C129" s="38" t="n"/>
      <c r="D129" s="38" t="inlineStr">
        <is>
          <t>ENTRY, GLOBAL_CHECK, STOCKS_EXIT</t>
        </is>
      </c>
      <c r="E129" s="38" t="n"/>
      <c r="F129" s="26" t="n"/>
      <c r="G129" s="38">
        <f>IFERROR(VLOOKUP($A224&amp;"_"&amp;$B224,Results_Deltas!$A$2:$P$15000,5,FALSE),"")</f>
        <v/>
      </c>
      <c r="H129" s="38" t="inlineStr">
        <is>
          <t>Blanket (page end)</t>
        </is>
      </c>
      <c r="I129" s="26" t="n"/>
      <c r="J129" s="26" t="n"/>
      <c r="K129" s="26" t="n"/>
      <c r="L129" s="26" t="inlineStr">
        <is>
          <t>YES</t>
        </is>
      </c>
      <c r="M129" s="74" t="n">
        <v>2.990873737711583</v>
      </c>
      <c r="N129" s="74" t="n">
        <v>35</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ADX_RANGING_THRESHOLD</t>
        </is>
      </c>
      <c r="B130" s="38" t="inlineStr">
        <is>
          <t>15</t>
        </is>
      </c>
      <c r="C130" s="38" t="n"/>
      <c r="D130" s="38" t="inlineStr">
        <is>
          <t>ENTRY, GLOBAL_CHECK, STOCKS_EXIT</t>
        </is>
      </c>
      <c r="E130" s="38" t="n"/>
      <c r="F130" s="26" t="n"/>
      <c r="G130" s="38">
        <f>IFERROR(VLOOKUP($A61&amp;"_"&amp;$B61,Results_Deltas!$A$2:$P$15000,5,FALSE),"")</f>
        <v/>
      </c>
      <c r="H130" s="38" t="inlineStr">
        <is>
          <t>Blanket (page end)</t>
        </is>
      </c>
      <c r="I130" s="26" t="n"/>
      <c r="J130" s="26" t="n"/>
      <c r="K130" s="26" t="n"/>
      <c r="L130" s="26" t="inlineStr">
        <is>
          <t>NO</t>
        </is>
      </c>
      <c r="M130" s="74" t="n">
        <v>3.005623153551623</v>
      </c>
      <c r="N130" s="74" t="n">
        <v>34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LR_BAND_LADDER_STOCH_EXTREME</t>
        </is>
      </c>
      <c r="B131" s="38" t="inlineStr">
        <is>
          <t>30.0_ALT</t>
        </is>
      </c>
      <c r="C131" s="38" t="n"/>
      <c r="D131" s="38" t="inlineStr">
        <is>
          <t>GLOBAL_CHECK, STOCKS_EXIT</t>
        </is>
      </c>
      <c r="E131" s="38" t="n"/>
      <c r="F131" s="26" t="n"/>
      <c r="G131" s="38">
        <f>IFERROR(VLOOKUP($A172&amp;"_"&amp;$B172,Results_Deltas!$A$2:$P$15000,5,FALSE),"")</f>
        <v/>
      </c>
      <c r="H131" s="38" t="inlineStr">
        <is>
          <t>Blanket (page end)</t>
        </is>
      </c>
      <c r="I131" s="26" t="n"/>
      <c r="J131" s="26" t="n"/>
      <c r="K131" s="26" t="n"/>
      <c r="L131" s="26" t="inlineStr">
        <is>
          <t>YES</t>
        </is>
      </c>
      <c r="M131" s="74" t="n">
        <v>3.070213677290428</v>
      </c>
      <c r="N131" s="74" t="n">
        <v>35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IFERROR(VLOOKUP($A171&amp;"_"&amp;$B171,Results_Deltas!$A$2:$P$15000,5,FALSE),"")</f>
        <v/>
      </c>
      <c r="H132" s="38" t="inlineStr">
        <is>
          <t>Blanket (page end)</t>
        </is>
      </c>
      <c r="I132" s="26" t="n"/>
      <c r="J132" s="26" t="n"/>
      <c r="K132" s="26" t="n"/>
      <c r="L132" s="26" t="inlineStr">
        <is>
          <t>NO</t>
        </is>
      </c>
      <c r="M132" s="74" t="n">
        <v>3.08213606424884</v>
      </c>
      <c r="N132" s="74" t="n">
        <v>35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OI_CONFIRM_MIN_CHANGE_PCT</t>
        </is>
      </c>
      <c r="B133" s="38" t="inlineStr">
        <is>
          <t>0</t>
        </is>
      </c>
      <c r="C133" s="38" t="n"/>
      <c r="D133" s="38" t="inlineStr">
        <is>
          <t>ENTRY, GLOBAL_CHECK, STOCKS_EXIT</t>
        </is>
      </c>
      <c r="E133" s="38" t="n"/>
      <c r="F133" s="26" t="n"/>
      <c r="G133" s="38">
        <f>IFERROR(VLOOKUP($A220&amp;"_"&amp;$B220,Results_Deltas!$A$2:$P$15000,5,FALSE),"")</f>
        <v/>
      </c>
      <c r="H133" s="38" t="inlineStr">
        <is>
          <t>Blanket (page end)</t>
        </is>
      </c>
      <c r="I133" s="26" t="n"/>
      <c r="J133" s="26" t="n"/>
      <c r="K133" s="26" t="n"/>
      <c r="L133" s="26" t="inlineStr">
        <is>
          <t>NO</t>
        </is>
      </c>
      <c r="M133" s="74" t="n">
        <v>3.09548376235883</v>
      </c>
      <c r="N133" s="74" t="n">
        <v>35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CRYPTO_SPIKE_FADE_THRESHOLD_PCT</t>
        </is>
      </c>
      <c r="B134" s="38" t="inlineStr">
        <is>
          <t>7.5</t>
        </is>
      </c>
      <c r="C134" s="38" t="n"/>
      <c r="D134" s="38" t="inlineStr">
        <is>
          <t>GLOBAL_CHECK, STOCKS_EXIT</t>
        </is>
      </c>
      <c r="E134" s="38" t="n"/>
      <c r="F134" s="26" t="n"/>
      <c r="G134" s="38">
        <f>IFERROR(VLOOKUP($A76&amp;"_"&amp;$B76,Results_Deltas!$A$2:$P$15000,5,FALSE),"")</f>
        <v/>
      </c>
      <c r="H134" s="38" t="inlineStr">
        <is>
          <t>Blanket (page end)</t>
        </is>
      </c>
      <c r="I134" s="26" t="n"/>
      <c r="J134" s="26" t="n"/>
      <c r="K134" s="26" t="n"/>
      <c r="L134" s="26" t="inlineStr">
        <is>
          <t>NO</t>
        </is>
      </c>
      <c r="M134" s="74" t="n">
        <v>3.153069873784535</v>
      </c>
      <c r="N134" s="74" t="n">
        <v>40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LR_BAND_LADDER_TF_TOP</t>
        </is>
      </c>
      <c r="B135" s="38" t="inlineStr">
        <is>
          <t>1</t>
        </is>
      </c>
      <c r="C135" s="38" t="n"/>
      <c r="D135" s="38" t="inlineStr">
        <is>
          <t>GLOBAL_CHECK, STOCKS_EXIT</t>
        </is>
      </c>
      <c r="E135" s="38" t="n"/>
      <c r="F135" s="26" t="n"/>
      <c r="G135" s="38">
        <f>IFERROR(VLOOKUP($A176&amp;"_"&amp;$B176,Results_Deltas!$A$2:$P$15000,5,FALSE),"")</f>
        <v/>
      </c>
      <c r="H135" s="38" t="inlineStr">
        <is>
          <t>Blanket (page end)</t>
        </is>
      </c>
      <c r="I135" s="26" t="n"/>
      <c r="J135" s="26" t="n"/>
      <c r="K135" s="26" t="n"/>
      <c r="L135" s="26" t="inlineStr">
        <is>
          <t>YES</t>
        </is>
      </c>
      <c r="M135" s="74" t="n">
        <v>3.225038143677701</v>
      </c>
      <c r="N135" s="74" t="n">
        <v>38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EMA_BLANKET_FILTER_ENABLED</t>
        </is>
      </c>
      <c r="B136" s="38" t="inlineStr">
        <is>
          <t>False</t>
        </is>
      </c>
      <c r="C136" s="38" t="n"/>
      <c r="D136" s="38" t="inlineStr">
        <is>
          <t>GLOBAL_CHECK</t>
        </is>
      </c>
      <c r="E136" s="38" t="n"/>
      <c r="F136" s="26" t="n"/>
      <c r="G136" s="38">
        <f>IFERROR(VLOOKUP($A94&amp;"_"&amp;$B94,Results_Deltas!$A$2:$P$15000,5,FALSE),"")</f>
        <v/>
      </c>
      <c r="H136" s="38" t="inlineStr">
        <is>
          <t>Blanket (page end)</t>
        </is>
      </c>
      <c r="I136" s="26" t="n"/>
      <c r="J136" s="26" t="n"/>
      <c r="K136" s="26" t="n"/>
      <c r="L136" s="26" t="inlineStr">
        <is>
          <t>NO</t>
        </is>
      </c>
      <c r="M136" s="74" t="n">
        <v>3.227505330749782</v>
      </c>
      <c r="N136" s="74" t="n">
        <v>40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LR_BAND_LADDER_TF_BOTTOM</t>
        </is>
      </c>
      <c r="B137" s="38" t="inlineStr">
        <is>
          <t>1</t>
        </is>
      </c>
      <c r="C137" s="38" t="n"/>
      <c r="D137" s="38" t="inlineStr">
        <is>
          <t>GLOBAL_CHECK, STOCKS_EXIT</t>
        </is>
      </c>
      <c r="E137" s="38" t="n"/>
      <c r="F137" s="26" t="n"/>
      <c r="G137" s="38">
        <f>IFERROR(VLOOKUP($A174&amp;"_"&amp;$B174,Results_Deltas!$A$2:$P$15000,5,FALSE),"")</f>
        <v/>
      </c>
      <c r="H137" s="38" t="inlineStr">
        <is>
          <t>Blanket (page end)</t>
        </is>
      </c>
      <c r="I137" s="26" t="n"/>
      <c r="J137" s="26" t="n"/>
      <c r="K137" s="26" t="n"/>
      <c r="L137" s="26" t="inlineStr">
        <is>
          <t>YES</t>
        </is>
      </c>
      <c r="M137" s="74" t="n">
        <v>3.275722929952398</v>
      </c>
      <c r="N137" s="74" t="n">
        <v>39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OI_CONFIRM_MIN_CHANGE_PCT</t>
        </is>
      </c>
      <c r="B138" s="40" t="inlineStr">
        <is>
          <t>0.5</t>
        </is>
      </c>
      <c r="C138" s="38" t="n"/>
      <c r="D138" s="38" t="inlineStr">
        <is>
          <t>ENTRY, GLOBAL_CHECK, STOCKS_EXIT</t>
        </is>
      </c>
      <c r="E138" s="38" t="n"/>
      <c r="F138" s="26" t="n"/>
      <c r="G138" s="38">
        <f>IFERROR(VLOOKUP($A223&amp;"_"&amp;$B223,Results_Deltas!$A$2:$P$15000,5,FALSE),"")</f>
        <v/>
      </c>
      <c r="H138" s="38" t="inlineStr">
        <is>
          <t>Blanket (page end)</t>
        </is>
      </c>
      <c r="I138" s="26" t="n"/>
      <c r="J138" s="26" t="n"/>
      <c r="K138" s="26" t="n"/>
      <c r="L138" s="26" t="inlineStr">
        <is>
          <t>NO</t>
        </is>
      </c>
      <c r="M138" s="74" t="n">
        <v>3.282756122338084</v>
      </c>
      <c r="N138" s="74" t="n">
        <v>36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LR_BAND_LADDER_TF_TOP</t>
        </is>
      </c>
      <c r="B139" s="38" t="inlineStr">
        <is>
          <t>0</t>
        </is>
      </c>
      <c r="C139" s="38" t="n"/>
      <c r="D139" s="38" t="inlineStr">
        <is>
          <t>GLOBAL_CHECK, STOCKS_EXIT</t>
        </is>
      </c>
      <c r="E139" s="38" t="n"/>
      <c r="F139" s="26" t="n"/>
      <c r="G139" s="38">
        <f>IFERROR(VLOOKUP($A175&amp;"_"&amp;$B175,Results_Deltas!$A$2:$P$15000,5,FALSE),"")</f>
        <v/>
      </c>
      <c r="H139" s="38" t="inlineStr">
        <is>
          <t>Blanket (page end)</t>
        </is>
      </c>
      <c r="I139" s="26" t="n"/>
      <c r="J139" s="26" t="n"/>
      <c r="K139" s="26" t="n"/>
      <c r="L139" s="26" t="inlineStr">
        <is>
          <t>NO</t>
        </is>
      </c>
      <c r="M139" s="74" t="n">
        <v>3.292984584848164</v>
      </c>
      <c r="N139" s="74" t="n">
        <v>40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NEW_POSITION_MAX_LOSS_THRESHOLD</t>
        </is>
      </c>
      <c r="B140" s="38" t="inlineStr">
        <is>
          <t>2.0</t>
        </is>
      </c>
      <c r="C140" s="38" t="n"/>
      <c r="D140" s="38" t="inlineStr">
        <is>
          <t>AUGMENT, EXIT, GLOBAL_CHECK, REDUCE, STOCKS_EXIT</t>
        </is>
      </c>
      <c r="E140" s="38" t="n"/>
      <c r="F140" s="26" t="n"/>
      <c r="G140" s="38">
        <f>IFERROR(VLOOKUP($A215&amp;"_"&amp;$B215,Results_Deltas!$A$2:$P$15000,5,FALSE),"")</f>
        <v/>
      </c>
      <c r="H140" s="38" t="inlineStr">
        <is>
          <t>Blanket (page end)</t>
        </is>
      </c>
      <c r="I140" s="26" t="n"/>
      <c r="J140" s="26" t="n"/>
      <c r="K140" s="26" t="n"/>
      <c r="L140" s="26" t="inlineStr">
        <is>
          <t>NO</t>
        </is>
      </c>
      <c r="M140" s="74" t="n">
        <v>3.311098409311084</v>
      </c>
      <c r="N140" s="74" t="n">
        <v>39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EMA_BLANKET_FILTER_MIN_TFS</t>
        </is>
      </c>
      <c r="B141" s="38" t="inlineStr">
        <is>
          <t>2</t>
        </is>
      </c>
      <c r="C141" s="38" t="n"/>
      <c r="D141" s="38" t="inlineStr">
        <is>
          <t>GLOBAL_CHECK</t>
        </is>
      </c>
      <c r="E141" s="38" t="n"/>
      <c r="F141" s="26" t="n"/>
      <c r="G141" s="38">
        <f>IFERROR(VLOOKUP($A97&amp;"_"&amp;$B97,Results_Deltas!$A$2:$P$15000,5,FALSE),"")</f>
        <v/>
      </c>
      <c r="H141" s="38" t="inlineStr">
        <is>
          <t>Blanket (page end)</t>
        </is>
      </c>
      <c r="I141" s="26" t="n"/>
      <c r="J141" s="26" t="n"/>
      <c r="K141" s="26" t="n"/>
      <c r="L141" s="26" t="inlineStr">
        <is>
          <t>NO</t>
        </is>
      </c>
      <c r="M141" s="74" t="n">
        <v>3.314029982646988</v>
      </c>
      <c r="N141" s="74" t="n">
        <v>41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CRYPTO_SPIKE_FADE_THRESHOLD_PCT</t>
        </is>
      </c>
      <c r="B142" s="38" t="inlineStr">
        <is>
          <t>12.5</t>
        </is>
      </c>
      <c r="C142" s="38" t="n"/>
      <c r="D142" s="38" t="inlineStr">
        <is>
          <t>GLOBAL_CHECK, STOCKS_EXIT</t>
        </is>
      </c>
      <c r="E142" s="38" t="n"/>
      <c r="F142" s="26" t="n"/>
      <c r="G142" s="38">
        <f>IFERROR(VLOOKUP($A75&amp;"_"&amp;$B75,Results_Deltas!$A$2:$P$15000,5,FALSE),"")</f>
        <v/>
      </c>
      <c r="H142" s="38" t="inlineStr">
        <is>
          <t>Blanket (page end)</t>
        </is>
      </c>
      <c r="I142" s="26" t="n"/>
      <c r="J142" s="26" t="n"/>
      <c r="K142" s="26" t="n"/>
      <c r="L142" s="26" t="inlineStr">
        <is>
          <t>NO</t>
        </is>
      </c>
      <c r="M142" s="74" t="n">
        <v>3.320976843887554</v>
      </c>
      <c r="N142" s="74" t="n">
        <v>39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NEW_POSITION_MAX_LOSS_THRESHOLD</t>
        </is>
      </c>
      <c r="B143" s="38" t="inlineStr">
        <is>
          <t>1.0</t>
        </is>
      </c>
      <c r="C143" s="38" t="n"/>
      <c r="D143" s="38" t="inlineStr">
        <is>
          <t>AUGMENT, EXIT, GLOBAL_CHECK, REDUCE, STOCKS_EXIT</t>
        </is>
      </c>
      <c r="E143" s="38" t="n"/>
      <c r="F143" s="26" t="n"/>
      <c r="G143" s="38">
        <f>IFERROR(VLOOKUP($A216&amp;"_"&amp;$B216,Results_Deltas!$A$2:$P$15000,5,FALSE),"")</f>
        <v/>
      </c>
      <c r="H143" s="38" t="inlineStr">
        <is>
          <t>Blanket (page end)</t>
        </is>
      </c>
      <c r="I143" s="26" t="n"/>
      <c r="J143" s="26" t="n"/>
      <c r="K143" s="26" t="n"/>
      <c r="L143" s="26" t="inlineStr">
        <is>
          <t>NO</t>
        </is>
      </c>
      <c r="M143" s="74" t="n">
        <v>3.380946595690974</v>
      </c>
      <c r="N143" s="74" t="n">
        <v>38</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EMA_9_21_FILTER_MIN_TFS</t>
        </is>
      </c>
      <c r="B144" s="38" t="inlineStr">
        <is>
          <t>0</t>
        </is>
      </c>
      <c r="C144" s="38" t="n"/>
      <c r="D144" s="38" t="inlineStr">
        <is>
          <t>GLOBAL_CHECK</t>
        </is>
      </c>
      <c r="E144" s="38" t="n"/>
      <c r="F144" s="26" t="n"/>
      <c r="G144" s="38">
        <f>IFERROR(VLOOKUP($A91&amp;"_"&amp;$B91,Results_Deltas!$A$2:$P$15000,5,FALSE),"")</f>
        <v/>
      </c>
      <c r="H144" s="38" t="inlineStr">
        <is>
          <t>Blanket (page end)</t>
        </is>
      </c>
      <c r="I144" s="26" t="n"/>
      <c r="J144" s="26" t="n"/>
      <c r="K144" s="26" t="n"/>
      <c r="L144" s="26" t="inlineStr">
        <is>
          <t>NO</t>
        </is>
      </c>
      <c r="M144" s="74" t="n">
        <v>3.387964772342632</v>
      </c>
      <c r="N144" s="74" t="n">
        <v>40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GR_FILTER_VEC_ENABLED</t>
        </is>
      </c>
      <c r="B145" s="38" t="inlineStr">
        <is>
          <t>True</t>
        </is>
      </c>
      <c r="C145" s="38" t="n"/>
      <c r="D145" s="38" t="inlineStr">
        <is>
          <t>GLOBAL_CHECK</t>
        </is>
      </c>
      <c r="E145" s="38" t="n"/>
      <c r="F145" s="26" t="n"/>
      <c r="G145" s="38">
        <f>IFERROR(VLOOKUP($A127&amp;"_"&amp;$B127,Results_Deltas!$A$2:$P$15000,5,FALSE),"")</f>
        <v/>
      </c>
      <c r="H145" s="38" t="inlineStr">
        <is>
          <t>Blanket (page end)</t>
        </is>
      </c>
      <c r="I145" s="26" t="n"/>
      <c r="J145" s="26" t="n"/>
      <c r="K145" s="26" t="n"/>
      <c r="L145" s="26" t="inlineStr">
        <is>
          <t>NO</t>
        </is>
      </c>
      <c r="M145" s="74" t="n">
        <v>3.392674274139852</v>
      </c>
      <c r="N145" s="74" t="n">
        <v>43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EMA_BLANKET_FILTER_MIN_TFS</t>
        </is>
      </c>
      <c r="B146" s="38" t="inlineStr">
        <is>
          <t>0</t>
        </is>
      </c>
      <c r="C146" s="38" t="n"/>
      <c r="D146" s="38" t="inlineStr">
        <is>
          <t>GLOBAL_CHECK</t>
        </is>
      </c>
      <c r="E146" s="38" t="n"/>
      <c r="F146" s="26" t="n"/>
      <c r="G146" s="38">
        <f>IFERROR(VLOOKUP($A96&amp;"_"&amp;$B96,Results_Deltas!$A$2:$P$15000,5,FALSE),"")</f>
        <v/>
      </c>
      <c r="H146" s="38" t="inlineStr">
        <is>
          <t>Blanket (page end)</t>
        </is>
      </c>
      <c r="I146" s="26" t="n"/>
      <c r="J146" s="26" t="n"/>
      <c r="K146" s="26" t="n"/>
      <c r="L146" s="26" t="inlineStr">
        <is>
          <t>NO</t>
        </is>
      </c>
      <c r="M146" s="74" t="n">
        <v>3.405765894392121</v>
      </c>
      <c r="N146" s="74" t="n">
        <v>37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EMA_BLANKET_FILTER_MIN_TFS</t>
        </is>
      </c>
      <c r="B147" s="38" t="inlineStr">
        <is>
          <t>1</t>
        </is>
      </c>
      <c r="C147" s="38" t="n"/>
      <c r="D147" s="38" t="inlineStr">
        <is>
          <t>GLOBAL_CHECK</t>
        </is>
      </c>
      <c r="E147" s="38" t="n"/>
      <c r="F147" s="26" t="n"/>
      <c r="G147" s="38">
        <f>IFERROR(VLOOKUP($A98&amp;"_"&amp;$B98,Results_Deltas!$A$2:$P$15000,5,FALSE),"")</f>
        <v/>
      </c>
      <c r="H147" s="38" t="inlineStr">
        <is>
          <t>Blanket (page end)</t>
        </is>
      </c>
      <c r="I147" s="26" t="n"/>
      <c r="J147" s="26" t="n"/>
      <c r="K147" s="26" t="n"/>
      <c r="L147" s="26" t="inlineStr">
        <is>
          <t>NO</t>
        </is>
      </c>
      <c r="M147" s="74" t="n">
        <v>3.462762275535943</v>
      </c>
      <c r="N147" s="74" t="n">
        <v>42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EMA_9_21_FILTER_MIN_TFS</t>
        </is>
      </c>
      <c r="B148" s="38" t="inlineStr">
        <is>
          <t>2</t>
        </is>
      </c>
      <c r="C148" s="38" t="n"/>
      <c r="D148" s="38" t="inlineStr">
        <is>
          <t>GLOBAL_CHECK</t>
        </is>
      </c>
      <c r="E148" s="38" t="n"/>
      <c r="F148" s="26" t="n"/>
      <c r="G148" s="38">
        <f>IFERROR(VLOOKUP($A92&amp;"_"&amp;$B92,Results_Deltas!$A$2:$P$15000,5,FALSE),"")</f>
        <v/>
      </c>
      <c r="H148" s="38" t="inlineStr">
        <is>
          <t>Blanket (page end)</t>
        </is>
      </c>
      <c r="I148" s="26" t="n"/>
      <c r="J148" s="26" t="n"/>
      <c r="K148" s="26" t="n"/>
      <c r="L148" s="26" t="inlineStr">
        <is>
          <t>NO</t>
        </is>
      </c>
      <c r="M148" s="74" t="n">
        <v>3.463635889058357</v>
      </c>
      <c r="N148" s="74" t="n">
        <v>41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GR_FILTER_VEC_MIN_TFS</t>
        </is>
      </c>
      <c r="B149" s="38" t="inlineStr">
        <is>
          <t>1</t>
        </is>
      </c>
      <c r="C149" s="38" t="n"/>
      <c r="D149" s="38" t="inlineStr">
        <is>
          <t>GLOBAL_CHECK</t>
        </is>
      </c>
      <c r="E149" s="38" t="n"/>
      <c r="F149" s="26" t="n"/>
      <c r="G149" s="38">
        <f>IFERROR(VLOOKUP($A130&amp;"_"&amp;$B130,Results_Deltas!$A$2:$P$15000,5,FALSE),"")</f>
        <v/>
      </c>
      <c r="H149" s="38" t="inlineStr">
        <is>
          <t>Blanket (page end)</t>
        </is>
      </c>
      <c r="I149" s="26" t="n"/>
      <c r="J149" s="26" t="n"/>
      <c r="K149" s="26" t="n"/>
      <c r="L149" s="26" t="inlineStr">
        <is>
          <t>NO</t>
        </is>
      </c>
      <c r="M149" s="74" t="n">
        <v>3.473826174251602</v>
      </c>
      <c r="N149" s="74" t="n">
        <v>39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EMA_9_21_FILTER_MIN_TFS</t>
        </is>
      </c>
      <c r="B150" s="38" t="inlineStr">
        <is>
          <t>1</t>
        </is>
      </c>
      <c r="C150" s="38" t="n"/>
      <c r="D150" s="38" t="inlineStr">
        <is>
          <t>GLOBAL_CHECK</t>
        </is>
      </c>
      <c r="E150" s="38" t="n"/>
      <c r="F150" s="26" t="n"/>
      <c r="G150" s="38">
        <f>IFERROR(VLOOKUP($A93&amp;"_"&amp;$B93,Results_Deltas!$A$2:$P$15000,5,FALSE),"")</f>
        <v/>
      </c>
      <c r="H150" s="38" t="inlineStr">
        <is>
          <t>Blanket (page end)</t>
        </is>
      </c>
      <c r="I150" s="26" t="n"/>
      <c r="J150" s="26" t="n"/>
      <c r="K150" s="26" t="n"/>
      <c r="L150" s="26" t="inlineStr">
        <is>
          <t>NO</t>
        </is>
      </c>
      <c r="M150" s="74" t="n">
        <v>3.482996883461866</v>
      </c>
      <c r="N150" s="74" t="n">
        <v>42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DELTA_HTF_GATE</t>
        </is>
      </c>
      <c r="B151" s="38" t="inlineStr">
        <is>
          <t>4h</t>
        </is>
      </c>
      <c r="C151" s="38" t="n"/>
      <c r="D151" s="38" t="inlineStr">
        <is>
          <t>ENTRY, GLOBAL_CHECK, STOCKS_EXIT</t>
        </is>
      </c>
      <c r="E151" s="38" t="n"/>
      <c r="F151" s="26" t="n"/>
      <c r="G151" s="38">
        <f>IFERROR(VLOOKUP($A82&amp;"_"&amp;$B82,Results_Deltas!$A$2:$P$15000,5,FALSE),"")</f>
        <v/>
      </c>
      <c r="H151" s="38" t="inlineStr">
        <is>
          <t>Blanket (page end)</t>
        </is>
      </c>
      <c r="I151" s="26" t="n"/>
      <c r="J151" s="26" t="n"/>
      <c r="K151" s="26" t="n"/>
      <c r="L151" s="26" t="inlineStr">
        <is>
          <t>NO</t>
        </is>
      </c>
      <c r="M151" s="74" t="n">
        <v>3.560526640351789</v>
      </c>
      <c r="N151" s="74" t="n">
        <v>40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LIVE_VEC_EMERGENCY_BRAKE_ENABLED</t>
        </is>
      </c>
      <c r="B152" s="38" t="inlineStr">
        <is>
          <t>True</t>
        </is>
      </c>
      <c r="C152" s="38" t="n"/>
      <c r="D152" s="38" t="inlineStr">
        <is>
          <t>GLOBAL_CHECK, STOCKS_EXIT</t>
        </is>
      </c>
      <c r="E152" s="38" t="n"/>
      <c r="F152" s="26" t="n"/>
      <c r="G152" s="38">
        <f>IFERROR(VLOOKUP($A170&amp;"_"&amp;$B170,Results_Deltas!$A$2:$P$15000,5,FALSE),"")</f>
        <v/>
      </c>
      <c r="H152" s="38" t="inlineStr">
        <is>
          <t>Blanket (page end)</t>
        </is>
      </c>
      <c r="I152" s="26" t="n"/>
      <c r="J152" s="26" t="n"/>
      <c r="K152" s="26" t="n"/>
      <c r="L152" s="26" t="inlineStr">
        <is>
          <t>YES</t>
        </is>
      </c>
      <c r="M152" s="74" t="n">
        <v>3.573755612231168</v>
      </c>
      <c r="N152" s="74" t="n">
        <v>42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DELTA_REENTRY_FILTER_ENABLED</t>
        </is>
      </c>
      <c r="B153" s="38" t="inlineStr">
        <is>
          <t>True</t>
        </is>
      </c>
      <c r="C153" s="38" t="n"/>
      <c r="D153" s="38" t="inlineStr">
        <is>
          <t>ENTRY, GLOBAL_CHECK, STOCKS_EXIT</t>
        </is>
      </c>
      <c r="E153" s="38" t="n"/>
      <c r="F153" s="26" t="n"/>
      <c r="G153" s="38">
        <f>IFERROR(VLOOKUP($A85&amp;"_"&amp;$B85,Results_Deltas!$A$2:$P$15000,5,FALSE),"")</f>
        <v/>
      </c>
      <c r="H153" s="38" t="inlineStr">
        <is>
          <t>Blanket (page end)</t>
        </is>
      </c>
      <c r="I153" s="26" t="n"/>
      <c r="J153" s="26" t="n"/>
      <c r="K153" s="26" t="n"/>
      <c r="L153" s="26" t="inlineStr">
        <is>
          <t>NO</t>
        </is>
      </c>
      <c r="M153" s="74" t="n">
        <v>3.574825969210962</v>
      </c>
      <c r="N153" s="74" t="n">
        <v>41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0.5</t>
        </is>
      </c>
      <c r="C154" s="38" t="n"/>
      <c r="D154" s="38" t="inlineStr">
        <is>
          <t>AUGMENT, EXIT, GLOBAL_CHECK, REDUCE, STOCKS_EXIT</t>
        </is>
      </c>
      <c r="E154" s="38" t="n"/>
      <c r="F154" s="26" t="n"/>
      <c r="G154" s="38">
        <f>IFERROR(VLOOKUP($A217&amp;"_"&amp;$B217,Results_Deltas!$A$2:$P$15000,5,FALSE),"")</f>
        <v/>
      </c>
      <c r="H154" s="38" t="inlineStr">
        <is>
          <t>Blanket (page end)</t>
        </is>
      </c>
      <c r="I154" s="26" t="n"/>
      <c r="J154" s="26" t="n"/>
      <c r="K154" s="26" t="n"/>
      <c r="L154" s="26" t="inlineStr">
        <is>
          <t>NO</t>
        </is>
      </c>
      <c r="M154" s="74" t="n">
        <v>3.589985959300738</v>
      </c>
      <c r="N154" s="74" t="n">
        <v>43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DELTA_HTF_GATE</t>
        </is>
      </c>
      <c r="B155" s="38" t="inlineStr">
        <is>
          <t>4h_ALT</t>
        </is>
      </c>
      <c r="C155" s="38" t="n"/>
      <c r="D155" s="38" t="inlineStr">
        <is>
          <t>ENTRY, GLOBAL_CHECK, STOCKS_EXIT</t>
        </is>
      </c>
      <c r="E155" s="38" t="n"/>
      <c r="F155" s="26" t="n"/>
      <c r="G155" s="38">
        <f>IFERROR(VLOOKUP($A83&amp;"_"&amp;$B83,Results_Deltas!$A$2:$P$15000,5,FALSE),"")</f>
        <v/>
      </c>
      <c r="H155" s="38" t="inlineStr">
        <is>
          <t>Blanket (page end)</t>
        </is>
      </c>
      <c r="I155" s="26" t="n"/>
      <c r="J155" s="26" t="n"/>
      <c r="K155" s="26" t="n"/>
      <c r="L155" s="26" t="inlineStr">
        <is>
          <t>YES</t>
        </is>
      </c>
      <c r="M155" s="74" t="n">
        <v>3.591177519822522</v>
      </c>
      <c r="N155" s="74" t="n">
        <v>40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LR_BAND_LADDER_TF_BOTTOM</t>
        </is>
      </c>
      <c r="B156" s="38" t="inlineStr">
        <is>
          <t>0</t>
        </is>
      </c>
      <c r="C156" s="38" t="n"/>
      <c r="D156" s="38" t="inlineStr">
        <is>
          <t>GLOBAL_CHECK, STOCKS_EXIT</t>
        </is>
      </c>
      <c r="E156" s="38" t="n"/>
      <c r="F156" s="26" t="n"/>
      <c r="G156" s="38">
        <f>IFERROR(VLOOKUP($A173&amp;"_"&amp;$B173,Results_Deltas!$A$2:$P$15000,5,FALSE),"")</f>
        <v/>
      </c>
      <c r="H156" s="38" t="inlineStr">
        <is>
          <t>Blanket (page end)</t>
        </is>
      </c>
      <c r="I156" s="26" t="n"/>
      <c r="J156" s="26" t="n"/>
      <c r="K156" s="26" t="n"/>
      <c r="L156" s="26" t="inlineStr">
        <is>
          <t>NO</t>
        </is>
      </c>
      <c r="M156" s="74" t="n">
        <v>3.613868878800593</v>
      </c>
      <c r="N156" s="74" t="n">
        <v>42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CRYPTO_SPIKE_FADE_THRESHOLD_PCT</t>
        </is>
      </c>
      <c r="B157" s="38" t="inlineStr">
        <is>
          <t>5</t>
        </is>
      </c>
      <c r="C157" s="38" t="n"/>
      <c r="D157" s="38" t="inlineStr">
        <is>
          <t>GLOBAL_CHECK, STOCKS_EXIT</t>
        </is>
      </c>
      <c r="E157" s="38" t="n"/>
      <c r="F157" s="26" t="n"/>
      <c r="G157" s="38">
        <f>IFERROR(VLOOKUP($A77&amp;"_"&amp;$B77,Results_Deltas!$A$2:$P$15000,5,FALSE),"")</f>
        <v/>
      </c>
      <c r="H157" s="38" t="inlineStr">
        <is>
          <t>Blanket (page end)</t>
        </is>
      </c>
      <c r="I157" s="26" t="n"/>
      <c r="J157" s="26" t="n"/>
      <c r="K157" s="26" t="n"/>
      <c r="L157" s="26" t="inlineStr">
        <is>
          <t>NO</t>
        </is>
      </c>
      <c r="M157" s="74" t="n">
        <v>3.62271850965801</v>
      </c>
      <c r="N157" s="74" t="n">
        <v>44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COOLDOWN_LOCKS_FILTER_TF</t>
        </is>
      </c>
      <c r="B158" s="40" t="inlineStr">
        <is>
          <t>15m</t>
        </is>
      </c>
      <c r="C158" s="38" t="n"/>
      <c r="D158" s="38" t="inlineStr">
        <is>
          <t>GLOBAL_CHECK</t>
        </is>
      </c>
      <c r="E158" s="38" t="n"/>
      <c r="F158" s="26" t="n"/>
      <c r="G158" s="38">
        <f>IFERROR(VLOOKUP($A73&amp;"_"&amp;$B73,Results_Deltas!$A$2:$P$15000,5,FALSE),"")</f>
        <v/>
      </c>
      <c r="H158" s="38" t="inlineStr">
        <is>
          <t>Blanket (page end)</t>
        </is>
      </c>
      <c r="I158" s="26" t="n"/>
      <c r="J158" s="26" t="n"/>
      <c r="K158" s="26" t="n"/>
      <c r="L158" s="26" t="inlineStr">
        <is>
          <t>NO</t>
        </is>
      </c>
      <c r="M158" s="74" t="n">
        <v>3.64933555138213</v>
      </c>
      <c r="N158" s="74" t="n">
        <v>39</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IFERROR(VLOOKUP($A209&amp;"_"&amp;$B209,Results_Deltas!$A$2:$P$15000,5,FALSE),"")</f>
        <v/>
      </c>
      <c r="H159" s="38" t="inlineStr">
        <is>
          <t>Blanket (page end)</t>
        </is>
      </c>
      <c r="I159" s="26" t="n"/>
      <c r="J159" s="26" t="n"/>
      <c r="K159" s="26" t="n"/>
      <c r="L159" s="26" t="inlineStr">
        <is>
          <t>NO</t>
        </is>
      </c>
      <c r="M159" s="74" t="n">
        <v>3.730073190205485</v>
      </c>
      <c r="N159" s="74" t="n">
        <v>41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IFERROR(VLOOKUP($A210&amp;"_"&amp;$B210,Results_Deltas!$A$2:$P$15000,5,FALSE),"")</f>
        <v/>
      </c>
      <c r="H160" s="38" t="inlineStr">
        <is>
          <t>Blanket (page end)</t>
        </is>
      </c>
      <c r="I160" s="26" t="n"/>
      <c r="J160" s="26" t="n"/>
      <c r="K160" s="26" t="n"/>
      <c r="L160" s="26" t="inlineStr">
        <is>
          <t>NO</t>
        </is>
      </c>
      <c r="M160" s="74" t="n">
        <v>3.746762534634146</v>
      </c>
      <c r="N160" s="74" t="n">
        <v>43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IFERROR(VLOOKUP($A211&amp;"_"&amp;$B211,Results_Deltas!$A$2:$P$15000,5,FALSE),"")</f>
        <v/>
      </c>
      <c r="H161" s="38" t="inlineStr">
        <is>
          <t>Blanket (page end)</t>
        </is>
      </c>
      <c r="I161" s="26" t="n"/>
      <c r="J161" s="26" t="n"/>
      <c r="K161" s="26" t="n"/>
      <c r="L161" s="26" t="inlineStr">
        <is>
          <t>NO</t>
        </is>
      </c>
      <c r="M161" s="74" t="n">
        <v>3.793225262511239</v>
      </c>
      <c r="N161" s="74" t="n">
        <v>41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BANDAID_OFF_LOSER_RECOVER_PCT</t>
        </is>
      </c>
      <c r="B162" s="38" t="inlineStr">
        <is>
          <t>0</t>
        </is>
      </c>
      <c r="C162" s="38" t="n"/>
      <c r="D162" s="38" t="inlineStr">
        <is>
          <t>AUGMENT, ENTRY, EXIT, GLOBAL_CHECK, REDUCE, STOCKS_EXIT</t>
        </is>
      </c>
      <c r="E162" s="38" t="n"/>
      <c r="F162" s="26" t="n"/>
      <c r="G162" s="38">
        <f>IFERROR(VLOOKUP($A63&amp;"_"&amp;$B63,Results_Deltas!$A$2:$P$15000,5,FALSE),"")</f>
        <v/>
      </c>
      <c r="H162" s="38" t="inlineStr">
        <is>
          <t>Blanket (page end)</t>
        </is>
      </c>
      <c r="I162" s="26" t="n"/>
      <c r="J162" s="26" t="n"/>
      <c r="K162" s="26" t="n"/>
      <c r="L162" s="26" t="inlineStr">
        <is>
          <t>NO</t>
        </is>
      </c>
      <c r="M162" s="74" t="n">
        <v>3.821407510927129</v>
      </c>
      <c r="N162" s="74" t="n">
        <v>38</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ADX_RANGING_THRESHOLD</t>
        </is>
      </c>
      <c r="B163" s="38" t="inlineStr">
        <is>
          <t>20</t>
        </is>
      </c>
      <c r="C163" s="38" t="n"/>
      <c r="D163" s="38" t="inlineStr">
        <is>
          <t>ENTRY, GLOBAL_CHECK, STOCKS_EXIT</t>
        </is>
      </c>
      <c r="E163" s="38" t="n"/>
      <c r="F163" s="26" t="n"/>
      <c r="G163" s="38">
        <f>IFERROR(VLOOKUP($A59&amp;"_"&amp;$B59,Results_Deltas!$A$2:$P$15000,5,FALSE),"")</f>
        <v/>
      </c>
      <c r="H163" s="38" t="inlineStr">
        <is>
          <t>Blanket (page end)</t>
        </is>
      </c>
      <c r="I163" s="26" t="n"/>
      <c r="J163" s="26" t="n"/>
      <c r="K163" s="26" t="n"/>
      <c r="L163" s="26" t="inlineStr">
        <is>
          <t>NO</t>
        </is>
      </c>
      <c r="M163" s="74" t="n">
        <v>3.857638090563213</v>
      </c>
      <c r="N163" s="74" t="n">
        <v>37</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ADX_RANGING_THRESHOLD</t>
        </is>
      </c>
      <c r="B164" s="70" t="n">
        <v>20</v>
      </c>
      <c r="C164" s="38" t="n"/>
      <c r="D164" s="38" t="inlineStr">
        <is>
          <t>ENTRY, GLOBAL_CHECK, STOCKS_EXIT</t>
        </is>
      </c>
      <c r="E164" s="38" t="n"/>
      <c r="F164" s="26" t="n"/>
      <c r="G164" s="38">
        <f>IFERROR(VLOOKUP($A62&amp;"_"&amp;$B62,Results_Deltas!$A$2:$P$15000,5,FALSE),"")</f>
        <v/>
      </c>
      <c r="H164" s="38" t="inlineStr">
        <is>
          <t>Blanket (page end)</t>
        </is>
      </c>
      <c r="I164" s="26" t="n"/>
      <c r="J164" s="26" t="n"/>
      <c r="K164" s="26" t="n"/>
      <c r="L164" s="26" t="inlineStr">
        <is>
          <t>YES</t>
        </is>
      </c>
      <c r="M164" s="74" t="n">
        <v>3.857638090563213</v>
      </c>
      <c r="N164" s="74" t="n">
        <v>37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BAND_ARROW_ENABLED</t>
        </is>
      </c>
      <c r="B165" s="40" t="inlineStr">
        <is>
          <t>False</t>
        </is>
      </c>
      <c r="C165" s="38" t="n"/>
      <c r="D165" s="38" t="inlineStr">
        <is>
          <t>GLOBAL_CHECK, STOCKS_EXIT</t>
        </is>
      </c>
      <c r="E165" s="38" t="n"/>
      <c r="F165" s="26" t="n"/>
      <c r="G165" s="38">
        <f>IFERROR(VLOOKUP($A67&amp;"_"&amp;$B67,Results_Deltas!$A$2:$P$15000,5,FALSE),"")</f>
        <v/>
      </c>
      <c r="H165" s="38" t="inlineStr">
        <is>
          <t>Blanket (page end)</t>
        </is>
      </c>
      <c r="I165" s="26" t="n"/>
      <c r="J165" s="26" t="n"/>
      <c r="K165" s="26" t="n"/>
      <c r="L165" s="26" t="inlineStr">
        <is>
          <t>YES</t>
        </is>
      </c>
      <c r="M165" s="74" t="n">
        <v>3.908888897721296</v>
      </c>
      <c r="N165" s="74" t="n">
        <v>39</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LH_HL_FILTER_REQUIRE_BOTH</t>
        </is>
      </c>
      <c r="B166" s="40" t="inlineStr">
        <is>
          <t>False</t>
        </is>
      </c>
      <c r="C166" s="38" t="n"/>
      <c r="D166" s="38" t="inlineStr">
        <is>
          <t>ENTRY, GLOBAL_CHECK, STOCKS_EXIT</t>
        </is>
      </c>
      <c r="E166" s="38" t="n"/>
      <c r="F166" s="26" t="n"/>
      <c r="G166" s="38">
        <f>IFERROR(VLOOKUP($A167&amp;"_"&amp;$B167,Results_Deltas!$A$2:$P$15000,5,FALSE),"")</f>
        <v/>
      </c>
      <c r="H166" s="38" t="inlineStr">
        <is>
          <t>Blanket (page end)</t>
        </is>
      </c>
      <c r="I166" s="26" t="n"/>
      <c r="J166" s="26" t="n"/>
      <c r="K166" s="26" t="n"/>
      <c r="L166" s="26" t="inlineStr">
        <is>
          <t>NO</t>
        </is>
      </c>
      <c r="M166" s="74" t="n">
        <v>3.923297459266071</v>
      </c>
      <c r="N166" s="74" t="n">
        <v>39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HA_WICK_QUALITY_TF</t>
        </is>
      </c>
      <c r="B167" s="70" t="inlineStr">
        <is>
          <t>15m</t>
        </is>
      </c>
      <c r="C167" s="38" t="n"/>
      <c r="D167" s="38" t="inlineStr">
        <is>
          <t>ENTRY, GLOBAL_CHECK, STOCKS_EXIT</t>
        </is>
      </c>
      <c r="E167" s="38" t="n"/>
      <c r="F167" s="26" t="n"/>
      <c r="G167" s="38">
        <f>IFERROR(VLOOKUP($A138&amp;"_"&amp;$B138,Results_Deltas!$A$2:$P$15000,5,FALSE),"")</f>
        <v/>
      </c>
      <c r="H167" s="38" t="inlineStr">
        <is>
          <t>Blanket (page end)</t>
        </is>
      </c>
      <c r="I167" s="26" t="n"/>
      <c r="J167" s="26" t="n"/>
      <c r="K167" s="26" t="n"/>
      <c r="L167" s="26" t="inlineStr">
        <is>
          <t>YES</t>
        </is>
      </c>
      <c r="M167" s="74" t="n">
        <v>3.926724903819383</v>
      </c>
      <c r="N167" s="74" t="n">
        <v>39</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HA_WICK_QUALITY_TF</t>
        </is>
      </c>
      <c r="B168" s="38" t="inlineStr">
        <is>
          <t>15m</t>
        </is>
      </c>
      <c r="C168" s="38" t="n"/>
      <c r="D168" s="38" t="inlineStr">
        <is>
          <t>ENTRY, GLOBAL_CHECK, STOCKS_EXIT</t>
        </is>
      </c>
      <c r="E168" s="38" t="n"/>
      <c r="F168" s="26" t="n"/>
      <c r="G168" s="38">
        <f>IFERROR(VLOOKUP($A139&amp;"_"&amp;$B139,Results_Deltas!$A$2:$P$15000,5,FALSE),"")</f>
        <v/>
      </c>
      <c r="H168" s="38" t="inlineStr">
        <is>
          <t>Blanket (page end)</t>
        </is>
      </c>
      <c r="I168" s="26" t="n"/>
      <c r="J168" s="26" t="n"/>
      <c r="K168" s="26" t="n"/>
      <c r="L168" s="26" t="inlineStr">
        <is>
          <t>NO</t>
        </is>
      </c>
      <c r="M168" s="74" t="n">
        <v>3.926724903819383</v>
      </c>
      <c r="N168" s="74" t="n">
        <v>39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LEADERBOARD_FILTER</t>
        </is>
      </c>
      <c r="B169" s="38" t="inlineStr">
        <is>
          <t>False</t>
        </is>
      </c>
      <c r="C169" s="38" t="n"/>
      <c r="D169" s="38" t="inlineStr">
        <is>
          <t>AUGMENT, ENTRY, EXIT, GLOBAL_CHECK, REDUCE, STOCKS_EXIT</t>
        </is>
      </c>
      <c r="E169" s="38" t="n"/>
      <c r="F169" s="26" t="n"/>
      <c r="G169" s="38">
        <f>IFERROR(VLOOKUP($A161&amp;"_"&amp;$B161,Results_Deltas!$A$2:$P$15000,5,FALSE),"")</f>
        <v/>
      </c>
      <c r="H169" s="38" t="inlineStr">
        <is>
          <t>Blanket (page end)</t>
        </is>
      </c>
      <c r="I169" s="26" t="n"/>
      <c r="J169" s="26" t="n"/>
      <c r="K169" s="26" t="n"/>
      <c r="L169" s="26" t="inlineStr">
        <is>
          <t>NO</t>
        </is>
      </c>
      <c r="M169" s="74" t="n">
        <v>3.943250912768056</v>
      </c>
      <c r="N169" s="74" t="n">
        <v>39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DUP_GUARD_FILTER_TF</t>
        </is>
      </c>
      <c r="B170" s="40" t="inlineStr">
        <is>
          <t>15m</t>
        </is>
      </c>
      <c r="C170" s="38" t="n"/>
      <c r="D170" s="38" t="inlineStr">
        <is>
          <t>GLOBAL_CHECK</t>
        </is>
      </c>
      <c r="E170" s="38" t="n"/>
      <c r="F170" s="26" t="n"/>
      <c r="G170" s="38">
        <f>IFERROR(VLOOKUP($A90&amp;"_"&amp;$B90,Results_Deltas!$A$2:$P$15000,5,FALSE),"")</f>
        <v/>
      </c>
      <c r="H170" s="38" t="inlineStr">
        <is>
          <t>Blanket (page end)</t>
        </is>
      </c>
      <c r="I170" s="26" t="n"/>
      <c r="J170" s="26" t="n"/>
      <c r="K170" s="26" t="n"/>
      <c r="L170" s="26" t="inlineStr">
        <is>
          <t>NO</t>
        </is>
      </c>
      <c r="M170" s="74" t="n">
        <v>3.943303659810305</v>
      </c>
      <c r="N170" s="74" t="n">
        <v>39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HTF_DIRECTION_GATE_ENABLED</t>
        </is>
      </c>
      <c r="B171" s="40" t="inlineStr">
        <is>
          <t>False</t>
        </is>
      </c>
      <c r="C171" s="38" t="n"/>
      <c r="D171" s="38" t="inlineStr">
        <is>
          <t>ENTRY, GLOBAL_CHECK, STOCKS_EXIT</t>
        </is>
      </c>
      <c r="E171" s="38" t="n"/>
      <c r="F171" s="26" t="n"/>
      <c r="G171" s="38">
        <f>IFERROR(VLOOKUP($A149&amp;"_"&amp;$B149,Results_Deltas!$A$2:$P$15000,5,FALSE),"")</f>
        <v/>
      </c>
      <c r="H171" s="38" t="inlineStr">
        <is>
          <t>Blanket (page end)</t>
        </is>
      </c>
      <c r="I171" s="26" t="n"/>
      <c r="J171" s="26" t="n"/>
      <c r="K171" s="26" t="n"/>
      <c r="L171" s="26" t="inlineStr">
        <is>
          <t>NO</t>
        </is>
      </c>
      <c r="M171" s="74" t="n">
        <v>3.950107267339754</v>
      </c>
      <c r="N171" s="74" t="n">
        <v>39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LH_HL_FILTER_REQUIRE_BOTH</t>
        </is>
      </c>
      <c r="B172" s="38" t="inlineStr">
        <is>
          <t>False_ALT</t>
        </is>
      </c>
      <c r="C172" s="38" t="n"/>
      <c r="D172" s="38" t="inlineStr">
        <is>
          <t>ENTRY, GLOBAL_CHECK, STOCKS_EXIT</t>
        </is>
      </c>
      <c r="E172" s="38" t="n"/>
      <c r="F172" s="26" t="n"/>
      <c r="G172" s="38">
        <f>IFERROR(VLOOKUP($A168&amp;"_"&amp;$B168,Results_Deltas!$A$2:$P$15000,5,FALSE),"")</f>
        <v/>
      </c>
      <c r="H172" s="38" t="inlineStr">
        <is>
          <t>Blanket (page end)</t>
        </is>
      </c>
      <c r="I172" s="26" t="n"/>
      <c r="J172" s="26" t="n"/>
      <c r="K172" s="26" t="n"/>
      <c r="L172" s="26" t="inlineStr">
        <is>
          <t>YES</t>
        </is>
      </c>
      <c r="M172" s="74" t="n">
        <v>3.965019194286074</v>
      </c>
      <c r="N172" s="74" t="n">
        <v>39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HTF4_CONF</t>
        </is>
      </c>
      <c r="B173" s="38" t="inlineStr">
        <is>
          <t>False_ALT</t>
        </is>
      </c>
      <c r="C173" s="38" t="n"/>
      <c r="D173" s="38" t="inlineStr">
        <is>
          <t>GLOBAL_CHECK, STOCKS_EXIT</t>
        </is>
      </c>
      <c r="E173" s="38" t="n"/>
      <c r="F173" s="26" t="n"/>
      <c r="G173" s="38">
        <f>IFERROR(VLOOKUP($A148&amp;"_"&amp;$B148,Results_Deltas!$A$2:$P$15000,5,FALSE),"")</f>
        <v/>
      </c>
      <c r="H173" s="38" t="inlineStr">
        <is>
          <t>Blanket (page end)</t>
        </is>
      </c>
      <c r="I173" s="26" t="n"/>
      <c r="J173" s="26" t="n"/>
      <c r="K173" s="26" t="n"/>
      <c r="L173" s="26" t="inlineStr">
        <is>
          <t>NO</t>
        </is>
      </c>
      <c r="M173" s="74" t="n">
        <v>3.978612467974133</v>
      </c>
      <c r="N173" s="74" t="n">
        <v>39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HTF_GATE_D_MANDATORY</t>
        </is>
      </c>
      <c r="B174" s="38" t="inlineStr">
        <is>
          <t>0.0</t>
        </is>
      </c>
      <c r="C174" s="38" t="n"/>
      <c r="D174" s="38" t="inlineStr">
        <is>
          <t>ENTRY, GLOBAL_CHECK, STOCKS_EXIT</t>
        </is>
      </c>
      <c r="E174" s="38" t="n"/>
      <c r="F174" s="26" t="n"/>
      <c r="G174" s="38">
        <f>IFERROR(VLOOKUP($A153&amp;"_"&amp;$B153,Results_Deltas!$A$2:$P$15000,5,FALSE),"")</f>
        <v/>
      </c>
      <c r="H174" s="38" t="inlineStr">
        <is>
          <t>Blanket (page end)</t>
        </is>
      </c>
      <c r="I174" s="26" t="n"/>
      <c r="J174" s="26" t="n"/>
      <c r="K174" s="26" t="n"/>
      <c r="L174" s="26" t="inlineStr">
        <is>
          <t>NO</t>
        </is>
      </c>
      <c r="M174" s="74" t="n">
        <v>3.978612467974133</v>
      </c>
      <c r="N174" s="74" t="n">
        <v>39</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HTF_GATE_D_MANDATORY</t>
        </is>
      </c>
      <c r="B175" s="38" t="inlineStr">
        <is>
          <t>0.0_ALT</t>
        </is>
      </c>
      <c r="C175" s="38" t="n"/>
      <c r="D175" s="38" t="inlineStr">
        <is>
          <t>ENTRY, GLOBAL_CHECK, STOCKS_EXIT</t>
        </is>
      </c>
      <c r="E175" s="38" t="n"/>
      <c r="F175" s="26" t="n"/>
      <c r="G175" s="38">
        <f>IFERROR(VLOOKUP($A154&amp;"_"&amp;$B154,Results_Deltas!$A$2:$P$15000,5,FALSE),"")</f>
        <v/>
      </c>
      <c r="H175" s="38" t="inlineStr">
        <is>
          <t>Blanket (page end)</t>
        </is>
      </c>
      <c r="I175" s="26" t="n"/>
      <c r="J175" s="26" t="n"/>
      <c r="K175" s="26" t="n"/>
      <c r="L175" s="26" t="inlineStr">
        <is>
          <t>YES</t>
        </is>
      </c>
      <c r="M175" s="74" t="n">
        <v>3.978612467974133</v>
      </c>
      <c r="N175" s="74" t="n">
        <v>39</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MANDATORY_REENTRY_WT_FILTER_MIN_VELOCITY</t>
        </is>
      </c>
      <c r="B176" s="40" t="inlineStr">
        <is>
          <t>0.0</t>
        </is>
      </c>
      <c r="C176" s="38" t="n"/>
      <c r="D176" s="38" t="inlineStr">
        <is>
          <t>GLOBAL_CHECK, STOCKS_EXIT</t>
        </is>
      </c>
      <c r="E176" s="38" t="n"/>
      <c r="F176" s="26" t="n"/>
      <c r="G176" s="38">
        <f>IFERROR(VLOOKUP($A180&amp;"_"&amp;$B180,Results_Deltas!$A$2:$P$15000,5,FALSE),"")</f>
        <v/>
      </c>
      <c r="H176" s="38" t="inlineStr">
        <is>
          <t>Blanket (page end)</t>
        </is>
      </c>
      <c r="I176" s="26" t="n"/>
      <c r="J176" s="26" t="n"/>
      <c r="K176" s="26" t="n"/>
      <c r="L176" s="26" t="inlineStr">
        <is>
          <t>NO</t>
        </is>
      </c>
      <c r="M176" s="74" t="n">
        <v>3.978612467974133</v>
      </c>
      <c r="N176" s="74" t="n">
        <v>39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MANDATORY_REENTRY_WT_FILTER_MIN_VELOCITY</t>
        </is>
      </c>
      <c r="B177" s="38" t="inlineStr">
        <is>
          <t>0.0_ALT</t>
        </is>
      </c>
      <c r="C177" s="38" t="n"/>
      <c r="D177" s="38" t="inlineStr">
        <is>
          <t>GLOBAL_CHECK, STOCKS_EXIT</t>
        </is>
      </c>
      <c r="E177" s="38" t="n"/>
      <c r="F177" s="26" t="n"/>
      <c r="G177" s="38">
        <f>IFERROR(VLOOKUP($A181&amp;"_"&amp;$B181,Results_Deltas!$A$2:$P$15000,5,FALSE),"")</f>
        <v/>
      </c>
      <c r="H177" s="38" t="inlineStr">
        <is>
          <t>Blanket (page end)</t>
        </is>
      </c>
      <c r="I177" s="26" t="n"/>
      <c r="J177" s="26" t="n"/>
      <c r="K177" s="26" t="n"/>
      <c r="L177" s="26" t="inlineStr">
        <is>
          <t>NO</t>
        </is>
      </c>
      <c r="M177" s="74" t="n">
        <v>3.978612467974133</v>
      </c>
      <c r="N177" s="74" t="n">
        <v>39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MANDATORY_REENTRY_WT_FILTER_REQUIRE_FLIP</t>
        </is>
      </c>
      <c r="B178" s="38" t="inlineStr">
        <is>
          <t>False_ALT</t>
        </is>
      </c>
      <c r="C178" s="38" t="n"/>
      <c r="D178" s="38" t="inlineStr">
        <is>
          <t>GLOBAL_CHECK, STOCKS_EXIT</t>
        </is>
      </c>
      <c r="E178" s="38" t="n"/>
      <c r="F178" s="26" t="n"/>
      <c r="G178" s="38">
        <f>IFERROR(VLOOKUP($A183&amp;"_"&amp;$B183,Results_Deltas!$A$2:$P$15000,5,FALSE),"")</f>
        <v/>
      </c>
      <c r="H178" s="38" t="inlineStr">
        <is>
          <t>Blanket (page end)</t>
        </is>
      </c>
      <c r="I178" s="26" t="n"/>
      <c r="J178" s="26" t="n"/>
      <c r="K178" s="26" t="n"/>
      <c r="L178" s="26" t="inlineStr">
        <is>
          <t>NO</t>
        </is>
      </c>
      <c r="M178" s="74" t="n">
        <v>3.978612467974133</v>
      </c>
      <c r="N178" s="74" t="n">
        <v>39</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OI_CONFIRM_ENABLED</t>
        </is>
      </c>
      <c r="B179" s="38" t="inlineStr">
        <is>
          <t>False</t>
        </is>
      </c>
      <c r="C179" s="38" t="n"/>
      <c r="D179" s="38" t="inlineStr">
        <is>
          <t>ENTRY, GLOBAL_CHECK, STOCKS_EXIT</t>
        </is>
      </c>
      <c r="E179" s="38" t="n"/>
      <c r="F179" s="26" t="n"/>
      <c r="G179" s="38">
        <f>IFERROR(VLOOKUP($A218&amp;"_"&amp;$B218,Results_Deltas!$A$2:$P$15000,5,FALSE),"")</f>
        <v/>
      </c>
      <c r="H179" s="38" t="inlineStr">
        <is>
          <t>Blanket (page end)</t>
        </is>
      </c>
      <c r="I179" s="26" t="n"/>
      <c r="J179" s="26" t="n"/>
      <c r="K179" s="26" t="n"/>
      <c r="L179" s="26" t="inlineStr">
        <is>
          <t>NO</t>
        </is>
      </c>
      <c r="M179" s="74" t="n">
        <v>3.978612467974133</v>
      </c>
      <c r="N179" s="74" t="n">
        <v>39</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OI_CONFIRM_ENABLED</t>
        </is>
      </c>
      <c r="B180" s="70" t="b">
        <v>0</v>
      </c>
      <c r="C180" s="38" t="n"/>
      <c r="D180" s="38" t="inlineStr">
        <is>
          <t>ENTRY, GLOBAL_CHECK, STOCKS_EXIT</t>
        </is>
      </c>
      <c r="E180" s="38" t="n"/>
      <c r="F180" s="26" t="n"/>
      <c r="G180" s="38">
        <f>IFERROR(VLOOKUP($A219&amp;"_"&amp;$B219,Results_Deltas!$A$2:$P$15000,5,FALSE),"")</f>
        <v/>
      </c>
      <c r="H180" s="38" t="inlineStr">
        <is>
          <t>Blanket (page end)</t>
        </is>
      </c>
      <c r="I180" s="26" t="n"/>
      <c r="J180" s="26" t="n"/>
      <c r="K180" s="26" t="n"/>
      <c r="L180" s="26" t="inlineStr">
        <is>
          <t>NO</t>
        </is>
      </c>
      <c r="M180" s="74" t="n">
        <v>3.978612467974133</v>
      </c>
      <c r="N180" s="74" t="n">
        <v>39</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MI_TF_AGREE_MIN</t>
        </is>
      </c>
      <c r="B181" s="38" t="inlineStr">
        <is>
          <t>0.0_ALT</t>
        </is>
      </c>
      <c r="C181" s="38" t="n"/>
      <c r="D181" s="38" t="inlineStr">
        <is>
          <t>ENTRY, GLOBAL_CHECK, STOCKS_EXIT</t>
        </is>
      </c>
      <c r="E181" s="38" t="n"/>
      <c r="F181" s="26" t="n"/>
      <c r="G181" s="38">
        <f>IFERROR(VLOOKUP($A189&amp;"_"&amp;$B189,Results_Deltas!$A$2:$P$15000,5,FALSE),"")</f>
        <v/>
      </c>
      <c r="H181" s="38" t="inlineStr">
        <is>
          <t>Blanket (page end)</t>
        </is>
      </c>
      <c r="I181" s="26" t="n"/>
      <c r="J181" s="26" t="n"/>
      <c r="K181" s="26" t="n"/>
      <c r="L181" s="26" t="inlineStr">
        <is>
          <t>YES</t>
        </is>
      </c>
      <c r="M181" s="74" t="n">
        <v>3.985316307749311</v>
      </c>
      <c r="N181" s="74" t="n">
        <v>39</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LH_HL_FILTER_ENABLED</t>
        </is>
      </c>
      <c r="B182" s="40" t="inlineStr">
        <is>
          <t>False</t>
        </is>
      </c>
      <c r="C182" s="38" t="n"/>
      <c r="D182" s="38" t="inlineStr">
        <is>
          <t>ENTRY, GLOBAL_CHECK, STOCKS_EXIT</t>
        </is>
      </c>
      <c r="E182" s="38" t="n"/>
      <c r="F182" s="26" t="n"/>
      <c r="G182" s="38">
        <f>IFERROR(VLOOKUP($A163&amp;"_"&amp;$B163,Results_Deltas!$A$2:$P$15000,5,FALSE),"")</f>
        <v/>
      </c>
      <c r="H182" s="38" t="inlineStr">
        <is>
          <t>Blanket (page end)</t>
        </is>
      </c>
      <c r="I182" s="26" t="n"/>
      <c r="J182" s="26" t="n"/>
      <c r="K182" s="26" t="n"/>
      <c r="L182" s="26" t="inlineStr">
        <is>
          <t>YES</t>
        </is>
      </c>
      <c r="M182" s="74" t="n">
        <v>3.997361970430521</v>
      </c>
      <c r="N182" s="74" t="n">
        <v>39</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EMA_BLANKET_FILTER_ENABLED</t>
        </is>
      </c>
      <c r="B183" s="40" t="inlineStr">
        <is>
          <t>True</t>
        </is>
      </c>
      <c r="C183" s="38" t="n"/>
      <c r="D183" s="38" t="inlineStr">
        <is>
          <t>GLOBAL_CHECK</t>
        </is>
      </c>
      <c r="E183" s="38" t="n"/>
      <c r="F183" s="26" t="n"/>
      <c r="G183" s="38">
        <f>IFERROR(VLOOKUP($A95&amp;"_"&amp;$B95,Results_Deltas!$A$2:$P$15000,5,FALSE),"")</f>
        <v/>
      </c>
      <c r="H183" s="38" t="inlineStr">
        <is>
          <t>Blanket (page end)</t>
        </is>
      </c>
      <c r="I183" s="26" t="n"/>
      <c r="J183" s="26" t="n"/>
      <c r="K183" s="26" t="n"/>
      <c r="L183" s="26" t="inlineStr">
        <is>
          <t>YES</t>
        </is>
      </c>
      <c r="M183" s="74" t="n">
        <v>4.004741672376071</v>
      </c>
      <c r="N183" s="74" t="n">
        <v>45</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GOLDEN_RULE_BASE_USD</t>
        </is>
      </c>
      <c r="B184" s="38" t="inlineStr">
        <is>
          <t>0.0</t>
        </is>
      </c>
      <c r="C184" s="38" t="n"/>
      <c r="D184" s="38" t="inlineStr">
        <is>
          <t>GLOBAL_CHECK, STOCKS_EXIT</t>
        </is>
      </c>
      <c r="E184" s="38" t="n"/>
      <c r="F184" s="26" t="n"/>
      <c r="G184" s="38">
        <f>IFERROR(VLOOKUP($A122&amp;"_"&amp;$B122,Results_Deltas!$A$2:$P$15000,5,FALSE),"")</f>
        <v/>
      </c>
      <c r="H184" s="38" t="inlineStr">
        <is>
          <t>Blanket (page end)</t>
        </is>
      </c>
      <c r="I184" s="26" t="n"/>
      <c r="J184" s="26" t="n"/>
      <c r="K184" s="26" t="n"/>
      <c r="L184" s="26" t="inlineStr">
        <is>
          <t>NO</t>
        </is>
      </c>
      <c r="M184" s="74" t="n">
        <v>4.005903929948166</v>
      </c>
      <c r="N184" s="74" t="n">
        <v>42</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EZ_MANAGE_THROTTLER_RATE</t>
        </is>
      </c>
      <c r="B185" s="38" t="inlineStr">
        <is>
          <t>0.0</t>
        </is>
      </c>
      <c r="C185" s="38" t="n"/>
      <c r="D185" s="38" t="inlineStr">
        <is>
          <t>GLOBAL_CHECK, STOCKS_EXIT</t>
        </is>
      </c>
      <c r="E185" s="38" t="n"/>
      <c r="F185" s="26" t="n"/>
      <c r="G185" s="38">
        <f>IFERROR(VLOOKUP($A101&amp;"_"&amp;$B101,Results_Deltas!$A$2:$P$15000,5,FALSE),"")</f>
        <v/>
      </c>
      <c r="H185" s="38" t="inlineStr">
        <is>
          <t>Blanket (page end)</t>
        </is>
      </c>
      <c r="I185" s="26" t="n"/>
      <c r="J185" s="26" t="n"/>
      <c r="K185" s="26" t="n"/>
      <c r="L185" s="26" t="inlineStr">
        <is>
          <t>NO</t>
        </is>
      </c>
      <c r="M185" s="74" t="n">
        <v>4.008258400576972</v>
      </c>
      <c r="N185" s="74" t="n">
        <v>39</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EZ_MANAGE_THROTTLER_RATE</t>
        </is>
      </c>
      <c r="B186" s="38" t="inlineStr">
        <is>
          <t>0.0_ALT</t>
        </is>
      </c>
      <c r="C186" s="38" t="n"/>
      <c r="D186" s="38" t="inlineStr">
        <is>
          <t>GLOBAL_CHECK, STOCKS_EXIT</t>
        </is>
      </c>
      <c r="E186" s="38" t="n"/>
      <c r="F186" s="26" t="n"/>
      <c r="G186" s="38">
        <f>IFERROR(VLOOKUP($A102&amp;"_"&amp;$B102,Results_Deltas!$A$2:$P$15000,5,FALSE),"")</f>
        <v/>
      </c>
      <c r="H186" s="38" t="inlineStr">
        <is>
          <t>Blanket (page end)</t>
        </is>
      </c>
      <c r="I186" s="26" t="n"/>
      <c r="J186" s="26" t="n"/>
      <c r="K186" s="26" t="n"/>
      <c r="L186" s="26" t="inlineStr">
        <is>
          <t>NO</t>
        </is>
      </c>
      <c r="M186" s="74" t="n">
        <v>4.008258400576972</v>
      </c>
      <c r="N186" s="74" t="n">
        <v>39</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HLR_SMA_BAND_PCT</t>
        </is>
      </c>
      <c r="B187" s="38" t="inlineStr">
        <is>
          <t>0</t>
        </is>
      </c>
      <c r="C187" s="38" t="n"/>
      <c r="D187" s="38" t="inlineStr">
        <is>
          <t>ENTRY, GLOBAL_CHECK, STOCKS_EXIT</t>
        </is>
      </c>
      <c r="E187" s="38" t="n"/>
      <c r="F187" s="26" t="n"/>
      <c r="G187" s="38">
        <f>IFERROR(VLOOKUP($A140&amp;"_"&amp;$B140,Results_Deltas!$A$2:$P$15000,5,FALSE),"")</f>
        <v/>
      </c>
      <c r="H187" s="38" t="inlineStr">
        <is>
          <t>Blanket (page end)</t>
        </is>
      </c>
      <c r="I187" s="26" t="n"/>
      <c r="J187" s="26" t="n"/>
      <c r="K187" s="26" t="n"/>
      <c r="L187" s="26" t="inlineStr">
        <is>
          <t>NO</t>
        </is>
      </c>
      <c r="M187" s="74" t="n">
        <v>4.008258400576972</v>
      </c>
      <c r="N187" s="74" t="n">
        <v>39</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HTF4_CONF</t>
        </is>
      </c>
      <c r="B188" s="38" t="inlineStr">
        <is>
          <t>False</t>
        </is>
      </c>
      <c r="C188" s="38" t="n"/>
      <c r="D188" s="38" t="inlineStr">
        <is>
          <t>GLOBAL_CHECK, STOCKS_EXIT</t>
        </is>
      </c>
      <c r="E188" s="38" t="n"/>
      <c r="F188" s="26" t="n"/>
      <c r="G188" s="38">
        <f>IFERROR(VLOOKUP($A147&amp;"_"&amp;$B147,Results_Deltas!$A$2:$P$15000,5,FALSE),"")</f>
        <v/>
      </c>
      <c r="H188" s="38" t="inlineStr">
        <is>
          <t>Blanket (page end)</t>
        </is>
      </c>
      <c r="I188" s="26" t="n"/>
      <c r="J188" s="26" t="n"/>
      <c r="K188" s="26" t="n"/>
      <c r="L188" s="26" t="inlineStr">
        <is>
          <t>NO</t>
        </is>
      </c>
      <c r="M188" s="74" t="n">
        <v>4.008258400576972</v>
      </c>
      <c r="N188" s="74" t="n">
        <v>39</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HTF_GATE_MIN_CONFIRMATIONS</t>
        </is>
      </c>
      <c r="B189" s="38" t="inlineStr">
        <is>
          <t>0.0</t>
        </is>
      </c>
      <c r="C189" s="38" t="n"/>
      <c r="D189" s="38" t="inlineStr">
        <is>
          <t>ENTRY, GLOBAL_CHECK, STOCKS_EXIT</t>
        </is>
      </c>
      <c r="E189" s="38" t="n"/>
      <c r="F189" s="26" t="n"/>
      <c r="G189" s="38">
        <f>IFERROR(VLOOKUP($A155&amp;"_"&amp;$B155,Results_Deltas!$A$2:$P$15000,5,FALSE),"")</f>
        <v/>
      </c>
      <c r="H189" s="38" t="inlineStr">
        <is>
          <t>Blanket (page end)</t>
        </is>
      </c>
      <c r="I189" s="26" t="n"/>
      <c r="J189" s="26" t="n"/>
      <c r="K189" s="26" t="n"/>
      <c r="L189" s="26" t="inlineStr">
        <is>
          <t>NO</t>
        </is>
      </c>
      <c r="M189" s="74" t="n">
        <v>4.008258400576972</v>
      </c>
      <c r="N189" s="74" t="n">
        <v>39</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HTF_GATE_MIN_CONFIRMATIONS</t>
        </is>
      </c>
      <c r="B190" s="38" t="inlineStr">
        <is>
          <t>0.0_ALT</t>
        </is>
      </c>
      <c r="C190" s="38" t="n"/>
      <c r="D190" s="38" t="inlineStr">
        <is>
          <t>ENTRY, GLOBAL_CHECK, STOCKS_EXIT</t>
        </is>
      </c>
      <c r="E190" s="38" t="n"/>
      <c r="F190" s="26" t="n"/>
      <c r="G190" s="38">
        <f>IFERROR(VLOOKUP($A156&amp;"_"&amp;$B156,Results_Deltas!$A$2:$P$15000,5,FALSE),"")</f>
        <v/>
      </c>
      <c r="H190" s="38" t="inlineStr">
        <is>
          <t>Blanket (page end)</t>
        </is>
      </c>
      <c r="I190" s="26" t="n"/>
      <c r="J190" s="26" t="n"/>
      <c r="K190" s="26" t="n"/>
      <c r="L190" s="26" t="inlineStr">
        <is>
          <t>NO</t>
        </is>
      </c>
      <c r="M190" s="74" t="n">
        <v>4.008258400576972</v>
      </c>
      <c r="N190" s="74" t="n">
        <v>39</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9" t="inlineStr">
        <is>
          <t>MARKET_QUALITY_SCORE_ENABLED</t>
        </is>
      </c>
      <c r="B191" s="40" t="inlineStr">
        <is>
          <t>False</t>
        </is>
      </c>
      <c r="C191" s="38" t="n"/>
      <c r="D191" s="38" t="inlineStr">
        <is>
          <t>ENTRY, GLOBAL_CHECK, STOCKS_EXIT</t>
        </is>
      </c>
      <c r="E191" s="38" t="n"/>
      <c r="F191" s="26" t="n"/>
      <c r="G191" s="38">
        <f>IFERROR(VLOOKUP($A186&amp;"_"&amp;$B186,Results_Deltas!$A$2:$P$15000,5,FALSE),"")</f>
        <v/>
      </c>
      <c r="H191" s="38" t="inlineStr">
        <is>
          <t>Blanket (page end)</t>
        </is>
      </c>
      <c r="I191" s="26" t="n"/>
      <c r="J191" s="26" t="n"/>
      <c r="K191" s="26" t="n"/>
      <c r="L191" s="26" t="inlineStr">
        <is>
          <t>NO</t>
        </is>
      </c>
      <c r="M191" s="74" t="n">
        <v>4.008258400576972</v>
      </c>
      <c r="N191" s="74" t="n">
        <v>39</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MTS_GATE_ENABLED</t>
        </is>
      </c>
      <c r="B192" s="38" t="inlineStr">
        <is>
          <t>False</t>
        </is>
      </c>
      <c r="C192" s="38" t="n"/>
      <c r="D192" s="38" t="inlineStr">
        <is>
          <t>ENTRY, GLOBAL_CHECK, STOCKS_EXIT</t>
        </is>
      </c>
      <c r="E192" s="38" t="n"/>
      <c r="F192" s="26" t="n"/>
      <c r="G192" s="38">
        <f>IFERROR(VLOOKUP($A206&amp;"_"&amp;$B206,Results_Deltas!$A$2:$P$15000,5,FALSE),"")</f>
        <v/>
      </c>
      <c r="H192" s="38" t="inlineStr">
        <is>
          <t>Blanket (page end)</t>
        </is>
      </c>
      <c r="I192" s="26" t="n"/>
      <c r="J192" s="26" t="n"/>
      <c r="K192" s="26" t="n"/>
      <c r="L192" s="26" t="inlineStr">
        <is>
          <t>NO</t>
        </is>
      </c>
      <c r="M192" s="74" t="n">
        <v>4.008258400576972</v>
      </c>
      <c r="N192" s="74" t="n">
        <v>39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9" t="inlineStr">
        <is>
          <t>MTS_GATE_ENABLED</t>
        </is>
      </c>
      <c r="B193" s="70" t="b">
        <v>0</v>
      </c>
      <c r="C193" s="38" t="n"/>
      <c r="D193" s="38" t="inlineStr">
        <is>
          <t>ENTRY, GLOBAL_CHECK, STOCKS_EXIT</t>
        </is>
      </c>
      <c r="E193" s="38" t="n"/>
      <c r="F193" s="26" t="n"/>
      <c r="G193" s="38">
        <f>IFERROR(VLOOKUP($A207&amp;"_"&amp;$B207,Results_Deltas!$A$2:$P$15000,5,FALSE),"")</f>
        <v/>
      </c>
      <c r="H193" s="38" t="inlineStr">
        <is>
          <t>Blanket (page end)</t>
        </is>
      </c>
      <c r="I193" s="26" t="n"/>
      <c r="J193" s="26" t="n"/>
      <c r="K193" s="26" t="n"/>
      <c r="L193" s="26" t="inlineStr">
        <is>
          <t>YES</t>
        </is>
      </c>
      <c r="M193" s="74" t="n">
        <v>4.008258400576972</v>
      </c>
      <c r="N193" s="74" t="n">
        <v>39</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EXECUTE_NOW_SINGLE_GATE_ENFORCE</t>
        </is>
      </c>
      <c r="B194" s="38" t="inlineStr">
        <is>
          <t>0.0_ALT</t>
        </is>
      </c>
      <c r="C194" s="38" t="n"/>
      <c r="D194" s="38" t="inlineStr">
        <is>
          <t>ENTRY, GLOBAL_CHECK, STOCKS_EXIT</t>
        </is>
      </c>
      <c r="E194" s="38" t="n"/>
      <c r="F194" s="26" t="n"/>
      <c r="G194" s="38">
        <f>IFERROR(VLOOKUP($A100&amp;"_"&amp;$B100,Results_Deltas!$A$2:$P$15000,5,FALSE),"")</f>
        <v/>
      </c>
      <c r="H194" s="38" t="inlineStr">
        <is>
          <t>Blanket (page end)</t>
        </is>
      </c>
      <c r="I194" s="26" t="n"/>
      <c r="J194" s="26" t="n"/>
      <c r="K194" s="26" t="n"/>
      <c r="L194" s="26" t="inlineStr">
        <is>
          <t>YES</t>
        </is>
      </c>
      <c r="M194" s="74" t="n">
        <v>4.012815057197039</v>
      </c>
      <c r="N194" s="74" t="n">
        <v>42</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EXECUTE_NOW_SINGLE_GATE_ENFORCE</t>
        </is>
      </c>
      <c r="B195" s="38" t="inlineStr">
        <is>
          <t>0.0</t>
        </is>
      </c>
      <c r="C195" s="38" t="n"/>
      <c r="D195" s="38" t="inlineStr">
        <is>
          <t>ENTRY, GLOBAL_CHECK, STOCKS_EXIT</t>
        </is>
      </c>
      <c r="E195" s="38" t="n"/>
      <c r="F195" s="26" t="n"/>
      <c r="G195" s="38">
        <f>IFERROR(VLOOKUP($A99&amp;"_"&amp;$B99,Results_Deltas!$A$2:$P$15000,5,FALSE),"")</f>
        <v/>
      </c>
      <c r="H195" s="38" t="inlineStr">
        <is>
          <t>Blanket (page end)</t>
        </is>
      </c>
      <c r="I195" s="26" t="n"/>
      <c r="J195" s="26" t="n"/>
      <c r="K195" s="26" t="n"/>
      <c r="L195" s="26" t="inlineStr">
        <is>
          <t>NO</t>
        </is>
      </c>
      <c r="M195" s="74" t="n">
        <v>4.024666989609705</v>
      </c>
      <c r="N195" s="74" t="n">
        <v>42</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HTF_TREND_VETO_BYPASS_ENABLED</t>
        </is>
      </c>
      <c r="B196" s="38" t="inlineStr">
        <is>
          <t>False</t>
        </is>
      </c>
      <c r="C196" s="38" t="n"/>
      <c r="D196" s="38" t="inlineStr">
        <is>
          <t>GLOBAL_CHECK, STOCKS_EXIT</t>
        </is>
      </c>
      <c r="E196" s="38" t="n"/>
      <c r="F196" s="26" t="n"/>
      <c r="G196" s="38">
        <f>IFERROR(VLOOKUP($A157&amp;"_"&amp;$B157,Results_Deltas!$A$2:$P$15000,5,FALSE),"")</f>
        <v/>
      </c>
      <c r="H196" s="38" t="inlineStr">
        <is>
          <t>Blanket (page end)</t>
        </is>
      </c>
      <c r="I196" s="26" t="n"/>
      <c r="J196" s="26" t="n"/>
      <c r="K196" s="26" t="n"/>
      <c r="L196" s="26" t="inlineStr">
        <is>
          <t>NO</t>
        </is>
      </c>
      <c r="M196" s="74" t="n">
        <v>4.029773175519337</v>
      </c>
      <c r="N196" s="74" t="n">
        <v>43</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HTF_TREND_VETO_BYPASS_ENABLED</t>
        </is>
      </c>
      <c r="B197" s="70" t="b">
        <v>0</v>
      </c>
      <c r="C197" s="38" t="n"/>
      <c r="D197" s="38" t="inlineStr">
        <is>
          <t>GLOBAL_CHECK, STOCKS_EXIT</t>
        </is>
      </c>
      <c r="E197" s="38" t="n"/>
      <c r="F197" s="26" t="n"/>
      <c r="G197" s="38">
        <f>IFERROR(VLOOKUP($A158&amp;"_"&amp;$B158,Results_Deltas!$A$2:$P$15000,5,FALSE),"")</f>
        <v/>
      </c>
      <c r="H197" s="38" t="inlineStr">
        <is>
          <t>Blanket (page end)</t>
        </is>
      </c>
      <c r="I197" s="26" t="n"/>
      <c r="J197" s="26" t="n"/>
      <c r="K197" s="26" t="n"/>
      <c r="L197" s="26" t="inlineStr">
        <is>
          <t>NO</t>
        </is>
      </c>
      <c r="M197" s="74" t="n">
        <v>4.029773175519337</v>
      </c>
      <c r="N197" s="74" t="n">
        <v>43</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NEW_POSITION_MAX_LOSS_THRESHOLD</t>
        </is>
      </c>
      <c r="B198" s="38" t="inlineStr">
        <is>
          <t>0</t>
        </is>
      </c>
      <c r="C198" s="38" t="n"/>
      <c r="D198" s="38" t="inlineStr">
        <is>
          <t>AUGMENT, EXIT, GLOBAL_CHECK, REDUCE, STOCKS_EXIT</t>
        </is>
      </c>
      <c r="E198" s="38" t="n"/>
      <c r="F198" s="26" t="n"/>
      <c r="G198" s="38">
        <f>IFERROR(VLOOKUP($A214&amp;"_"&amp;$B214,Results_Deltas!$A$2:$P$15000,5,FALSE),"")</f>
        <v/>
      </c>
      <c r="H198" s="38" t="inlineStr">
        <is>
          <t>Blanket (page end)</t>
        </is>
      </c>
      <c r="I198" s="26" t="n"/>
      <c r="J198" s="26" t="n"/>
      <c r="K198" s="26" t="n"/>
      <c r="L198" s="26" t="inlineStr">
        <is>
          <t>NO</t>
        </is>
      </c>
      <c r="M198" s="74" t="n">
        <v>4.031413658803544</v>
      </c>
      <c r="N198" s="74" t="n">
        <v>42</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GOLDEN_RULE_BASE_USD</t>
        </is>
      </c>
      <c r="B199" s="38" t="inlineStr">
        <is>
          <t>0.0_ALT</t>
        </is>
      </c>
      <c r="C199" s="38" t="n"/>
      <c r="D199" s="38" t="inlineStr">
        <is>
          <t>GLOBAL_CHECK, STOCKS_EXIT</t>
        </is>
      </c>
      <c r="E199" s="38" t="n"/>
      <c r="F199" s="26" t="n"/>
      <c r="G199" s="38">
        <f>IFERROR(VLOOKUP($A123&amp;"_"&amp;$B123,Results_Deltas!$A$2:$P$15000,5,FALSE),"")</f>
        <v/>
      </c>
      <c r="H199" s="38" t="inlineStr">
        <is>
          <t>Blanket (page end)</t>
        </is>
      </c>
      <c r="I199" s="26" t="n"/>
      <c r="J199" s="26" t="n"/>
      <c r="K199" s="26" t="n"/>
      <c r="L199" s="26" t="inlineStr">
        <is>
          <t>NO</t>
        </is>
      </c>
      <c r="M199" s="74" t="n">
        <v>4.034409130582545</v>
      </c>
      <c r="N199" s="74" t="n">
        <v>42</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HTF_GATE_BYPASS_RZ</t>
        </is>
      </c>
      <c r="B200" s="38" t="inlineStr">
        <is>
          <t>0.0_ALT</t>
        </is>
      </c>
      <c r="C200" s="38" t="n"/>
      <c r="D200" s="38" t="inlineStr">
        <is>
          <t>ENTRY, GLOBAL_CHECK, STOCKS_EXIT</t>
        </is>
      </c>
      <c r="E200" s="38" t="n"/>
      <c r="F200" s="26" t="n"/>
      <c r="G200" s="38">
        <f>IFERROR(VLOOKUP($A152&amp;"_"&amp;$B152,Results_Deltas!$A$2:$P$15000,5,FALSE),"")</f>
        <v/>
      </c>
      <c r="H200" s="38" t="inlineStr">
        <is>
          <t>Blanket (page end)</t>
        </is>
      </c>
      <c r="I200" s="26" t="n"/>
      <c r="J200" s="26" t="n"/>
      <c r="K200" s="26" t="n"/>
      <c r="L200" s="26" t="inlineStr">
        <is>
          <t>NO</t>
        </is>
      </c>
      <c r="M200" s="74" t="n">
        <v>4.038528684174608</v>
      </c>
      <c r="N200" s="74" t="n">
        <v>43</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HTF_GATE_BYPASS_RZ</t>
        </is>
      </c>
      <c r="B201" s="38" t="inlineStr">
        <is>
          <t>0.0</t>
        </is>
      </c>
      <c r="C201" s="38" t="n"/>
      <c r="D201" s="38" t="inlineStr">
        <is>
          <t>ENTRY, GLOBAL_CHECK, STOCKS_EXIT</t>
        </is>
      </c>
      <c r="E201" s="38" t="n"/>
      <c r="F201" s="26" t="n"/>
      <c r="G201" s="38">
        <f>IFERROR(VLOOKUP($A151&amp;"_"&amp;$B151,Results_Deltas!$A$2:$P$15000,5,FALSE),"")</f>
        <v/>
      </c>
      <c r="H201" s="38" t="inlineStr">
        <is>
          <t>Blanket (page end)</t>
        </is>
      </c>
      <c r="I201" s="26" t="n"/>
      <c r="J201" s="26" t="n"/>
      <c r="K201" s="26" t="n"/>
      <c r="L201" s="26" t="inlineStr">
        <is>
          <t>NO</t>
        </is>
      </c>
      <c r="M201" s="74" t="n">
        <v>4.045232523949786</v>
      </c>
      <c r="N201" s="74" t="n">
        <v>43</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9" t="inlineStr">
        <is>
          <t>DELTA_REENTRY_FILTER_ENABLED</t>
        </is>
      </c>
      <c r="B202" s="40" t="inlineStr">
        <is>
          <t>False</t>
        </is>
      </c>
      <c r="C202" s="38" t="n"/>
      <c r="D202" s="38" t="inlineStr">
        <is>
          <t>ENTRY, GLOBAL_CHECK, STOCKS_EXIT</t>
        </is>
      </c>
      <c r="E202" s="38" t="n"/>
      <c r="F202" s="26" t="n"/>
      <c r="G202" s="38">
        <f>IFERROR(VLOOKUP($A84&amp;"_"&amp;$B84,Results_Deltas!$A$2:$P$15000,5,FALSE),"")</f>
        <v/>
      </c>
      <c r="H202" s="38" t="inlineStr">
        <is>
          <t>Blanket (page end)</t>
        </is>
      </c>
      <c r="I202" s="26" t="n"/>
      <c r="J202" s="26" t="n"/>
      <c r="K202" s="26" t="n"/>
      <c r="L202" s="26" t="inlineStr">
        <is>
          <t>NO</t>
        </is>
      </c>
      <c r="M202" s="74" t="n">
        <v>4.058185434113813</v>
      </c>
      <c r="N202" s="74" t="n">
        <v>44</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HTF_TREND_VETO_BYPASS_REASONS</t>
        </is>
      </c>
      <c r="B203" s="38" t="inlineStr">
        <is>
          <t>0.0</t>
        </is>
      </c>
      <c r="C203" s="38" t="n"/>
      <c r="D203" s="38" t="inlineStr">
        <is>
          <t>GLOBAL_CHECK, STOCKS_EXIT</t>
        </is>
      </c>
      <c r="E203" s="38" t="n"/>
      <c r="F203" s="26" t="n"/>
      <c r="G203" s="38">
        <f>IFERROR(VLOOKUP($A159&amp;"_"&amp;$B159,Results_Deltas!$A$2:$P$15000,5,FALSE),"")</f>
        <v/>
      </c>
      <c r="H203" s="38" t="inlineStr">
        <is>
          <t>Blanket (page end)</t>
        </is>
      </c>
      <c r="I203" s="26" t="n"/>
      <c r="J203" s="26" t="n"/>
      <c r="K203" s="26" t="n"/>
      <c r="L203" s="26" t="inlineStr">
        <is>
          <t>NO</t>
        </is>
      </c>
      <c r="M203" s="74" t="n">
        <v>4.068174616777448</v>
      </c>
      <c r="N203" s="74" t="n">
        <v>43</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HTF_TREND_VETO_BYPASS_REASONS</t>
        </is>
      </c>
      <c r="B204" s="38" t="inlineStr">
        <is>
          <t>0.0_ALT</t>
        </is>
      </c>
      <c r="C204" s="38" t="n"/>
      <c r="D204" s="38" t="inlineStr">
        <is>
          <t>GLOBAL_CHECK, STOCKS_EXIT</t>
        </is>
      </c>
      <c r="E204" s="38" t="n"/>
      <c r="F204" s="26" t="n"/>
      <c r="G204" s="38">
        <f>IFERROR(VLOOKUP($A160&amp;"_"&amp;$B160,Results_Deltas!$A$2:$P$15000,5,FALSE),"")</f>
        <v/>
      </c>
      <c r="H204" s="38" t="inlineStr">
        <is>
          <t>Blanket (page end)</t>
        </is>
      </c>
      <c r="I204" s="26" t="n"/>
      <c r="J204" s="26" t="n"/>
      <c r="K204" s="26" t="n"/>
      <c r="L204" s="26" t="inlineStr">
        <is>
          <t>NO</t>
        </is>
      </c>
      <c r="M204" s="74" t="n">
        <v>4.068174616777448</v>
      </c>
      <c r="N204" s="74" t="n">
        <v>43</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MTF_FILTER_STRONG_BUY_QUICK_BYPASS</t>
        </is>
      </c>
      <c r="B205" s="38" t="inlineStr">
        <is>
          <t>0.0_ALT</t>
        </is>
      </c>
      <c r="C205" s="38" t="n"/>
      <c r="D205" s="38" t="inlineStr">
        <is>
          <t>GLOBAL_CHECK, STOCKS_EXIT</t>
        </is>
      </c>
      <c r="E205" s="38" t="n"/>
      <c r="F205" s="26" t="n"/>
      <c r="G205" s="38">
        <f>IFERROR(VLOOKUP($A195&amp;"_"&amp;$B195,Results_Deltas!$A$2:$P$15000,5,FALSE),"")</f>
        <v/>
      </c>
      <c r="H205" s="38" t="inlineStr">
        <is>
          <t>Blanket (page end)</t>
        </is>
      </c>
      <c r="I205" s="26" t="n"/>
      <c r="J205" s="26" t="n"/>
      <c r="K205" s="26" t="n"/>
      <c r="L205" s="26" t="inlineStr">
        <is>
          <t>YES</t>
        </is>
      </c>
      <c r="M205" s="74" t="n">
        <v>4.068174616777448</v>
      </c>
      <c r="N205" s="74" t="n">
        <v>43</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9" t="inlineStr">
        <is>
          <t>FUNDING_GATE_FILTER_TF</t>
        </is>
      </c>
      <c r="B206" s="40" t="inlineStr">
        <is>
          <t>15m</t>
        </is>
      </c>
      <c r="C206" s="38" t="n"/>
      <c r="D206" s="38" t="inlineStr">
        <is>
          <t>GLOBAL_CHECK</t>
        </is>
      </c>
      <c r="E206" s="38" t="n"/>
      <c r="F206" s="26" t="n"/>
      <c r="G206" s="38">
        <f>IFERROR(VLOOKUP($A115&amp;"_"&amp;$B115,Results_Deltas!$A$2:$P$15000,5,FALSE),"")</f>
        <v/>
      </c>
      <c r="H206" s="38" t="inlineStr">
        <is>
          <t>Blanket (page end)</t>
        </is>
      </c>
      <c r="I206" s="26" t="n"/>
      <c r="J206" s="26" t="n"/>
      <c r="K206" s="26" t="n"/>
      <c r="L206" s="26" t="inlineStr">
        <is>
          <t>NO</t>
        </is>
      </c>
      <c r="M206" s="74" t="n">
        <v>4.083073784085672</v>
      </c>
      <c r="N206" s="74" t="n">
        <v>32</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NEWBORN_LOSS_KILL_REQUIRE_VEL_AGAINST</t>
        </is>
      </c>
      <c r="B207" s="38" t="inlineStr">
        <is>
          <t>0.0</t>
        </is>
      </c>
      <c r="C207" s="38" t="n"/>
      <c r="D207" s="38" t="inlineStr">
        <is>
          <t>AUGMENT, EXIT, GLOBAL_CHECK, REDUCE, STOCKS_EXIT</t>
        </is>
      </c>
      <c r="E207" s="38" t="n"/>
      <c r="F207" s="26" t="n"/>
      <c r="G207" s="38">
        <f>IFERROR(VLOOKUP($A212&amp;"_"&amp;$B212,Results_Deltas!$A$2:$P$15000,5,FALSE),"")</f>
        <v/>
      </c>
      <c r="H207" s="38" t="inlineStr">
        <is>
          <t>Blanket (page end)</t>
        </is>
      </c>
      <c r="I207" s="26" t="n"/>
      <c r="J207" s="26" t="n"/>
      <c r="K207" s="26" t="n"/>
      <c r="L207" s="26" t="inlineStr">
        <is>
          <t>YES</t>
        </is>
      </c>
      <c r="M207" s="74" t="n">
        <v>4.084496053913068</v>
      </c>
      <c r="N207" s="74" t="n">
        <v>42</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74" t="n">
        <v>4.098539498756347</v>
      </c>
      <c r="N208" s="74" t="n">
        <v>43</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LEADERBOARD_FILTER</t>
        </is>
      </c>
      <c r="B209" s="38" t="inlineStr">
        <is>
          <t>False_ALT</t>
        </is>
      </c>
      <c r="C209" s="38" t="n"/>
      <c r="D209" s="38" t="inlineStr">
        <is>
          <t>AUGMENT, ENTRY, EXIT, GLOBAL_CHECK, REDUCE, STOCKS_EXIT</t>
        </is>
      </c>
      <c r="E209" s="38" t="n"/>
      <c r="F209" s="26" t="n"/>
      <c r="G209" s="38">
        <f>IFERROR(VLOOKUP($A162&amp;"_"&amp;$B162,Results_Deltas!$A$2:$P$15000,5,FALSE),"")</f>
        <v/>
      </c>
      <c r="H209" s="38" t="inlineStr">
        <is>
          <t>Blanket (page end)</t>
        </is>
      </c>
      <c r="I209" s="26" t="n"/>
      <c r="J209" s="26" t="n"/>
      <c r="K209" s="26" t="n"/>
      <c r="L209" s="26" t="inlineStr">
        <is>
          <t>NO</t>
        </is>
      </c>
      <c r="M209" s="74" t="n">
        <v>4.09865924632188</v>
      </c>
      <c r="N209" s="74" t="n">
        <v>39</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9" t="inlineStr">
        <is>
          <t>LIVE_VEC_EMERGENCY_BRAKE_ENABLED</t>
        </is>
      </c>
      <c r="B210" s="40" t="inlineStr">
        <is>
          <t>False</t>
        </is>
      </c>
      <c r="C210" s="38" t="n"/>
      <c r="D210" s="38" t="inlineStr">
        <is>
          <t>GLOBAL_CHECK, STOCKS_EXIT</t>
        </is>
      </c>
      <c r="E210" s="38" t="n"/>
      <c r="F210" s="26" t="n"/>
      <c r="G210" s="38">
        <f>IFERROR(VLOOKUP($A169&amp;"_"&amp;$B169,Results_Deltas!$A$2:$P$15000,5,FALSE),"")</f>
        <v/>
      </c>
      <c r="H210" s="38" t="inlineStr">
        <is>
          <t>Blanket (page end)</t>
        </is>
      </c>
      <c r="I210" s="26" t="n"/>
      <c r="J210" s="26" t="n"/>
      <c r="K210" s="26" t="n"/>
      <c r="L210" s="26" t="inlineStr">
        <is>
          <t>NO</t>
        </is>
      </c>
      <c r="M210" s="74" t="n">
        <v>4.113751307092262</v>
      </c>
      <c r="N210" s="74" t="n">
        <v>45</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NEWBORN_LOSS_KILL_REQUIRE_VEL_AGAINST</t>
        </is>
      </c>
      <c r="B211" s="38" t="inlineStr">
        <is>
          <t>0.0_ALT</t>
        </is>
      </c>
      <c r="C211" s="38" t="n"/>
      <c r="D211" s="38" t="inlineStr">
        <is>
          <t>AUGMENT, EXIT, GLOBAL_CHECK, REDUCE, STOCKS_EXIT</t>
        </is>
      </c>
      <c r="E211" s="38" t="n"/>
      <c r="F211" s="26" t="n"/>
      <c r="G211" s="38">
        <f>IFERROR(VLOOKUP($A213&amp;"_"&amp;$B213,Results_Deltas!$A$2:$P$15000,5,FALSE),"")</f>
        <v/>
      </c>
      <c r="H211" s="38" t="inlineStr">
        <is>
          <t>Blanket (page end)</t>
        </is>
      </c>
      <c r="I211" s="26" t="n"/>
      <c r="J211" s="26" t="n"/>
      <c r="K211" s="26" t="n"/>
      <c r="L211" s="26" t="inlineStr">
        <is>
          <t>YES</t>
        </is>
      </c>
      <c r="M211" s="74" t="n">
        <v>4.114141986515907</v>
      </c>
      <c r="N211" s="74" t="n">
        <v>42</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GR_FILTER_ALL_ENTRIES</t>
        </is>
      </c>
      <c r="B212" s="38" t="inlineStr">
        <is>
          <t>0.0</t>
        </is>
      </c>
      <c r="C212" s="38" t="n"/>
      <c r="D212" s="38" t="inlineStr">
        <is>
          <t>GLOBAL_CHECK, STOCKS_EXIT</t>
        </is>
      </c>
      <c r="E212" s="38" t="n"/>
      <c r="F212" s="26" t="n"/>
      <c r="G212" s="38">
        <f>IFERROR(VLOOKUP($A124&amp;"_"&amp;$B124,Results_Deltas!$A$2:$P$15000,5,FALSE),"")</f>
        <v/>
      </c>
      <c r="H212" s="38" t="inlineStr">
        <is>
          <t>Blanket (page end)</t>
        </is>
      </c>
      <c r="I212" s="26" t="n"/>
      <c r="J212" s="26" t="n"/>
      <c r="K212" s="26" t="n"/>
      <c r="L212" s="26" t="inlineStr">
        <is>
          <t>NO</t>
        </is>
      </c>
      <c r="M212" s="74" t="n">
        <v>4.115889779891751</v>
      </c>
      <c r="N212" s="74" t="n">
        <v>44</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GR_FILTER_ALL_ENTRIES</t>
        </is>
      </c>
      <c r="B213" s="38" t="inlineStr">
        <is>
          <t>0.0_ALT</t>
        </is>
      </c>
      <c r="C213" s="38" t="n"/>
      <c r="D213" s="38" t="inlineStr">
        <is>
          <t>GLOBAL_CHECK, STOCKS_EXIT</t>
        </is>
      </c>
      <c r="E213" s="38" t="n"/>
      <c r="F213" s="26" t="n"/>
      <c r="G213" s="38">
        <f>IFERROR(VLOOKUP($A125&amp;"_"&amp;$B125,Results_Deltas!$A$2:$P$15000,5,FALSE),"")</f>
        <v/>
      </c>
      <c r="H213" s="38" t="inlineStr">
        <is>
          <t>Blanket (page end)</t>
        </is>
      </c>
      <c r="I213" s="26" t="n"/>
      <c r="J213" s="26" t="n"/>
      <c r="K213" s="26" t="n"/>
      <c r="L213" s="26" t="inlineStr">
        <is>
          <t>NO</t>
        </is>
      </c>
      <c r="M213" s="74" t="n">
        <v>4.115889779891751</v>
      </c>
      <c r="N213" s="74" t="n">
        <v>44</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9" t="inlineStr">
        <is>
          <t>HA_WICK_QUALITY_ENABLED</t>
        </is>
      </c>
      <c r="B214" s="40" t="inlineStr">
        <is>
          <t>False</t>
        </is>
      </c>
      <c r="C214" s="38" t="n"/>
      <c r="D214" s="38" t="inlineStr">
        <is>
          <t>ENTRY, GLOBAL_CHECK, STOCKS_EXIT</t>
        </is>
      </c>
      <c r="E214" s="38" t="n"/>
      <c r="F214" s="26" t="n"/>
      <c r="G214" s="38">
        <f>IFERROR(VLOOKUP($A131&amp;"_"&amp;$B131,Results_Deltas!$A$2:$P$15000,5,FALSE),"")</f>
        <v/>
      </c>
      <c r="H214" s="38" t="inlineStr">
        <is>
          <t>Blanket (page end)</t>
        </is>
      </c>
      <c r="I214" s="26" t="n"/>
      <c r="J214" s="26" t="n"/>
      <c r="K214" s="26" t="n"/>
      <c r="L214" s="26" t="inlineStr">
        <is>
          <t>YES</t>
        </is>
      </c>
      <c r="M214" s="74" t="n">
        <v>4.144131566698226</v>
      </c>
      <c r="N214" s="74" t="n">
        <v>39</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HLR_TOP_MIN_TFS</t>
        </is>
      </c>
      <c r="B215" s="38" t="inlineStr">
        <is>
          <t>0</t>
        </is>
      </c>
      <c r="C215" s="38" t="n"/>
      <c r="D215" s="38" t="inlineStr">
        <is>
          <t>GLOBAL_CHECK, REENTRY, STOCKS_EXIT</t>
        </is>
      </c>
      <c r="E215" s="38" t="n"/>
      <c r="F215" s="26" t="n"/>
      <c r="G215" s="38">
        <f>IFERROR(VLOOKUP($A144&amp;"_"&amp;$B144,Results_Deltas!$A$2:$P$15000,5,FALSE),"")</f>
        <v/>
      </c>
      <c r="H215" s="38" t="inlineStr">
        <is>
          <t>Blanket (page end)</t>
        </is>
      </c>
      <c r="I215" s="26" t="n"/>
      <c r="J215" s="26" t="n"/>
      <c r="K215" s="26" t="n"/>
      <c r="L215" s="26" t="inlineStr">
        <is>
          <t>NO</t>
        </is>
      </c>
      <c r="M215" s="74" t="n">
        <v>4.144131566698226</v>
      </c>
      <c r="N215" s="74" t="n">
        <v>39</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9" t="inlineStr">
        <is>
          <t>HLR_TOP_MIN_TFS</t>
        </is>
      </c>
      <c r="B216" s="70" t="n">
        <v>0</v>
      </c>
      <c r="C216" s="38" t="n"/>
      <c r="D216" s="38" t="inlineStr">
        <is>
          <t>GLOBAL_CHECK, REENTRY, STOCKS_EXIT</t>
        </is>
      </c>
      <c r="E216" s="38" t="n"/>
      <c r="F216" s="26" t="n"/>
      <c r="G216" s="38">
        <f>IFERROR(VLOOKUP($A145&amp;"_"&amp;$B145,Results_Deltas!$A$2:$P$15000,5,FALSE),"")</f>
        <v/>
      </c>
      <c r="H216" s="38" t="inlineStr">
        <is>
          <t>Blanket (page end)</t>
        </is>
      </c>
      <c r="I216" s="26" t="n"/>
      <c r="J216" s="26" t="n"/>
      <c r="K216" s="26" t="n"/>
      <c r="L216" s="26" t="inlineStr">
        <is>
          <t>NO</t>
        </is>
      </c>
      <c r="M216" s="74" t="n">
        <v>4.144131566698226</v>
      </c>
      <c r="N216" s="74" t="n">
        <v>39</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MI_TF_AGREE_MIN</t>
        </is>
      </c>
      <c r="B217" s="38" t="inlineStr">
        <is>
          <t>0.0</t>
        </is>
      </c>
      <c r="C217" s="38" t="n"/>
      <c r="D217" s="38" t="inlineStr">
        <is>
          <t>ENTRY, GLOBAL_CHECK, STOCKS_EXIT</t>
        </is>
      </c>
      <c r="E217" s="38" t="n"/>
      <c r="F217" s="26" t="n"/>
      <c r="G217" s="38">
        <f>IFERROR(VLOOKUP($A188&amp;"_"&amp;$B188,Results_Deltas!$A$2:$P$15000,5,FALSE),"")</f>
        <v/>
      </c>
      <c r="H217" s="38" t="inlineStr">
        <is>
          <t>Blanket (page end)</t>
        </is>
      </c>
      <c r="I217" s="26" t="n"/>
      <c r="J217" s="26" t="n"/>
      <c r="K217" s="26" t="n"/>
      <c r="L217" s="26" t="inlineStr">
        <is>
          <t>NO</t>
        </is>
      </c>
      <c r="M217" s="74" t="n">
        <v>4.144131566698226</v>
      </c>
      <c r="N217" s="74" t="n">
        <v>39</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GR_FILTER_VEC_MIN_TFS</t>
        </is>
      </c>
      <c r="B218" s="38" t="inlineStr">
        <is>
          <t>0</t>
        </is>
      </c>
      <c r="C218" s="38" t="n"/>
      <c r="D218" s="38" t="inlineStr">
        <is>
          <t>GLOBAL_CHECK</t>
        </is>
      </c>
      <c r="E218" s="38" t="n"/>
      <c r="F218" s="26" t="n"/>
      <c r="G218" s="38">
        <f>IFERROR(VLOOKUP($A128&amp;"_"&amp;$B128,Results_Deltas!$A$2:$P$15000,5,FALSE),"")</f>
        <v/>
      </c>
      <c r="H218" s="38" t="inlineStr">
        <is>
          <t>Blanket (page end)</t>
        </is>
      </c>
      <c r="I218" s="26" t="n"/>
      <c r="J218" s="26" t="n"/>
      <c r="K218" s="26" t="n"/>
      <c r="L218" s="26" t="inlineStr">
        <is>
          <t>NO</t>
        </is>
      </c>
      <c r="M218" s="74" t="n">
        <v>4.167173263663547</v>
      </c>
      <c r="N218" s="74" t="n">
        <v>43</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9" t="inlineStr">
        <is>
          <t>GR_FILTER_VEC_MIN_TFS</t>
        </is>
      </c>
      <c r="B219" s="70" t="n">
        <v>0</v>
      </c>
      <c r="C219" s="38" t="n"/>
      <c r="D219" s="38" t="inlineStr">
        <is>
          <t>GLOBAL_CHECK</t>
        </is>
      </c>
      <c r="E219" s="38" t="n"/>
      <c r="F219" s="26" t="n"/>
      <c r="G219" s="38">
        <f>IFERROR(VLOOKUP($A129&amp;"_"&amp;$B129,Results_Deltas!$A$2:$P$15000,5,FALSE),"")</f>
        <v/>
      </c>
      <c r="H219" s="38" t="inlineStr">
        <is>
          <t>Blanket (page end)</t>
        </is>
      </c>
      <c r="I219" s="26" t="n"/>
      <c r="J219" s="26" t="n"/>
      <c r="K219" s="26" t="n"/>
      <c r="L219" s="26" t="inlineStr">
        <is>
          <t>NO</t>
        </is>
      </c>
      <c r="M219" s="74" t="n">
        <v>4.167173263663547</v>
      </c>
      <c r="N219" s="74" t="n">
        <v>43</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9" t="inlineStr">
        <is>
          <t>GR_FILTER_VEC_ENABLED</t>
        </is>
      </c>
      <c r="B220" s="40" t="inlineStr">
        <is>
          <t>False</t>
        </is>
      </c>
      <c r="C220" s="38" t="n"/>
      <c r="D220" s="38" t="inlineStr">
        <is>
          <t>GLOBAL_CHECK</t>
        </is>
      </c>
      <c r="E220" s="38" t="n"/>
      <c r="F220" s="26" t="n"/>
      <c r="G220" s="38">
        <f>IFERROR(VLOOKUP($A126&amp;"_"&amp;$B126,Results_Deltas!$A$2:$P$15000,5,FALSE),"")</f>
        <v/>
      </c>
      <c r="H220" s="38" t="inlineStr">
        <is>
          <t>Blanket (page end)</t>
        </is>
      </c>
      <c r="I220" s="26" t="n"/>
      <c r="J220" s="26" t="n"/>
      <c r="K220" s="26" t="n"/>
      <c r="L220" s="26" t="inlineStr">
        <is>
          <t>NO</t>
        </is>
      </c>
      <c r="M220" s="74" t="n">
        <v>4.167787335331568</v>
      </c>
      <c r="N220" s="74" t="n">
        <v>43</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MTF_FILTER_STRONG_BUY_QUICK_BYPASS</t>
        </is>
      </c>
      <c r="B221" s="38" t="inlineStr">
        <is>
          <t>0.0</t>
        </is>
      </c>
      <c r="C221" s="38" t="n"/>
      <c r="D221" s="38" t="inlineStr">
        <is>
          <t>GLOBAL_CHECK, STOCKS_EXIT</t>
        </is>
      </c>
      <c r="E221" s="38" t="n"/>
      <c r="F221" s="26" t="n"/>
      <c r="G221" s="38">
        <f>IFERROR(VLOOKUP($A194&amp;"_"&amp;$B194,Results_Deltas!$A$2:$P$15000,5,FALSE),"")</f>
        <v/>
      </c>
      <c r="H221" s="38" t="inlineStr">
        <is>
          <t>Blanket (page end)</t>
        </is>
      </c>
      <c r="I221" s="26" t="n"/>
      <c r="J221" s="26" t="n"/>
      <c r="K221" s="26" t="n"/>
      <c r="L221" s="26" t="inlineStr">
        <is>
          <t>NO</t>
        </is>
      </c>
      <c r="M221" s="74" t="n">
        <v>4.206078841074989</v>
      </c>
      <c r="N221" s="74" t="n">
        <v>43</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FUNDING_GATE_LONG_MAX</t>
        </is>
      </c>
      <c r="B222" s="38" t="inlineStr">
        <is>
          <t>0.0</t>
        </is>
      </c>
      <c r="C222" s="38" t="n"/>
      <c r="D222" s="38" t="inlineStr">
        <is>
          <t>ENTRY, GLOBAL_CHECK, STOCKS_EXIT</t>
        </is>
      </c>
      <c r="E222" s="38" t="n"/>
      <c r="F222" s="26" t="n"/>
      <c r="G222" s="38">
        <f>IFERROR(VLOOKUP($A116&amp;"_"&amp;$B116,Results_Deltas!$A$2:$P$15000,5,FALSE),"")</f>
        <v/>
      </c>
      <c r="H222" s="38" t="inlineStr">
        <is>
          <t>Blanket (page end)</t>
        </is>
      </c>
      <c r="I222" s="26" t="n"/>
      <c r="J222" s="26" t="n"/>
      <c r="K222" s="26" t="n"/>
      <c r="L222" s="26" t="inlineStr">
        <is>
          <t>NO</t>
        </is>
      </c>
      <c r="M222" s="74" t="n">
        <v>4.240261161021729</v>
      </c>
      <c r="N222" s="74" t="n">
        <v>32</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FUNDING_GATE_LONG_MAX</t>
        </is>
      </c>
      <c r="B223" s="38" t="inlineStr">
        <is>
          <t>0.0_ALT</t>
        </is>
      </c>
      <c r="C223" s="38" t="n"/>
      <c r="D223" s="38" t="inlineStr">
        <is>
          <t>ENTRY, GLOBAL_CHECK, STOCKS_EXIT</t>
        </is>
      </c>
      <c r="E223" s="38" t="n"/>
      <c r="F223" s="26" t="n"/>
      <c r="G223" s="38">
        <f>IFERROR(VLOOKUP($A117&amp;"_"&amp;$B117,Results_Deltas!$A$2:$P$15000,5,FALSE),"")</f>
        <v/>
      </c>
      <c r="H223" s="38" t="inlineStr">
        <is>
          <t>Blanket (page end)</t>
        </is>
      </c>
      <c r="I223" s="26" t="n"/>
      <c r="J223" s="26" t="n"/>
      <c r="K223" s="26" t="n"/>
      <c r="L223" s="26" t="inlineStr">
        <is>
          <t>NO</t>
        </is>
      </c>
      <c r="M223" s="74" t="n">
        <v>4.240261161021729</v>
      </c>
      <c r="N223" s="74" t="n">
        <v>32</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FUNDING_GATE_MTF_REQUIRED</t>
        </is>
      </c>
      <c r="B224" s="38" t="inlineStr">
        <is>
          <t>0.0</t>
        </is>
      </c>
      <c r="C224" s="38" t="n"/>
      <c r="D224" s="38" t="inlineStr">
        <is>
          <t>ENTRY, GLOBAL_CHECK, STOCKS_EXIT</t>
        </is>
      </c>
      <c r="E224" s="38" t="n"/>
      <c r="F224" s="26" t="n"/>
      <c r="G224" s="38">
        <f>IFERROR(VLOOKUP($A118&amp;"_"&amp;$B118,Results_Deltas!$A$2:$P$15000,5,FALSE),"")</f>
        <v/>
      </c>
      <c r="H224" s="38" t="inlineStr">
        <is>
          <t>Blanket (page end)</t>
        </is>
      </c>
      <c r="I224" s="26" t="n"/>
      <c r="J224" s="26" t="n"/>
      <c r="K224" s="26" t="n"/>
      <c r="L224" s="26" t="inlineStr">
        <is>
          <t>NO</t>
        </is>
      </c>
      <c r="M224" s="74" t="n">
        <v>4.240261161021729</v>
      </c>
      <c r="N224" s="74" t="n">
        <v>32</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7" t="inlineStr">
        <is>
          <t>FUNDING_GATE_MTF_REQUIRED</t>
        </is>
      </c>
      <c r="B225" s="38" t="inlineStr">
        <is>
          <t>0.0_ALT</t>
        </is>
      </c>
      <c r="C225" s="38" t="n"/>
      <c r="D225" s="38" t="inlineStr">
        <is>
          <t>ENTRY, GLOBAL_CHECK, STOCKS_EXIT</t>
        </is>
      </c>
      <c r="E225" s="38" t="n"/>
      <c r="F225" s="26" t="n"/>
      <c r="G225" s="38">
        <f>IFERROR(VLOOKUP($A119&amp;"_"&amp;$B119,Results_Deltas!$A$2:$P$15000,5,FALSE),"")</f>
        <v/>
      </c>
      <c r="H225" s="38" t="inlineStr">
        <is>
          <t>Blanket (page end)</t>
        </is>
      </c>
      <c r="I225" s="26" t="n"/>
      <c r="J225" s="26" t="n"/>
      <c r="K225" s="26" t="n"/>
      <c r="L225" s="26" t="inlineStr">
        <is>
          <t>NO</t>
        </is>
      </c>
      <c r="M225" s="74" t="n">
        <v>4.240261161021729</v>
      </c>
      <c r="N225" s="74" t="n">
        <v>32</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FUNDING_GATE_SHORT_MIN</t>
        </is>
      </c>
      <c r="B226" s="38" t="inlineStr">
        <is>
          <t>0.0</t>
        </is>
      </c>
      <c r="C226" s="38" t="n"/>
      <c r="D226" s="38" t="inlineStr">
        <is>
          <t>ENTRY, GLOBAL_CHECK, STOCKS_EXIT</t>
        </is>
      </c>
      <c r="E226" s="38" t="n"/>
      <c r="F226" s="26" t="n"/>
      <c r="G226" s="38">
        <f>IFERROR(VLOOKUP($A120&amp;"_"&amp;$B120,Results_Deltas!$A$2:$P$15000,5,FALSE),"")</f>
        <v/>
      </c>
      <c r="H226" s="38" t="inlineStr">
        <is>
          <t>Blanket (page end)</t>
        </is>
      </c>
      <c r="I226" s="26" t="n"/>
      <c r="J226" s="26" t="n"/>
      <c r="K226" s="26" t="n"/>
      <c r="L226" s="26" t="inlineStr">
        <is>
          <t>YES</t>
        </is>
      </c>
      <c r="M226" s="74" t="n">
        <v>4.240261161021729</v>
      </c>
      <c r="N226" s="74" t="n">
        <v>32</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FUNDING_GATE_SHORT_MIN</t>
        </is>
      </c>
      <c r="B227" s="38" t="inlineStr">
        <is>
          <t>0.0_ALT</t>
        </is>
      </c>
      <c r="C227" s="38" t="n"/>
      <c r="D227" s="38" t="inlineStr">
        <is>
          <t>ENTRY, GLOBAL_CHECK, STOCKS_EXIT</t>
        </is>
      </c>
      <c r="E227" s="38" t="n"/>
      <c r="F227" s="26" t="n"/>
      <c r="G227" s="38">
        <f>IFERROR(VLOOKUP($A121&amp;"_"&amp;$B121,Results_Deltas!$A$2:$P$15000,5,FALSE),"")</f>
        <v/>
      </c>
      <c r="H227" s="38" t="inlineStr">
        <is>
          <t>Blanket (page end)</t>
        </is>
      </c>
      <c r="I227" s="26" t="n"/>
      <c r="J227" s="26" t="n"/>
      <c r="K227" s="26" t="n"/>
      <c r="L227" s="26" t="inlineStr">
        <is>
          <t>NO</t>
        </is>
      </c>
      <c r="M227" s="74" t="n">
        <v>4.240261161021729</v>
      </c>
      <c r="N227" s="74" t="n">
        <v>32</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NOLOSS_BYPASS_WT_5OF5_MIN_TFS</t>
        </is>
      </c>
      <c r="B3" s="26" t="n">
        <v>3</v>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YES</t>
        </is>
      </c>
      <c r="M3" s="74" t="n">
        <v>-0.09842861814876125</v>
      </c>
      <c r="N3" s="74" t="n">
        <v>1</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n"/>
      <c r="HG3" s="34" t="n"/>
      <c r="HH3" s="34" t="n"/>
      <c r="HI3" s="34" t="n"/>
      <c r="HJ3" s="34"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ez_manage.py:5095 top()</t>
        </is>
      </c>
      <c r="IN3" s="26" t="inlineStr">
        <is>
          <t>v12_quick_engine.py:860 x7</t>
        </is>
      </c>
      <c r="IO3" s="26" t="n"/>
    </row>
    <row r="4" ht="10.5" customHeight="1" s="67">
      <c r="A4" s="26" t="inlineStr">
        <is>
          <t>SIMPLE_TP_PCT</t>
        </is>
      </c>
      <c r="B4" s="26" t="inlineStr">
        <is>
          <t>2.0</t>
        </is>
      </c>
      <c r="C4" s="26" t="n"/>
      <c r="D4" s="26" t="n"/>
      <c r="E4" s="26" t="n"/>
      <c r="F4" s="26" t="n"/>
      <c r="G4" s="26">
        <f>IFERROR(VLOOKUP($A55&amp;"_"&amp;$B55,Results_Deltas!$A$2:$P$15000,5,FALSE),"")</f>
        <v/>
      </c>
      <c r="H4" s="26">
        <f>IFERROR(VLOOKUP($A55,Results_30d_Deltas!$A$2:$H$5000,7,FALSE)-E54,"")</f>
        <v/>
      </c>
      <c r="I4" s="26">
        <f>IFERROR(VLOOKUP($A55,Results_30d_Deltas!$A$2:$H$5000,6,FALSE),"")</f>
        <v/>
      </c>
      <c r="J4" s="26" t="n"/>
      <c r="K4" s="26" t="n"/>
      <c r="L4" s="26" t="inlineStr">
        <is>
          <t>YES</t>
        </is>
      </c>
      <c r="M4" s="74" t="n">
        <v>0.7833891978693582</v>
      </c>
      <c r="N4" s="74" t="n">
        <v>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ez_manage.py:4002 top()</t>
        </is>
      </c>
      <c r="IN4" s="26" t="inlineStr">
        <is>
          <t>v12_quick_engine.py:3228 x2</t>
        </is>
      </c>
      <c r="IO4" s="26" t="n"/>
    </row>
    <row r="5" ht="10.5" customHeight="1" s="67">
      <c r="A5" s="26" t="inlineStr">
        <is>
          <t>SIMPLE_TP_PCT</t>
        </is>
      </c>
      <c r="B5" s="26" t="inlineStr">
        <is>
          <t>1.0</t>
        </is>
      </c>
      <c r="C5" s="26" t="n"/>
      <c r="D5" s="26" t="n"/>
      <c r="E5" s="26" t="n"/>
      <c r="F5" s="26" t="n"/>
      <c r="G5" s="26">
        <f>IFERROR(VLOOKUP($A54&amp;"_"&amp;$B54,Results_Deltas!$A$2:$P$15000,5,FALSE),"")</f>
        <v/>
      </c>
      <c r="H5" s="26">
        <f>IFERROR(VLOOKUP($A54,Results_30d_Deltas!$A$2:$H$5000,7,FALSE)-E53,"")</f>
        <v/>
      </c>
      <c r="I5" s="26">
        <f>IFERROR(VLOOKUP($A54,Results_30d_Deltas!$A$2:$H$5000,6,FALSE),"")</f>
        <v/>
      </c>
      <c r="J5" s="26" t="n"/>
      <c r="K5" s="26" t="n"/>
      <c r="L5" s="26" t="inlineStr">
        <is>
          <t>NO</t>
        </is>
      </c>
      <c r="M5" s="74" t="n">
        <v>1.068919508079839</v>
      </c>
      <c r="N5" s="74" t="n">
        <v>9</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ez_manage.py:4002 top()</t>
        </is>
      </c>
      <c r="IN5" s="26" t="inlineStr">
        <is>
          <t>v12_quick_engine.py:3228 x2</t>
        </is>
      </c>
      <c r="IO5" s="26" t="n"/>
    </row>
    <row r="6" ht="10.5" customHeight="1" s="67">
      <c r="A6" s="26" t="inlineStr">
        <is>
          <t>PARTIAL_PROFIT_LOCK_FRAC</t>
        </is>
      </c>
      <c r="B6" s="26" t="inlineStr">
        <is>
          <t>2.0</t>
        </is>
      </c>
      <c r="C6" s="26" t="n"/>
      <c r="D6" s="26" t="n"/>
      <c r="E6" s="26" t="n"/>
      <c r="F6" s="26" t="n"/>
      <c r="G6" s="26">
        <f>IFERROR(VLOOKUP($A8&amp;"_"&amp;$B8,Results_Deltas!$A$2:$P$15000,5,FALSE),"")</f>
        <v/>
      </c>
      <c r="H6" s="26">
        <f>IFERROR(VLOOKUP($A8,Results_30d_Deltas!$A$2:$H$5000,7,FALSE)-E7,"")</f>
        <v/>
      </c>
      <c r="I6" s="26">
        <f>IFERROR(VLOOKUP($A8,Results_30d_Deltas!$A$2:$H$5000,6,FALSE),"")</f>
        <v/>
      </c>
      <c r="J6" s="26" t="n"/>
      <c r="K6" s="26" t="n"/>
      <c r="L6" s="26" t="inlineStr">
        <is>
          <t>NO</t>
        </is>
      </c>
      <c r="M6" s="74" t="n">
        <v>1.434524964345715</v>
      </c>
      <c r="N6" s="74" t="n">
        <v>11</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4" t="n"/>
      <c r="HQ6" s="34" t="n"/>
      <c r="HR6" s="34" t="n"/>
      <c r="HS6" s="34" t="n"/>
      <c r="HT6" s="34"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ez_manage.py:5158 top()</t>
        </is>
      </c>
      <c r="IN6" s="26" t="inlineStr">
        <is>
          <t>v12_quick_engine.py:2674 x7</t>
        </is>
      </c>
      <c r="IO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4" t="n">
        <v>1.60218961708446</v>
      </c>
      <c r="N7" s="74" t="n">
        <v>11</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4" t="n"/>
      <c r="HQ7" s="34" t="n"/>
      <c r="HR7" s="34" t="n"/>
      <c r="HS7" s="34" t="n"/>
      <c r="HT7" s="34"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ez_manage.py:5158 top()</t>
        </is>
      </c>
      <c r="IN7" s="26" t="inlineStr">
        <is>
          <t>v12_quick_engine.py:2674 x7</t>
        </is>
      </c>
      <c r="IO7" s="26" t="n"/>
    </row>
    <row r="8" ht="10.5" customHeight="1" s="67">
      <c r="A8" s="26" t="inlineStr">
        <is>
          <t>PEAK_GIVEBACK_DROP_TRIGGER_ENABLED</t>
        </is>
      </c>
      <c r="B8" s="26" t="inlineStr">
        <is>
          <t>True</t>
        </is>
      </c>
      <c r="C8" s="26" t="n"/>
      <c r="D8" s="26" t="n"/>
      <c r="E8" s="26" t="n"/>
      <c r="F8" s="26" t="n"/>
      <c r="G8" s="26">
        <f>IFERROR(VLOOKUP($A4&amp;"_"&amp;$B4,Results_Deltas!$A$2:$P$15000,5,FALSE),"")</f>
        <v/>
      </c>
      <c r="H8" s="26">
        <f>IFERROR(VLOOKUP($A4,Results_30d_Deltas!$A$2:$H$5000,7,FALSE)-E3,"")</f>
        <v/>
      </c>
      <c r="I8" s="26">
        <f>IFERROR(VLOOKUP($A4,Results_30d_Deltas!$A$2:$H$5000,6,FALSE),"")</f>
        <v/>
      </c>
      <c r="J8" s="26" t="n"/>
      <c r="K8" s="26" t="n"/>
      <c r="L8" s="26" t="inlineStr">
        <is>
          <t>NO</t>
        </is>
      </c>
      <c r="M8" s="74" t="n">
        <v>1.707029327020905</v>
      </c>
      <c r="N8" s="74" t="n">
        <v>11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4" t="n"/>
      <c r="HV8" s="34" t="n"/>
      <c r="HW8" s="34" t="n"/>
      <c r="HX8" s="34" t="n"/>
      <c r="HY8" s="34" t="n"/>
      <c r="HZ8" s="33" t="n"/>
      <c r="IA8" s="33" t="n"/>
      <c r="IB8" s="33" t="n"/>
      <c r="IC8" s="33" t="n"/>
      <c r="ID8" s="33" t="n"/>
      <c r="IE8" s="33" t="n"/>
      <c r="IF8" s="33" t="n"/>
      <c r="IG8" s="33" t="n"/>
      <c r="IH8" s="33" t="n"/>
      <c r="II8" s="33" t="n"/>
      <c r="IJ8" s="33" t="n"/>
      <c r="IK8" s="33" t="n"/>
      <c r="IL8" s="26" t="n"/>
      <c r="IM8" s="26" t="inlineStr">
        <is>
          <t>ez_manage.py:5168 top()</t>
        </is>
      </c>
      <c r="IN8" s="26" t="inlineStr">
        <is>
          <t>v12_quick_engine.py:2682 x3</t>
        </is>
      </c>
      <c r="IO8" s="26" t="n"/>
    </row>
    <row r="9" ht="10.5" customHeight="1" s="67">
      <c r="A9" s="26" t="inlineStr">
        <is>
          <t>BREAKEVEN_GAIN_EROSION_MIN_GAIN</t>
        </is>
      </c>
      <c r="B9" s="26" t="inlineStr">
        <is>
          <t>25.0</t>
        </is>
      </c>
      <c r="C9" s="26" t="n"/>
      <c r="D9" s="26" t="n"/>
      <c r="E9" s="26" t="n"/>
      <c r="F9" s="26" t="n"/>
      <c r="G9" s="26">
        <f>IFERROR(VLOOKUP($A16&amp;"_"&amp;$B16,Results_Deltas!$A$2:$P$15000,5,FALSE),"")</f>
        <v/>
      </c>
      <c r="H9" s="26">
        <f>IFERROR(VLOOKUP($A16,Results_30d_Deltas!$A$2:$H$5000,7,FALSE)-E15,"")</f>
        <v/>
      </c>
      <c r="I9" s="26">
        <f>IFERROR(VLOOKUP($A16,Results_30d_Deltas!$A$2:$H$5000,6,FALSE),"")</f>
        <v/>
      </c>
      <c r="J9" s="26" t="n"/>
      <c r="K9" s="26" t="n"/>
      <c r="L9" s="26" t="inlineStr">
        <is>
          <t>NO</t>
        </is>
      </c>
      <c r="M9" s="74" t="n">
        <v>1.749461848724674</v>
      </c>
      <c r="N9" s="74" t="n">
        <v>11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4" t="n"/>
      <c r="AO9" s="34" t="n"/>
      <c r="AP9" s="34" t="n"/>
      <c r="AQ9" s="34" t="n"/>
      <c r="AR9" s="34"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4" t="n"/>
      <c r="HV9" s="34" t="n"/>
      <c r="HW9" s="34" t="n"/>
      <c r="HX9" s="34" t="n"/>
      <c r="HY9" s="34" t="n"/>
      <c r="HZ9" s="33" t="n"/>
      <c r="IA9" s="33" t="n"/>
      <c r="IB9" s="33" t="n"/>
      <c r="IC9" s="33" t="n"/>
      <c r="ID9" s="33" t="n"/>
      <c r="IE9" s="33" t="n"/>
      <c r="IF9" s="33" t="n"/>
      <c r="IG9" s="33" t="n"/>
      <c r="IH9" s="33" t="n"/>
      <c r="II9" s="33" t="n"/>
      <c r="IJ9" s="33" t="n"/>
      <c r="IK9" s="33" t="n"/>
      <c r="IL9" s="26" t="n"/>
      <c r="IM9" s="26" t="inlineStr">
        <is>
          <t>ez_manage.py:4401 top()</t>
        </is>
      </c>
      <c r="IN9" s="26" t="inlineStr">
        <is>
          <t>v12_quick_engine.py:357 x14</t>
        </is>
      </c>
      <c r="IO9" s="26" t="n"/>
    </row>
    <row r="10" ht="10.5" customHeight="1" s="67">
      <c r="A10" s="26" t="inlineStr">
        <is>
          <t>HTF_GATE_APPLY_TO_OPEN</t>
        </is>
      </c>
      <c r="B10" s="26" t="inlineStr">
        <is>
          <t>0.5</t>
        </is>
      </c>
      <c r="C10" s="26" t="n"/>
      <c r="D10" s="26" t="n"/>
      <c r="E10" s="26" t="n"/>
      <c r="F10" s="26" t="n"/>
      <c r="G10" s="26">
        <f>IFERROR(VLOOKUP($A34&amp;"_"&amp;$B34,Results_Deltas!$A$2:$P$15000,5,FALSE),"")</f>
        <v/>
      </c>
      <c r="H10" s="26">
        <f>IFERROR(VLOOKUP($A34,Results_30d_Deltas!$A$2:$H$5000,7,FALSE)-E33,"")</f>
        <v/>
      </c>
      <c r="I10" s="26">
        <f>IFERROR(VLOOKUP($A34,Results_30d_Deltas!$A$2:$H$5000,6,FALSE),"")</f>
        <v/>
      </c>
      <c r="J10" s="26" t="n"/>
      <c r="K10" s="26" t="n"/>
      <c r="L10" s="26" t="inlineStr">
        <is>
          <t>NO</t>
        </is>
      </c>
      <c r="M10" s="74" t="n">
        <v>1.818958744611595</v>
      </c>
      <c r="N10" s="74" t="n">
        <v>11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4" t="n"/>
      <c r="EA10" s="34" t="n"/>
      <c r="EB10" s="34" t="n"/>
      <c r="EC10" s="34" t="n"/>
      <c r="ED10" s="34" t="n"/>
      <c r="EE10" s="33" t="n"/>
      <c r="EF10" s="33" t="n"/>
      <c r="EG10" s="33" t="n"/>
      <c r="EH10" s="33" t="n"/>
      <c r="EI10" s="33" t="n"/>
      <c r="EJ10" s="33" t="n"/>
      <c r="EK10" s="33" t="n"/>
      <c r="EL10" s="33" t="n"/>
      <c r="EM10" s="33" t="n"/>
      <c r="EN10" s="33" t="n"/>
      <c r="EO10" s="34" t="n"/>
      <c r="EP10" s="34" t="n"/>
      <c r="EQ10" s="34" t="n"/>
      <c r="ER10" s="34" t="n"/>
      <c r="ES10" s="34"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4" t="n"/>
      <c r="HL10" s="34" t="n"/>
      <c r="HM10" s="34" t="n"/>
      <c r="HN10" s="34" t="n"/>
      <c r="HO10" s="34"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ez_manage.py:4877 top()</t>
        </is>
      </c>
      <c r="IN10" s="26" t="inlineStr">
        <is>
          <t>v12_quick_engine.py:2053 x4</t>
        </is>
      </c>
      <c r="IO10" s="26" t="n"/>
    </row>
    <row r="11" ht="10.5" customHeight="1" s="67">
      <c r="A11" s="26" t="inlineStr">
        <is>
          <t>NOLOSS_BYPASS_WT_5OF5_MIN_TFS</t>
        </is>
      </c>
      <c r="B11" s="26" t="inlineStr">
        <is>
          <t>4</t>
        </is>
      </c>
      <c r="C11" s="26" t="n"/>
      <c r="D11" s="26" t="n"/>
      <c r="E11" s="26" t="n"/>
      <c r="F11" s="26" t="n"/>
      <c r="G11" s="26">
        <f>IFERROR(VLOOKUP($A46&amp;"_"&amp;$B46,Results_Deltas!$A$2:$P$15000,5,FALSE),"")</f>
        <v/>
      </c>
      <c r="H11" s="26">
        <f>IFERROR(VLOOKUP($A46,Results_30d_Deltas!$A$2:$H$5000,7,FALSE)-E45,"")</f>
        <v/>
      </c>
      <c r="I11" s="26">
        <f>IFERROR(VLOOKUP($A46,Results_30d_Deltas!$A$2:$H$5000,6,FALSE),"")</f>
        <v/>
      </c>
      <c r="J11" s="26" t="n"/>
      <c r="K11" s="26" t="n"/>
      <c r="L11" s="26" t="inlineStr">
        <is>
          <t>NO</t>
        </is>
      </c>
      <c r="M11" s="74" t="n">
        <v>1.959256197378524</v>
      </c>
      <c r="N11" s="74" t="n">
        <v>11</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4" t="n"/>
      <c r="HG11" s="34" t="n"/>
      <c r="HH11" s="34" t="n"/>
      <c r="HI11" s="34" t="n"/>
      <c r="HJ11" s="34"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ez_manage.py:5095 top()</t>
        </is>
      </c>
      <c r="IN11" s="26" t="inlineStr">
        <is>
          <t>v12_quick_engine.py:860 x7</t>
        </is>
      </c>
      <c r="IO11" s="26" t="n"/>
    </row>
    <row r="12" ht="10.5" customHeight="1" s="67">
      <c r="A12" s="26" t="inlineStr">
        <is>
          <t>HTF_GATE_APPLY_TO_OPEN</t>
        </is>
      </c>
      <c r="B12" s="26" t="inlineStr">
        <is>
          <t>2.0</t>
        </is>
      </c>
      <c r="C12" s="26" t="n"/>
      <c r="D12" s="26" t="n"/>
      <c r="E12" s="26" t="n"/>
      <c r="F12" s="26" t="n"/>
      <c r="G12" s="26">
        <f>IFERROR(VLOOKUP($A36&amp;"_"&amp;$B36,Results_Deltas!$A$2:$P$15000,5,FALSE),"")</f>
        <v/>
      </c>
      <c r="H12" s="26">
        <f>IFERROR(VLOOKUP($A36,Results_30d_Deltas!$A$2:$H$5000,7,FALSE)-E35,"")</f>
        <v/>
      </c>
      <c r="I12" s="26">
        <f>IFERROR(VLOOKUP($A36,Results_30d_Deltas!$A$2:$H$5000,6,FALSE),"")</f>
        <v/>
      </c>
      <c r="J12" s="26" t="n"/>
      <c r="K12" s="26" t="n"/>
      <c r="L12" s="26" t="inlineStr">
        <is>
          <t>NO</t>
        </is>
      </c>
      <c r="M12" s="74" t="n">
        <v>2.024891278250888</v>
      </c>
      <c r="N12" s="74" t="n">
        <v>11</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4" t="n"/>
      <c r="EA12" s="34" t="n"/>
      <c r="EB12" s="34" t="n"/>
      <c r="EC12" s="34" t="n"/>
      <c r="ED12" s="34" t="n"/>
      <c r="EE12" s="33" t="n"/>
      <c r="EF12" s="33" t="n"/>
      <c r="EG12" s="33" t="n"/>
      <c r="EH12" s="33" t="n"/>
      <c r="EI12" s="33" t="n"/>
      <c r="EJ12" s="33" t="n"/>
      <c r="EK12" s="33" t="n"/>
      <c r="EL12" s="33" t="n"/>
      <c r="EM12" s="33" t="n"/>
      <c r="EN12" s="33" t="n"/>
      <c r="EO12" s="34" t="n"/>
      <c r="EP12" s="34" t="n"/>
      <c r="EQ12" s="34" t="n"/>
      <c r="ER12" s="34" t="n"/>
      <c r="ES12" s="34"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4" t="n"/>
      <c r="HL12" s="34" t="n"/>
      <c r="HM12" s="34" t="n"/>
      <c r="HN12" s="34" t="n"/>
      <c r="HO12" s="34"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ez_manage.py:4877 top()</t>
        </is>
      </c>
      <c r="IN12" s="26" t="inlineStr">
        <is>
          <t>v12_quick_engine.py:2053 x4</t>
        </is>
      </c>
      <c r="IO12" s="26" t="n"/>
    </row>
    <row r="13" ht="10.5" customHeight="1" s="67">
      <c r="A13" s="26" t="inlineStr">
        <is>
          <t>BREAKEVEN_GAIN_EROSION_ENABLED</t>
        </is>
      </c>
      <c r="B13" s="26" t="inlineStr">
        <is>
          <t>True</t>
        </is>
      </c>
      <c r="C13" s="26" t="n"/>
      <c r="D13" s="26" t="n"/>
      <c r="E13" s="26" t="n"/>
      <c r="F13" s="26" t="n"/>
      <c r="G13" s="26">
        <f>IFERROR(VLOOKUP($A15&amp;"_"&amp;$B15,Results_Deltas!$A$2:$P$15000,5,FALSE),"")</f>
        <v/>
      </c>
      <c r="H13" s="26">
        <f>IFERROR(VLOOKUP($A15,Results_30d_Deltas!$A$2:$H$5000,7,FALSE)-E14,"")</f>
        <v/>
      </c>
      <c r="I13" s="26">
        <f>IFERROR(VLOOKUP($A15,Results_30d_Deltas!$A$2:$H$5000,6,FALSE),"")</f>
        <v/>
      </c>
      <c r="J13" s="26" t="n"/>
      <c r="K13" s="26" t="n"/>
      <c r="L13" s="26" t="inlineStr">
        <is>
          <t>NO</t>
        </is>
      </c>
      <c r="M13" s="74" t="n">
        <v>2.029516909982396</v>
      </c>
      <c r="N13" s="74" t="n">
        <v>11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4" t="n"/>
      <c r="AO13" s="34" t="n"/>
      <c r="AP13" s="34" t="n"/>
      <c r="AQ13" s="34" t="n"/>
      <c r="AR13" s="34"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4" t="n"/>
      <c r="HV13" s="34" t="n"/>
      <c r="HW13" s="34" t="n"/>
      <c r="HX13" s="34" t="n"/>
      <c r="HY13" s="34" t="n"/>
      <c r="HZ13" s="33" t="n"/>
      <c r="IA13" s="33" t="n"/>
      <c r="IB13" s="33" t="n"/>
      <c r="IC13" s="33" t="n"/>
      <c r="ID13" s="33" t="n"/>
      <c r="IE13" s="33" t="n"/>
      <c r="IF13" s="33" t="n"/>
      <c r="IG13" s="33" t="n"/>
      <c r="IH13" s="33" t="n"/>
      <c r="II13" s="33" t="n"/>
      <c r="IJ13" s="33" t="n"/>
      <c r="IK13" s="33" t="n"/>
      <c r="IL13" s="26" t="n"/>
      <c r="IM13" s="26" t="inlineStr">
        <is>
          <t>ez_manage.py:4400 top()</t>
        </is>
      </c>
      <c r="IN13" s="26" t="inlineStr">
        <is>
          <t>v12_quick_engine.py:341 x8</t>
        </is>
      </c>
      <c r="IO13" s="26" t="n"/>
    </row>
    <row r="14" ht="10.5" customHeight="1" s="67">
      <c r="A14" s="26" t="inlineStr">
        <is>
          <t>NOLOSS_BYPASS_WT_5OF5_MIN_TFS</t>
        </is>
      </c>
      <c r="B14" s="26" t="inlineStr">
        <is>
          <t>6</t>
        </is>
      </c>
      <c r="C14" s="26" t="n"/>
      <c r="D14" s="26" t="n"/>
      <c r="E14" s="26" t="n"/>
      <c r="F14" s="26" t="n"/>
      <c r="G14" s="26">
        <f>IFERROR(VLOOKUP($A48&amp;"_"&amp;$B48,Results_Deltas!$A$2:$P$15000,5,FALSE),"")</f>
        <v/>
      </c>
      <c r="H14" s="26">
        <f>IFERROR(VLOOKUP($A48,Results_30d_Deltas!$A$2:$H$5000,7,FALSE)-E47,"")</f>
        <v/>
      </c>
      <c r="I14" s="26">
        <f>IFERROR(VLOOKUP($A48,Results_30d_Deltas!$A$2:$H$5000,6,FALSE),"")</f>
        <v/>
      </c>
      <c r="J14" s="26" t="n"/>
      <c r="K14" s="26" t="n"/>
      <c r="L14" s="26" t="inlineStr">
        <is>
          <t>NO</t>
        </is>
      </c>
      <c r="M14" s="74" t="n">
        <v>2.032053708767136</v>
      </c>
      <c r="N14" s="74" t="n">
        <v>11</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4" t="n"/>
      <c r="HG14" s="34" t="n"/>
      <c r="HH14" s="34" t="n"/>
      <c r="HI14" s="34" t="n"/>
      <c r="HJ14" s="34"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ez_manage.py:5095 top()</t>
        </is>
      </c>
      <c r="IN14" s="26" t="inlineStr">
        <is>
          <t>v12_quick_engine.py:860 x7</t>
        </is>
      </c>
      <c r="IO14" s="26" t="n"/>
    </row>
    <row r="15" ht="10.5" customHeight="1" s="67">
      <c r="A15" s="26" t="inlineStr">
        <is>
          <t>NOLOSS_BYPASS_WT_5OF5_MIN_TFS</t>
        </is>
      </c>
      <c r="B15" s="26" t="inlineStr">
        <is>
          <t>8</t>
        </is>
      </c>
      <c r="C15" s="26" t="n"/>
      <c r="D15" s="26" t="n"/>
      <c r="E15" s="26" t="n"/>
      <c r="F15" s="26" t="n"/>
      <c r="G15" s="26">
        <f>IFERROR(VLOOKUP($A49&amp;"_"&amp;$B49,Results_Deltas!$A$2:$P$15000,5,FALSE),"")</f>
        <v/>
      </c>
      <c r="H15" s="26">
        <f>IFERROR(VLOOKUP($A49,Results_30d_Deltas!$A$2:$H$5000,7,FALSE)-E48,"")</f>
        <v/>
      </c>
      <c r="I15" s="26">
        <f>IFERROR(VLOOKUP($A49,Results_30d_Deltas!$A$2:$H$5000,6,FALSE),"")</f>
        <v/>
      </c>
      <c r="J15" s="26" t="n"/>
      <c r="K15" s="26" t="n"/>
      <c r="L15" s="26" t="inlineStr">
        <is>
          <t>NO</t>
        </is>
      </c>
      <c r="M15" s="74" t="n">
        <v>2.038804332642687</v>
      </c>
      <c r="N15" s="74" t="n">
        <v>11</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4" t="n"/>
      <c r="HG15" s="34" t="n"/>
      <c r="HH15" s="34" t="n"/>
      <c r="HI15" s="34" t="n"/>
      <c r="HJ15" s="34"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ez_manage.py:5095 top()</t>
        </is>
      </c>
      <c r="IN15" s="26" t="inlineStr">
        <is>
          <t>v12_quick_engine.py:860 x7</t>
        </is>
      </c>
      <c r="IO15" s="26" t="n"/>
    </row>
    <row r="16" ht="10.5" customHeight="1" s="67">
      <c r="A16" s="26" t="inlineStr">
        <is>
          <t>MIN_HOLD_BARS_BEFORE_EXIT</t>
        </is>
      </c>
      <c r="B16" s="26" t="inlineStr">
        <is>
          <t>16</t>
        </is>
      </c>
      <c r="C16" s="26" t="n"/>
      <c r="D16" s="26" t="n"/>
      <c r="E16" s="26" t="n"/>
      <c r="F16" s="26" t="n"/>
      <c r="G16" s="26">
        <f>IFERROR(VLOOKUP($A9&amp;"_"&amp;$B9,Results_Deltas!$A$2:$P$15000,5,FALSE),"")</f>
        <v/>
      </c>
      <c r="H16" s="26">
        <f>IFERROR(VLOOKUP($A9,Results_30d_Deltas!$A$2:$H$5000,7,FALSE)-E8,"")</f>
        <v/>
      </c>
      <c r="I16" s="26">
        <f>IFERROR(VLOOKUP($A9,Results_30d_Deltas!$A$2:$H$5000,6,FALSE),"")</f>
        <v/>
      </c>
      <c r="J16" s="26" t="n"/>
      <c r="K16" s="26" t="n"/>
      <c r="L16" s="26" t="inlineStr">
        <is>
          <t>NO</t>
        </is>
      </c>
      <c r="M16" s="74" t="n">
        <v>2.060840192798158</v>
      </c>
      <c r="N16" s="74" t="n">
        <v>11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ez_manage.py:4990 top()</t>
        </is>
      </c>
      <c r="IN16" s="26" t="inlineStr">
        <is>
          <t>v12_quick_engine.py:2309 x7</t>
        </is>
      </c>
      <c r="IO16" s="26" t="n"/>
    </row>
    <row r="17" ht="10.5" customHeight="1" s="67">
      <c r="A17" s="26" t="inlineStr">
        <is>
          <t>BREAKEVEN_GAIN_EROSION_REQUIRE_PROFIT</t>
        </is>
      </c>
      <c r="B17" s="26" t="inlineStr">
        <is>
          <t>False</t>
        </is>
      </c>
      <c r="C17" s="26" t="n"/>
      <c r="D17" s="26" t="n"/>
      <c r="E17" s="26" t="n"/>
      <c r="F17" s="26" t="n"/>
      <c r="G17" s="26">
        <f>IFERROR(VLOOKUP($A21&amp;"_"&amp;$B21,Results_Deltas!$A$2:$P$15000,5,FALSE),"")</f>
        <v/>
      </c>
      <c r="H17" s="26">
        <f>IFERROR(VLOOKUP($A21,Results_30d_Deltas!$A$2:$H$5000,7,FALSE)-E20,"")</f>
        <v/>
      </c>
      <c r="I17" s="26">
        <f>IFERROR(VLOOKUP($A21,Results_30d_Deltas!$A$2:$H$5000,6,FALSE),"")</f>
        <v/>
      </c>
      <c r="J17" s="26" t="n"/>
      <c r="K17" s="26" t="n"/>
      <c r="L17" s="26" t="inlineStr">
        <is>
          <t>YES</t>
        </is>
      </c>
      <c r="M17" s="74" t="n">
        <v>2.089032206683837</v>
      </c>
      <c r="N17" s="74" t="n">
        <v>11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4" t="n"/>
      <c r="AO17" s="34" t="n"/>
      <c r="AP17" s="34" t="n"/>
      <c r="AQ17" s="34" t="n"/>
      <c r="AR17" s="34"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4" t="n"/>
      <c r="HQ17" s="34" t="n"/>
      <c r="HR17" s="34" t="n"/>
      <c r="HS17" s="34" t="n"/>
      <c r="HT17" s="34" t="n"/>
      <c r="HU17" s="34" t="n"/>
      <c r="HV17" s="34" t="n"/>
      <c r="HW17" s="34" t="n"/>
      <c r="HX17" s="34" t="n"/>
      <c r="HY17" s="34" t="n"/>
      <c r="HZ17" s="33" t="n"/>
      <c r="IA17" s="33" t="n"/>
      <c r="IB17" s="33" t="n"/>
      <c r="IC17" s="33" t="n"/>
      <c r="ID17" s="33" t="n"/>
      <c r="IE17" s="33" t="n"/>
      <c r="IF17" s="33" t="n"/>
      <c r="IG17" s="33" t="n"/>
      <c r="IH17" s="33" t="n"/>
      <c r="II17" s="33" t="n"/>
      <c r="IJ17" s="33" t="n"/>
      <c r="IK17" s="33" t="n"/>
      <c r="IL17" s="26" t="n"/>
      <c r="IM17" s="26" t="inlineStr">
        <is>
          <t>ez_manage.py:4402 top()</t>
        </is>
      </c>
      <c r="IN17" s="26" t="inlineStr">
        <is>
          <t>v12_quick_engine.py:364 x13</t>
        </is>
      </c>
      <c r="IO17" s="26" t="n"/>
    </row>
    <row r="18" ht="10.5" customHeight="1" s="67">
      <c r="A18" s="26" t="inlineStr">
        <is>
          <t>HTF_GATE_APPLY_TO_OPEN</t>
        </is>
      </c>
      <c r="B18" s="26" t="inlineStr">
        <is>
          <t>1.0</t>
        </is>
      </c>
      <c r="C18" s="26" t="n"/>
      <c r="D18" s="26" t="n"/>
      <c r="E18" s="26" t="n"/>
      <c r="F18" s="26" t="n"/>
      <c r="G18" s="26">
        <f>IFERROR(VLOOKUP($A35&amp;"_"&amp;$B35,Results_Deltas!$A$2:$P$15000,5,FALSE),"")</f>
        <v/>
      </c>
      <c r="H18" s="26">
        <f>IFERROR(VLOOKUP($A35,Results_30d_Deltas!$A$2:$H$5000,7,FALSE)-E34,"")</f>
        <v/>
      </c>
      <c r="I18" s="26">
        <f>IFERROR(VLOOKUP($A35,Results_30d_Deltas!$A$2:$H$5000,6,FALSE),"")</f>
        <v/>
      </c>
      <c r="J18" s="26" t="n"/>
      <c r="K18" s="26" t="n"/>
      <c r="L18" s="26" t="inlineStr">
        <is>
          <t>NO</t>
        </is>
      </c>
      <c r="M18" s="74" t="n">
        <v>2.09981269400619</v>
      </c>
      <c r="N18" s="74" t="n">
        <v>11</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4" t="n"/>
      <c r="EA18" s="34" t="n"/>
      <c r="EB18" s="34" t="n"/>
      <c r="EC18" s="34" t="n"/>
      <c r="ED18" s="34" t="n"/>
      <c r="EE18" s="33" t="n"/>
      <c r="EF18" s="33" t="n"/>
      <c r="EG18" s="33" t="n"/>
      <c r="EH18" s="33" t="n"/>
      <c r="EI18" s="33" t="n"/>
      <c r="EJ18" s="33" t="n"/>
      <c r="EK18" s="33" t="n"/>
      <c r="EL18" s="33" t="n"/>
      <c r="EM18" s="33" t="n"/>
      <c r="EN18" s="33" t="n"/>
      <c r="EO18" s="34" t="n"/>
      <c r="EP18" s="34" t="n"/>
      <c r="EQ18" s="34" t="n"/>
      <c r="ER18" s="34" t="n"/>
      <c r="ES18" s="34"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4" t="n"/>
      <c r="HL18" s="34" t="n"/>
      <c r="HM18" s="34" t="n"/>
      <c r="HN18" s="34" t="n"/>
      <c r="HO18" s="34"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ez_manage.py:4877 top()</t>
        </is>
      </c>
      <c r="IN18" s="26" t="inlineStr">
        <is>
          <t>v12_quick_engine.py:2053 x4</t>
        </is>
      </c>
      <c r="IO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74" t="n">
        <v>2.108856379668102</v>
      </c>
      <c r="N19" s="74" t="n">
        <v>11</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4" t="n"/>
      <c r="AO19" s="34" t="n"/>
      <c r="AP19" s="34" t="n"/>
      <c r="AQ19" s="34" t="n"/>
      <c r="AR19" s="34"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4" t="n"/>
      <c r="HV19" s="34" t="n"/>
      <c r="HW19" s="34" t="n"/>
      <c r="HX19" s="34" t="n"/>
      <c r="HY19" s="34" t="n"/>
      <c r="HZ19" s="33" t="n"/>
      <c r="IA19" s="33" t="n"/>
      <c r="IB19" s="33" t="n"/>
      <c r="IC19" s="33" t="n"/>
      <c r="ID19" s="33" t="n"/>
      <c r="IE19" s="33" t="n"/>
      <c r="IF19" s="33" t="n"/>
      <c r="IG19" s="33" t="n"/>
      <c r="IH19" s="33" t="n"/>
      <c r="II19" s="33" t="n"/>
      <c r="IJ19" s="33" t="n"/>
      <c r="IK19" s="33" t="n"/>
      <c r="IL19" s="26" t="n"/>
      <c r="IM19" s="26" t="inlineStr">
        <is>
          <t>ez_manage.py:4401 top()</t>
        </is>
      </c>
      <c r="IN19" s="26" t="inlineStr">
        <is>
          <t>v12_quick_engine.py:357 x14</t>
        </is>
      </c>
      <c r="IO19" s="26" t="n"/>
    </row>
    <row r="20" ht="10.5" customHeight="1" s="67">
      <c r="A20" s="26" t="inlineStr">
        <is>
          <t>NOLOSS_BYPASS_WT_5OF5_MIN_TFS</t>
        </is>
      </c>
      <c r="B20" s="26" t="inlineStr">
        <is>
          <t>2</t>
        </is>
      </c>
      <c r="C20" s="26" t="n"/>
      <c r="D20" s="26" t="n"/>
      <c r="E20" s="26" t="n"/>
      <c r="F20" s="26" t="n"/>
      <c r="G20" s="26">
        <f>IFERROR(VLOOKUP($A45&amp;"_"&amp;$B45,Results_Deltas!$A$2:$P$15000,5,FALSE),"")</f>
        <v/>
      </c>
      <c r="H20" s="26">
        <f>IFERROR(VLOOKUP($A45,Results_30d_Deltas!$A$2:$H$5000,7,FALSE)-E44,"")</f>
        <v/>
      </c>
      <c r="I20" s="26">
        <f>IFERROR(VLOOKUP($A45,Results_30d_Deltas!$A$2:$H$5000,6,FALSE),"")</f>
        <v/>
      </c>
      <c r="J20" s="26" t="n"/>
      <c r="K20" s="26" t="n"/>
      <c r="L20" s="26" t="inlineStr">
        <is>
          <t>NO</t>
        </is>
      </c>
      <c r="M20" s="74" t="n">
        <v>2.13011668926675</v>
      </c>
      <c r="N20" s="74" t="n">
        <v>10</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4" t="n"/>
      <c r="HG20" s="34" t="n"/>
      <c r="HH20" s="34" t="n"/>
      <c r="HI20" s="34" t="n"/>
      <c r="HJ20" s="34"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ez_manage.py:5095 top()</t>
        </is>
      </c>
      <c r="IN20" s="26" t="inlineStr">
        <is>
          <t>v12_quick_engine.py:860 x7</t>
        </is>
      </c>
      <c r="IO20" s="26" t="n"/>
    </row>
    <row r="21" ht="10.5" customHeight="1" s="67">
      <c r="A21" s="26" t="inlineStr">
        <is>
          <t>MIN_HOLD_BARS_BEFORE_EXIT</t>
        </is>
      </c>
      <c r="B21" s="26" t="inlineStr">
        <is>
          <t>48</t>
        </is>
      </c>
      <c r="C21" s="26" t="n"/>
      <c r="D21" s="26" t="n"/>
      <c r="E21" s="26" t="n"/>
      <c r="F21" s="26" t="n"/>
      <c r="G21" s="26">
        <f>IFERROR(VLOOKUP($A13&amp;"_"&amp;$B13,Results_Deltas!$A$2:$P$15000,5,FALSE),"")</f>
        <v/>
      </c>
      <c r="H21" s="26">
        <f>IFERROR(VLOOKUP($A13,Results_30d_Deltas!$A$2:$H$5000,7,FALSE)-E12,"")</f>
        <v/>
      </c>
      <c r="I21" s="26">
        <f>IFERROR(VLOOKUP($A13,Results_30d_Deltas!$A$2:$H$5000,6,FALSE),"")</f>
        <v/>
      </c>
      <c r="J21" s="26" t="n"/>
      <c r="K21" s="26" t="n"/>
      <c r="L21" s="26" t="inlineStr">
        <is>
          <t>YES</t>
        </is>
      </c>
      <c r="M21" s="74" t="n">
        <v>2.184107871895288</v>
      </c>
      <c r="N21" s="74" t="n">
        <v>11</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ez_manage.py:4990 top()</t>
        </is>
      </c>
      <c r="IN21" s="26" t="inlineStr">
        <is>
          <t>v12_quick_engine.py:2309 x7</t>
        </is>
      </c>
      <c r="IO21" s="26" t="n"/>
    </row>
    <row r="22" ht="10.5" customHeight="1" s="67">
      <c r="A22" s="26" t="inlineStr">
        <is>
          <t>MARKET_QUALITY_SCORE_ENABLED</t>
        </is>
      </c>
      <c r="B22" s="26" t="inlineStr">
        <is>
          <t>True</t>
        </is>
      </c>
      <c r="C22" s="26" t="n"/>
      <c r="D22" s="26" t="n"/>
      <c r="E22" s="26" t="n"/>
      <c r="F22" s="26" t="n"/>
      <c r="G22" s="26">
        <f>IFERROR(VLOOKUP($A44&amp;"_"&amp;$B44,Results_Deltas!$A$2:$P$15000,5,FALSE),"")</f>
        <v/>
      </c>
      <c r="H22" s="26">
        <f>IFERROR(VLOOKUP($A44,Results_30d_Deltas!$A$2:$H$5000,7,FALSE)-E43,"")</f>
        <v/>
      </c>
      <c r="I22" s="26">
        <f>IFERROR(VLOOKUP($A44,Results_30d_Deltas!$A$2:$H$5000,6,FALSE),"")</f>
        <v/>
      </c>
      <c r="J22" s="26" t="n"/>
      <c r="K22" s="26" t="n"/>
      <c r="L22" s="26" t="inlineStr">
        <is>
          <t>NO</t>
        </is>
      </c>
      <c r="M22" s="74" t="n">
        <v>2.188691033052729</v>
      </c>
      <c r="N22" s="74" t="n">
        <v>35</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ez_manage.py:3518 top()</t>
        </is>
      </c>
      <c r="IN22" s="26" t="inlineStr">
        <is>
          <t>v12_quick_engine.py:2263 x8</t>
        </is>
      </c>
      <c r="IO22" s="26" t="n"/>
    </row>
    <row r="23" ht="10.5" customHeight="1" s="67">
      <c r="A23" s="26" t="inlineStr">
        <is>
          <t>BREAKEVEN_GAIN_EROSION_MIN_GAIN</t>
        </is>
      </c>
      <c r="B23" s="26" t="inlineStr">
        <is>
          <t>37.5</t>
        </is>
      </c>
      <c r="C23" s="26" t="n"/>
      <c r="D23" s="26" t="n"/>
      <c r="E23" s="26" t="n"/>
      <c r="F23" s="26" t="n"/>
      <c r="G23" s="26">
        <f>IFERROR(VLOOKUP($A17&amp;"_"&amp;$B17,Results_Deltas!$A$2:$P$15000,5,FALSE),"")</f>
        <v/>
      </c>
      <c r="H23" s="26">
        <f>IFERROR(VLOOKUP($A17,Results_30d_Deltas!$A$2:$H$5000,7,FALSE)-E16,"")</f>
        <v/>
      </c>
      <c r="I23" s="26">
        <f>IFERROR(VLOOKUP($A17,Results_30d_Deltas!$A$2:$H$5000,6,FALSE),"")</f>
        <v/>
      </c>
      <c r="J23" s="26" t="n"/>
      <c r="K23" s="26" t="n"/>
      <c r="L23" s="26" t="inlineStr">
        <is>
          <t>YES</t>
        </is>
      </c>
      <c r="M23" s="74" t="n">
        <v>2.198313635514206</v>
      </c>
      <c r="N23" s="74" t="n">
        <v>11</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4" t="n"/>
      <c r="AO23" s="34" t="n"/>
      <c r="AP23" s="34" t="n"/>
      <c r="AQ23" s="34" t="n"/>
      <c r="AR23" s="34"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4" t="n"/>
      <c r="HV23" s="34" t="n"/>
      <c r="HW23" s="34" t="n"/>
      <c r="HX23" s="34" t="n"/>
      <c r="HY23" s="34" t="n"/>
      <c r="HZ23" s="33" t="n"/>
      <c r="IA23" s="33" t="n"/>
      <c r="IB23" s="33" t="n"/>
      <c r="IC23" s="33" t="n"/>
      <c r="ID23" s="33" t="n"/>
      <c r="IE23" s="33" t="n"/>
      <c r="IF23" s="33" t="n"/>
      <c r="IG23" s="33" t="n"/>
      <c r="IH23" s="33" t="n"/>
      <c r="II23" s="33" t="n"/>
      <c r="IJ23" s="33" t="n"/>
      <c r="IK23" s="33" t="n"/>
      <c r="IL23" s="26" t="n"/>
      <c r="IM23" s="26" t="inlineStr">
        <is>
          <t>ez_manage.py:4401 top()</t>
        </is>
      </c>
      <c r="IN23" s="26" t="inlineStr">
        <is>
          <t>v12_quick_engine.py:357 x14</t>
        </is>
      </c>
      <c r="IO23" s="26" t="n"/>
    </row>
    <row r="24" ht="10.5" customHeight="1" s="67">
      <c r="A24" s="26" t="inlineStr">
        <is>
          <t>BREAKEVEN_GAIN_EROSION_MIN_GAIN</t>
        </is>
      </c>
      <c r="B24" s="26" t="inlineStr">
        <is>
          <t>75.0</t>
        </is>
      </c>
      <c r="C24" s="26" t="n"/>
      <c r="D24" s="26" t="n"/>
      <c r="E24" s="26" t="n"/>
      <c r="F24" s="26" t="n"/>
      <c r="G24" s="26">
        <f>IFERROR(VLOOKUP($A20&amp;"_"&amp;$B20,Results_Deltas!$A$2:$P$15000,5,FALSE),"")</f>
        <v/>
      </c>
      <c r="H24" s="26">
        <f>IFERROR(VLOOKUP($A20,Results_30d_Deltas!$A$2:$H$5000,7,FALSE)-E19,"")</f>
        <v/>
      </c>
      <c r="I24" s="26">
        <f>IFERROR(VLOOKUP($A20,Results_30d_Deltas!$A$2:$H$5000,6,FALSE),"")</f>
        <v/>
      </c>
      <c r="J24" s="26" t="n"/>
      <c r="K24" s="26" t="n"/>
      <c r="L24" s="26" t="inlineStr">
        <is>
          <t>NO</t>
        </is>
      </c>
      <c r="M24" s="74" t="n">
        <v>2.358033035753595</v>
      </c>
      <c r="N24" s="74" t="n">
        <v>11</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4" t="n"/>
      <c r="AO24" s="34" t="n"/>
      <c r="AP24" s="34" t="n"/>
      <c r="AQ24" s="34" t="n"/>
      <c r="AR24" s="34"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4" t="n"/>
      <c r="HV24" s="34" t="n"/>
      <c r="HW24" s="34" t="n"/>
      <c r="HX24" s="34" t="n"/>
      <c r="HY24" s="34" t="n"/>
      <c r="HZ24" s="33" t="n"/>
      <c r="IA24" s="33" t="n"/>
      <c r="IB24" s="33" t="n"/>
      <c r="IC24" s="33" t="n"/>
      <c r="ID24" s="33" t="n"/>
      <c r="IE24" s="33" t="n"/>
      <c r="IF24" s="33" t="n"/>
      <c r="IG24" s="33" t="n"/>
      <c r="IH24" s="33" t="n"/>
      <c r="II24" s="33" t="n"/>
      <c r="IJ24" s="33" t="n"/>
      <c r="IK24" s="33" t="n"/>
      <c r="IL24" s="26" t="n"/>
      <c r="IM24" s="26" t="inlineStr">
        <is>
          <t>ez_manage.py:4401 top()</t>
        </is>
      </c>
      <c r="IN24" s="26" t="inlineStr">
        <is>
          <t>v12_quick_engine.py:357 x14</t>
        </is>
      </c>
      <c r="IO24" s="26" t="n"/>
    </row>
    <row r="25" ht="10.5" customHeight="1" s="67">
      <c r="A25" s="26" t="inlineStr">
        <is>
          <t>MIN_HOLD_BARS_BEFORE_EXIT</t>
        </is>
      </c>
      <c r="B25" s="26" t="inlineStr">
        <is>
          <t>24</t>
        </is>
      </c>
      <c r="C25" s="26" t="n"/>
      <c r="D25" s="26" t="n"/>
      <c r="E25" s="26" t="n"/>
      <c r="F25" s="26" t="n"/>
      <c r="G25" s="26">
        <f>IFERROR(VLOOKUP($A10&amp;"_"&amp;$B10,Results_Deltas!$A$2:$P$15000,5,FALSE),"")</f>
        <v/>
      </c>
      <c r="H25" s="26">
        <f>IFERROR(VLOOKUP($A10,Results_30d_Deltas!$A$2:$H$5000,7,FALSE)-E9,"")</f>
        <v/>
      </c>
      <c r="I25" s="26">
        <f>IFERROR(VLOOKUP($A10,Results_30d_Deltas!$A$2:$H$5000,6,FALSE),"")</f>
        <v/>
      </c>
      <c r="J25" s="26" t="n"/>
      <c r="K25" s="26" t="n"/>
      <c r="L25" s="26" t="inlineStr">
        <is>
          <t>NO</t>
        </is>
      </c>
      <c r="M25" s="74" t="n">
        <v>2.414992141411352</v>
      </c>
      <c r="N25" s="74" t="n">
        <v>11</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ez_manage.py:4990 top()</t>
        </is>
      </c>
      <c r="IN25" s="26" t="inlineStr">
        <is>
          <t>v12_quick_engine.py:2309 x7</t>
        </is>
      </c>
      <c r="IO25" s="26" t="n"/>
    </row>
    <row r="26" ht="10.5" customHeight="1" s="67">
      <c r="A26" s="26" t="inlineStr">
        <is>
          <t>HTF_DIRECTION_GATE_ENABLED</t>
        </is>
      </c>
      <c r="B26" s="26" t="inlineStr">
        <is>
          <t>True</t>
        </is>
      </c>
      <c r="C26" s="26" t="n"/>
      <c r="D26" s="26" t="n"/>
      <c r="E26" s="26" t="n"/>
      <c r="F26" s="26" t="n"/>
      <c r="G26" s="26">
        <f>IFERROR(VLOOKUP($A32&amp;"_"&amp;$B32,Results_Deltas!$A$2:$P$15000,5,FALSE),"")</f>
        <v/>
      </c>
      <c r="H26" s="26">
        <f>IFERROR(VLOOKUP($A32,Results_30d_Deltas!$A$2:$H$5000,7,FALSE)-E31,"")</f>
        <v/>
      </c>
      <c r="I26" s="26">
        <f>IFERROR(VLOOKUP($A32,Results_30d_Deltas!$A$2:$H$5000,6,FALSE),"")</f>
        <v/>
      </c>
      <c r="J26" s="26" t="n"/>
      <c r="K26" s="26" t="n"/>
      <c r="L26" s="26" t="inlineStr">
        <is>
          <t>NO</t>
        </is>
      </c>
      <c r="M26" s="74" t="n">
        <v>2.417952310650331</v>
      </c>
      <c r="N26" s="74" t="n">
        <v>36</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4" t="n"/>
      <c r="EP26" s="34" t="n"/>
      <c r="EQ26" s="34" t="n"/>
      <c r="ER26" s="34" t="n"/>
      <c r="ES26" s="34"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ez_manage.py:4872 top()</t>
        </is>
      </c>
      <c r="IN26" s="26" t="inlineStr">
        <is>
          <t>v12_quick_engine.py:2048 x2</t>
        </is>
      </c>
      <c r="IO26" s="26" t="n"/>
    </row>
    <row r="27" ht="10.5" customHeight="1" s="67">
      <c r="A27" s="26" t="inlineStr">
        <is>
          <t>SIMPLE_TP_EXIT_ENABLED</t>
        </is>
      </c>
      <c r="B27" s="26" t="inlineStr">
        <is>
          <t>True</t>
        </is>
      </c>
      <c r="C27" s="26" t="n"/>
      <c r="D27" s="26" t="n"/>
      <c r="E27" s="26" t="n"/>
      <c r="F27" s="26" t="n"/>
      <c r="G27" s="26">
        <f>IFERROR(VLOOKUP($A51&amp;"_"&amp;$B51,Results_Deltas!$A$2:$P$15000,5,FALSE),"")</f>
        <v/>
      </c>
      <c r="H27" s="26">
        <f>IFERROR(VLOOKUP($A51,Results_30d_Deltas!$A$2:$H$5000,7,FALSE)-E50,"")</f>
        <v/>
      </c>
      <c r="I27" s="26">
        <f>IFERROR(VLOOKUP($A51,Results_30d_Deltas!$A$2:$H$5000,6,FALSE),"")</f>
        <v/>
      </c>
      <c r="J27" s="26" t="n"/>
      <c r="K27" s="26" t="n"/>
      <c r="L27" s="26" t="inlineStr">
        <is>
          <t>NO</t>
        </is>
      </c>
      <c r="M27" s="74" t="n">
        <v>2.424479801686978</v>
      </c>
      <c r="N27" s="74" t="n">
        <v>11</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ez_manage.py:4001 top()</t>
        </is>
      </c>
      <c r="IN27" s="26" t="inlineStr">
        <is>
          <t>v12_quick_engine.py:3227 x2</t>
        </is>
      </c>
      <c r="IO27" s="26" t="n"/>
    </row>
    <row r="28" ht="10.5" customHeight="1" s="67">
      <c r="A28" s="26" t="inlineStr">
        <is>
          <t>MIN_HOLD_BARS_BEFORE_EXIT</t>
        </is>
      </c>
      <c r="B28" s="26" t="inlineStr">
        <is>
          <t>40</t>
        </is>
      </c>
      <c r="C28" s="26" t="n"/>
      <c r="D28" s="26" t="n"/>
      <c r="E28" s="26" t="n"/>
      <c r="F28" s="26" t="n"/>
      <c r="G28" s="26">
        <f>IFERROR(VLOOKUP($A12&amp;"_"&amp;$B12,Results_Deltas!$A$2:$P$15000,5,FALSE),"")</f>
        <v/>
      </c>
      <c r="H28" s="26">
        <f>IFERROR(VLOOKUP($A12,Results_30d_Deltas!$A$2:$H$5000,7,FALSE)-E11,"")</f>
        <v/>
      </c>
      <c r="I28" s="26">
        <f>IFERROR(VLOOKUP($A12,Results_30d_Deltas!$A$2:$H$5000,6,FALSE),"")</f>
        <v/>
      </c>
      <c r="J28" s="26" t="n"/>
      <c r="K28" s="26" t="n"/>
      <c r="L28" s="26" t="inlineStr">
        <is>
          <t>NO</t>
        </is>
      </c>
      <c r="M28" s="74" t="n">
        <v>2.608762476513152</v>
      </c>
      <c r="N28" s="74" t="n">
        <v>11</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ez_manage.py:4990 top()</t>
        </is>
      </c>
      <c r="IN28" s="26" t="inlineStr">
        <is>
          <t>v12_quick_engine.py:2309 x7</t>
        </is>
      </c>
      <c r="IO28" s="26" t="n"/>
    </row>
    <row r="29" ht="10.5" customHeight="1" s="67">
      <c r="A29" s="26" t="inlineStr">
        <is>
          <t>MIN_HOLD_BARS_BEFORE_EXIT</t>
        </is>
      </c>
      <c r="B29" s="26" t="inlineStr">
        <is>
          <t>32</t>
        </is>
      </c>
      <c r="C29" s="26" t="n"/>
      <c r="D29" s="26" t="n"/>
      <c r="E29" s="26" t="n"/>
      <c r="F29" s="26" t="n"/>
      <c r="G29" s="26">
        <f>IFERROR(VLOOKUP($A11&amp;"_"&amp;$B11,Results_Deltas!$A$2:$P$15000,5,FALSE),"")</f>
        <v/>
      </c>
      <c r="H29" s="26">
        <f>IFERROR(VLOOKUP($A11,Results_30d_Deltas!$A$2:$H$5000,7,FALSE)-E10,"")</f>
        <v/>
      </c>
      <c r="I29" s="26">
        <f>IFERROR(VLOOKUP($A11,Results_30d_Deltas!$A$2:$H$5000,6,FALSE),"")</f>
        <v/>
      </c>
      <c r="J29" s="26" t="n"/>
      <c r="K29" s="26" t="n"/>
      <c r="L29" s="26" t="inlineStr">
        <is>
          <t>NO</t>
        </is>
      </c>
      <c r="M29" s="74" t="n">
        <v>2.776933370802185</v>
      </c>
      <c r="N29" s="74" t="n">
        <v>11</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ez_manage.py:4990 top()</t>
        </is>
      </c>
      <c r="IN29" s="26" t="inlineStr">
        <is>
          <t>v12_quick_engine.py:2309 x7</t>
        </is>
      </c>
      <c r="IO29" s="26" t="n"/>
    </row>
    <row r="30" ht="10.5" customHeight="1" s="67">
      <c r="A30" s="26" t="inlineStr">
        <is>
          <t>SIMPLE_TP_PCT</t>
        </is>
      </c>
      <c r="B30" s="26" t="inlineStr">
        <is>
          <t>0</t>
        </is>
      </c>
      <c r="C30" s="26" t="n"/>
      <c r="D30" s="26" t="n"/>
      <c r="E30" s="26" t="n"/>
      <c r="F30" s="26" t="n"/>
      <c r="G30" s="26">
        <f>IFERROR(VLOOKUP($A52&amp;"_"&amp;$B52,Results_Deltas!$A$2:$P$15000,5,FALSE),"")</f>
        <v/>
      </c>
      <c r="H30" s="26">
        <f>IFERROR(VLOOKUP($A52,Results_30d_Deltas!$A$2:$H$5000,7,FALSE)-E51,"")</f>
        <v/>
      </c>
      <c r="I30" s="26">
        <f>IFERROR(VLOOKUP($A52,Results_30d_Deltas!$A$2:$H$5000,6,FALSE),"")</f>
        <v/>
      </c>
      <c r="J30" s="26" t="n"/>
      <c r="K30" s="26" t="n"/>
      <c r="L30" s="26" t="inlineStr">
        <is>
          <t>NO</t>
        </is>
      </c>
      <c r="M30" s="74" t="n">
        <v>2.825622642937943</v>
      </c>
      <c r="N30" s="74" t="n">
        <v>11</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ez_manage.py:4002 top()</t>
        </is>
      </c>
      <c r="IN30" s="26" t="inlineStr">
        <is>
          <t>v12_quick_engine.py:3228 x2</t>
        </is>
      </c>
      <c r="IO30" s="26" t="n"/>
    </row>
    <row r="31" ht="10.5" customHeight="1" s="67">
      <c r="A31" s="27" t="inlineStr">
        <is>
          <t>SIMPLE_TP_PCT</t>
        </is>
      </c>
      <c r="B31" s="69" t="n">
        <v>0</v>
      </c>
      <c r="C31" s="26" t="n"/>
      <c r="D31" s="26" t="n"/>
      <c r="E31" s="26" t="n"/>
      <c r="F31" s="26" t="n"/>
      <c r="G31" s="26">
        <f>IFERROR(VLOOKUP($A53&amp;"_"&amp;$B53,Results_Deltas!$A$2:$P$15000,5,FALSE),"")</f>
        <v/>
      </c>
      <c r="H31" s="26">
        <f>IFERROR(VLOOKUP($A53,Results_30d_Deltas!$A$2:$H$5000,7,FALSE)-E52,"")</f>
        <v/>
      </c>
      <c r="I31" s="26">
        <f>IFERROR(VLOOKUP($A53,Results_30d_Deltas!$A$2:$H$5000,6,FALSE),"")</f>
        <v/>
      </c>
      <c r="J31" s="26" t="n"/>
      <c r="K31" s="26" t="n"/>
      <c r="L31" s="26" t="inlineStr">
        <is>
          <t>NO</t>
        </is>
      </c>
      <c r="M31" s="74" t="n">
        <v>2.825622642937943</v>
      </c>
      <c r="N31" s="74" t="n">
        <v>11</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ez_manage.py:4002 top()</t>
        </is>
      </c>
      <c r="IN31" s="26" t="inlineStr">
        <is>
          <t>v12_quick_engine.py:3228 x2</t>
        </is>
      </c>
      <c r="IO31" s="26" t="n"/>
    </row>
    <row r="32" ht="10.5" customHeight="1" s="67">
      <c r="A32" s="26" t="inlineStr">
        <is>
          <t>PARTIAL_PROFIT_LOCK_FRAC</t>
        </is>
      </c>
      <c r="B32" s="26" t="inlineStr">
        <is>
          <t>0</t>
        </is>
      </c>
      <c r="C32" s="26" t="n"/>
      <c r="D32" s="26" t="n"/>
      <c r="E32" s="26" t="n"/>
      <c r="F32" s="26" t="n"/>
      <c r="G32" s="26">
        <f>IFERROR(VLOOKUP($A5&amp;"_"&amp;$B5,Results_Deltas!$A$2:$P$15000,5,FALSE),"")</f>
        <v/>
      </c>
      <c r="H32" s="26">
        <f>IFERROR(VLOOKUP($A5,Results_30d_Deltas!$A$2:$H$5000,7,FALSE)-E4,"")</f>
        <v/>
      </c>
      <c r="I32" s="26">
        <f>IFERROR(VLOOKUP($A5,Results_30d_Deltas!$A$2:$H$5000,6,FALSE),"")</f>
        <v/>
      </c>
      <c r="J32" s="26" t="n"/>
      <c r="K32" s="26" t="n"/>
      <c r="L32" s="26" t="inlineStr">
        <is>
          <t>NO</t>
        </is>
      </c>
      <c r="M32" s="74" t="n">
        <v>2.939599850083</v>
      </c>
      <c r="N32" s="74" t="n">
        <v>11</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4" t="n"/>
      <c r="HQ32" s="34" t="n"/>
      <c r="HR32" s="34" t="n"/>
      <c r="HS32" s="34" t="n"/>
      <c r="HT32" s="34"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ez_manage.py:5158 top()</t>
        </is>
      </c>
      <c r="IN32" s="26" t="inlineStr">
        <is>
          <t>v12_quick_engine.py:2674 x7</t>
        </is>
      </c>
      <c r="IO32" s="26" t="n"/>
    </row>
    <row r="33" ht="10.5" customHeight="1" s="67">
      <c r="A33" s="27" t="inlineStr">
        <is>
          <t>PARTIAL_PROFIT_LOCK_FRAC</t>
        </is>
      </c>
      <c r="B33" s="69" t="n">
        <v>0</v>
      </c>
      <c r="C33" s="26" t="n"/>
      <c r="D33" s="26" t="n"/>
      <c r="E33" s="26" t="n"/>
      <c r="F33" s="26" t="n"/>
      <c r="G33" s="26">
        <f>IFERROR(VLOOKUP($A6&amp;"_"&amp;$B6,Results_Deltas!$A$2:$P$15000,5,FALSE),"")</f>
        <v/>
      </c>
      <c r="H33" s="26">
        <f>IFERROR(VLOOKUP($A6,Results_30d_Deltas!$A$2:$H$5000,7,FALSE)-E5,"")</f>
        <v/>
      </c>
      <c r="I33" s="26">
        <f>IFERROR(VLOOKUP($A6,Results_30d_Deltas!$A$2:$H$5000,6,FALSE),"")</f>
        <v/>
      </c>
      <c r="J33" s="26" t="n"/>
      <c r="K33" s="26" t="n"/>
      <c r="L33" s="26" t="inlineStr">
        <is>
          <t>YES</t>
        </is>
      </c>
      <c r="M33" s="74" t="n">
        <v>2.939599850083</v>
      </c>
      <c r="N33" s="74" t="n">
        <v>11</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4" t="n"/>
      <c r="HQ33" s="34" t="n"/>
      <c r="HR33" s="34" t="n"/>
      <c r="HS33" s="34" t="n"/>
      <c r="HT33" s="34"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ez_manage.py:5158 top()</t>
        </is>
      </c>
      <c r="IN33" s="26" t="inlineStr">
        <is>
          <t>v12_quick_engine.py:2674 x7</t>
        </is>
      </c>
      <c r="IO33" s="26" t="n"/>
    </row>
    <row r="34" ht="10.5" customHeight="1" s="67">
      <c r="A34" s="27" t="inlineStr">
        <is>
          <t>BREAKEVEN_GAIN_EROSION_ENABLED</t>
        </is>
      </c>
      <c r="B34" s="27" t="inlineStr">
        <is>
          <t>False</t>
        </is>
      </c>
      <c r="C34" s="26" t="n"/>
      <c r="D34" s="26" t="n"/>
      <c r="E34" s="26" t="n"/>
      <c r="F34" s="26" t="n"/>
      <c r="G34" s="26">
        <f>IFERROR(VLOOKUP($A14&amp;"_"&amp;$B14,Results_Deltas!$A$2:$P$15000,5,FALSE),"")</f>
        <v/>
      </c>
      <c r="H34" s="26">
        <f>IFERROR(VLOOKUP($A14,Results_30d_Deltas!$A$2:$H$5000,7,FALSE)-E13,"")</f>
        <v/>
      </c>
      <c r="I34" s="26">
        <f>IFERROR(VLOOKUP($A14,Results_30d_Deltas!$A$2:$H$5000,6,FALSE),"")</f>
        <v/>
      </c>
      <c r="J34" s="26" t="n"/>
      <c r="K34" s="26" t="n"/>
      <c r="L34" s="26" t="inlineStr">
        <is>
          <t>NO</t>
        </is>
      </c>
      <c r="M34" s="74" t="n">
        <v>2.949422491608235</v>
      </c>
      <c r="N34" s="74" t="n">
        <v>11</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4" t="n"/>
      <c r="AO34" s="34" t="n"/>
      <c r="AP34" s="34" t="n"/>
      <c r="AQ34" s="34" t="n"/>
      <c r="AR34" s="34"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4" t="n"/>
      <c r="HV34" s="34" t="n"/>
      <c r="HW34" s="34" t="n"/>
      <c r="HX34" s="34" t="n"/>
      <c r="HY34" s="34" t="n"/>
      <c r="HZ34" s="33" t="n"/>
      <c r="IA34" s="33" t="n"/>
      <c r="IB34" s="33" t="n"/>
      <c r="IC34" s="33" t="n"/>
      <c r="ID34" s="33" t="n"/>
      <c r="IE34" s="33" t="n"/>
      <c r="IF34" s="33" t="n"/>
      <c r="IG34" s="33" t="n"/>
      <c r="IH34" s="33" t="n"/>
      <c r="II34" s="33" t="n"/>
      <c r="IJ34" s="33" t="n"/>
      <c r="IK34" s="33" t="n"/>
      <c r="IL34" s="26" t="n"/>
      <c r="IM34" s="26" t="inlineStr">
        <is>
          <t>ez_manage.py:4400 top()</t>
        </is>
      </c>
      <c r="IN34" s="26" t="inlineStr">
        <is>
          <t>v12_quick_engine.py:341 x8</t>
        </is>
      </c>
      <c r="IO34" s="26" t="n"/>
    </row>
    <row r="35" ht="10.5" customHeight="1" s="67">
      <c r="A35" s="27" t="inlineStr">
        <is>
          <t>BREAKEVEN_GAIN_EROSION_MIN_GAIN</t>
        </is>
      </c>
      <c r="B35" s="27" t="inlineStr">
        <is>
          <t>50.0</t>
        </is>
      </c>
      <c r="C35" s="26" t="n"/>
      <c r="D35" s="26" t="n"/>
      <c r="E35" s="26" t="n"/>
      <c r="F35" s="26" t="n"/>
      <c r="G35" s="26">
        <f>IFERROR(VLOOKUP($A18&amp;"_"&amp;$B18,Results_Deltas!$A$2:$P$15000,5,FALSE),"")</f>
        <v/>
      </c>
      <c r="H35" s="26">
        <f>IFERROR(VLOOKUP($A18,Results_30d_Deltas!$A$2:$H$5000,7,FALSE)-E17,"")</f>
        <v/>
      </c>
      <c r="I35" s="26">
        <f>IFERROR(VLOOKUP($A18,Results_30d_Deltas!$A$2:$H$5000,6,FALSE),"")</f>
        <v/>
      </c>
      <c r="J35" s="26" t="n"/>
      <c r="K35" s="26" t="n"/>
      <c r="L35" s="26" t="inlineStr">
        <is>
          <t>NO</t>
        </is>
      </c>
      <c r="M35" s="74" t="n">
        <v>2.98032299753218</v>
      </c>
      <c r="N35" s="74" t="n">
        <v>11</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4" t="n"/>
      <c r="AO35" s="34" t="n"/>
      <c r="AP35" s="34" t="n"/>
      <c r="AQ35" s="34" t="n"/>
      <c r="AR35" s="34"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4" t="n"/>
      <c r="HV35" s="34" t="n"/>
      <c r="HW35" s="34" t="n"/>
      <c r="HX35" s="34" t="n"/>
      <c r="HY35" s="34" t="n"/>
      <c r="HZ35" s="33" t="n"/>
      <c r="IA35" s="33" t="n"/>
      <c r="IB35" s="33" t="n"/>
      <c r="IC35" s="33" t="n"/>
      <c r="ID35" s="33" t="n"/>
      <c r="IE35" s="33" t="n"/>
      <c r="IF35" s="33" t="n"/>
      <c r="IG35" s="33" t="n"/>
      <c r="IH35" s="33" t="n"/>
      <c r="II35" s="33" t="n"/>
      <c r="IJ35" s="33" t="n"/>
      <c r="IK35" s="33" t="n"/>
      <c r="IL35" s="26" t="n"/>
      <c r="IM35" s="26" t="inlineStr">
        <is>
          <t>ez_manage.py:4401 top()</t>
        </is>
      </c>
      <c r="IN35" s="26" t="inlineStr">
        <is>
          <t>v12_quick_engine.py:357 x14</t>
        </is>
      </c>
      <c r="IO35" s="26" t="n"/>
    </row>
    <row r="36" ht="10.5" customHeight="1" s="67">
      <c r="A36" s="27" t="inlineStr">
        <is>
          <t>BREAKEVEN_GAIN_EROSION_REQUIRE_PROFIT</t>
        </is>
      </c>
      <c r="B36" s="27" t="inlineStr">
        <is>
          <t>True</t>
        </is>
      </c>
      <c r="C36" s="26" t="n"/>
      <c r="D36" s="26" t="n"/>
      <c r="E36" s="26" t="n"/>
      <c r="F36" s="26" t="n"/>
      <c r="G36" s="26">
        <f>IFERROR(VLOOKUP($A22&amp;"_"&amp;$B22,Results_Deltas!$A$2:$P$15000,5,FALSE),"")</f>
        <v/>
      </c>
      <c r="H36" s="26">
        <f>IFERROR(VLOOKUP($A22,Results_30d_Deltas!$A$2:$H$5000,7,FALSE)-E21,"")</f>
        <v/>
      </c>
      <c r="I36" s="26">
        <f>IFERROR(VLOOKUP($A22,Results_30d_Deltas!$A$2:$H$5000,6,FALSE),"")</f>
        <v/>
      </c>
      <c r="J36" s="26" t="n"/>
      <c r="K36" s="26" t="n"/>
      <c r="L36" s="26" t="inlineStr">
        <is>
          <t>NO</t>
        </is>
      </c>
      <c r="M36" s="74" t="n">
        <v>2.98032299753218</v>
      </c>
      <c r="N36" s="74" t="n">
        <v>11</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4" t="n"/>
      <c r="AO36" s="34" t="n"/>
      <c r="AP36" s="34" t="n"/>
      <c r="AQ36" s="34" t="n"/>
      <c r="AR36" s="34"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4" t="n"/>
      <c r="HQ36" s="34" t="n"/>
      <c r="HR36" s="34" t="n"/>
      <c r="HS36" s="34" t="n"/>
      <c r="HT36" s="34" t="n"/>
      <c r="HU36" s="34" t="n"/>
      <c r="HV36" s="34" t="n"/>
      <c r="HW36" s="34" t="n"/>
      <c r="HX36" s="34" t="n"/>
      <c r="HY36" s="34" t="n"/>
      <c r="HZ36" s="33" t="n"/>
      <c r="IA36" s="33" t="n"/>
      <c r="IB36" s="33" t="n"/>
      <c r="IC36" s="33" t="n"/>
      <c r="ID36" s="33" t="n"/>
      <c r="IE36" s="33" t="n"/>
      <c r="IF36" s="33" t="n"/>
      <c r="IG36" s="33" t="n"/>
      <c r="IH36" s="33" t="n"/>
      <c r="II36" s="33" t="n"/>
      <c r="IJ36" s="33" t="n"/>
      <c r="IK36" s="33" t="n"/>
      <c r="IL36" s="26" t="n"/>
      <c r="IM36" s="26" t="inlineStr">
        <is>
          <t>ez_manage.py:4402 top()</t>
        </is>
      </c>
      <c r="IN36" s="26" t="inlineStr">
        <is>
          <t>v12_quick_engine.py:364 x13</t>
        </is>
      </c>
      <c r="IO36" s="26" t="n"/>
    </row>
    <row r="37" ht="10.5" customHeight="1" s="67">
      <c r="A37" s="26" t="inlineStr">
        <is>
          <t>HTF_GATE_APPLY_TO_OPEN</t>
        </is>
      </c>
      <c r="B37" s="26" t="inlineStr">
        <is>
          <t>0</t>
        </is>
      </c>
      <c r="C37" s="26" t="n"/>
      <c r="D37" s="26" t="n"/>
      <c r="E37" s="26" t="n"/>
      <c r="F37" s="26" t="n"/>
      <c r="G37" s="26">
        <f>IFERROR(VLOOKUP($A33&amp;"_"&amp;$B33,Results_Deltas!$A$2:$P$15000,5,FALSE),"")</f>
        <v/>
      </c>
      <c r="H37" s="26">
        <f>IFERROR(VLOOKUP($A33,Results_30d_Deltas!$A$2:$H$5000,7,FALSE)-E32,"")</f>
        <v/>
      </c>
      <c r="I37" s="26">
        <f>IFERROR(VLOOKUP($A33,Results_30d_Deltas!$A$2:$H$5000,6,FALSE),"")</f>
        <v/>
      </c>
      <c r="J37" s="26" t="n"/>
      <c r="K37" s="26" t="n"/>
      <c r="L37" s="26" t="inlineStr">
        <is>
          <t>NO</t>
        </is>
      </c>
      <c r="M37" s="74" t="n">
        <v>2.98032299753218</v>
      </c>
      <c r="N37" s="74" t="n">
        <v>11</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4" t="n"/>
      <c r="EA37" s="34" t="n"/>
      <c r="EB37" s="34" t="n"/>
      <c r="EC37" s="34" t="n"/>
      <c r="ED37" s="34" t="n"/>
      <c r="EE37" s="33" t="n"/>
      <c r="EF37" s="33" t="n"/>
      <c r="EG37" s="33" t="n"/>
      <c r="EH37" s="33" t="n"/>
      <c r="EI37" s="33" t="n"/>
      <c r="EJ37" s="33" t="n"/>
      <c r="EK37" s="33" t="n"/>
      <c r="EL37" s="33" t="n"/>
      <c r="EM37" s="33" t="n"/>
      <c r="EN37" s="33" t="n"/>
      <c r="EO37" s="34" t="n"/>
      <c r="EP37" s="34" t="n"/>
      <c r="EQ37" s="34" t="n"/>
      <c r="ER37" s="34" t="n"/>
      <c r="ES37" s="34"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4" t="n"/>
      <c r="HL37" s="34" t="n"/>
      <c r="HM37" s="34" t="n"/>
      <c r="HN37" s="34" t="n"/>
      <c r="HO37" s="34"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ez_manage.py:4877 top()</t>
        </is>
      </c>
      <c r="IN37" s="26" t="inlineStr">
        <is>
          <t>v12_quick_engine.py:2053 x4</t>
        </is>
      </c>
      <c r="IO37" s="26" t="n"/>
    </row>
    <row r="38" ht="10.5" customHeight="1" s="67">
      <c r="A38" s="27" t="inlineStr">
        <is>
          <t>SIMPLE_TP_EXIT_ENABLED</t>
        </is>
      </c>
      <c r="B38" s="27" t="inlineStr">
        <is>
          <t>False</t>
        </is>
      </c>
      <c r="C38" s="26" t="n"/>
      <c r="D38" s="26" t="n"/>
      <c r="E38" s="26" t="n"/>
      <c r="F38" s="26" t="n"/>
      <c r="G38" s="26">
        <f>IFERROR(VLOOKUP($A50&amp;"_"&amp;$B50,Results_Deltas!$A$2:$P$15000,5,FALSE),"")</f>
        <v/>
      </c>
      <c r="H38" s="26">
        <f>IFERROR(VLOOKUP($A50,Results_30d_Deltas!$A$2:$H$5000,7,FALSE)-E49,"")</f>
        <v/>
      </c>
      <c r="I38" s="26">
        <f>IFERROR(VLOOKUP($A50,Results_30d_Deltas!$A$2:$H$5000,6,FALSE),"")</f>
        <v/>
      </c>
      <c r="J38" s="26" t="n"/>
      <c r="K38" s="26" t="n"/>
      <c r="L38" s="26" t="inlineStr">
        <is>
          <t>YES</t>
        </is>
      </c>
      <c r="M38" s="74" t="n">
        <v>2.98032299753218</v>
      </c>
      <c r="N38" s="74" t="n">
        <v>11</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ez_manage.py:4001 top()</t>
        </is>
      </c>
      <c r="IN38" s="26" t="inlineStr">
        <is>
          <t>v12_quick_engine.py:3227 x2</t>
        </is>
      </c>
      <c r="IO38" s="26" t="n"/>
    </row>
    <row r="39" ht="10.5" customHeight="1" s="67">
      <c r="A39" s="26" t="inlineStr">
        <is>
          <t>FUNDING_GATE_LONG_MAX</t>
        </is>
      </c>
      <c r="B39" s="26" t="inlineStr">
        <is>
          <t>0.0</t>
        </is>
      </c>
      <c r="C39" s="26" t="n"/>
      <c r="D39" s="26" t="n"/>
      <c r="E39" s="26" t="n"/>
      <c r="F39" s="26" t="n"/>
      <c r="G39" s="26">
        <f>IFERROR(VLOOKUP($A23&amp;"_"&amp;$B23,Results_Deltas!$A$2:$P$15000,5,FALSE),"")</f>
        <v/>
      </c>
      <c r="H39" s="26">
        <f>IFERROR(VLOOKUP($A23,Results_30d_Deltas!$A$2:$H$5000,7,FALSE)-E22,"")</f>
        <v/>
      </c>
      <c r="I39" s="26">
        <f>IFERROR(VLOOKUP($A23,Results_30d_Deltas!$A$2:$H$5000,6,FALSE),"")</f>
        <v/>
      </c>
      <c r="J39" s="26" t="n"/>
      <c r="K39" s="26" t="n"/>
      <c r="L39" s="26" t="inlineStr">
        <is>
          <t>NO</t>
        </is>
      </c>
      <c r="M39" s="74" t="n">
        <v>3.508973677959497</v>
      </c>
      <c r="N39" s="74" t="n">
        <v>33</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ez_manage.py:4730 top()</t>
        </is>
      </c>
      <c r="IN39" s="26" t="inlineStr">
        <is>
          <t>v12_quick_engine.py:1864 x6</t>
        </is>
      </c>
      <c r="IO39" s="26" t="n"/>
    </row>
    <row r="40" ht="10.5" customHeight="1" s="67">
      <c r="A40" s="26" t="inlineStr">
        <is>
          <t>FUNDING_GATE_LONG_MAX</t>
        </is>
      </c>
      <c r="B40" s="26" t="inlineStr">
        <is>
          <t>0.0_ALT</t>
        </is>
      </c>
      <c r="C40" s="26" t="n"/>
      <c r="D40" s="26" t="n"/>
      <c r="E40" s="26" t="n"/>
      <c r="F40" s="26" t="n"/>
      <c r="G40" s="26">
        <f>IFERROR(VLOOKUP($A24&amp;"_"&amp;$B24,Results_Deltas!$A$2:$P$15000,5,FALSE),"")</f>
        <v/>
      </c>
      <c r="H40" s="26">
        <f>IFERROR(VLOOKUP($A24,Results_30d_Deltas!$A$2:$H$5000,7,FALSE)-E23,"")</f>
        <v/>
      </c>
      <c r="I40" s="26">
        <f>IFERROR(VLOOKUP($A24,Results_30d_Deltas!$A$2:$H$5000,6,FALSE),"")</f>
        <v/>
      </c>
      <c r="J40" s="26" t="n"/>
      <c r="K40" s="26" t="n"/>
      <c r="L40" s="26" t="inlineStr">
        <is>
          <t>NO</t>
        </is>
      </c>
      <c r="M40" s="74" t="n">
        <v>3.508973677959497</v>
      </c>
      <c r="N40" s="74" t="n">
        <v>33</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ez_manage.py:4730 top()</t>
        </is>
      </c>
      <c r="IN40" s="26" t="inlineStr">
        <is>
          <t>v12_quick_engine.py:1864 x6</t>
        </is>
      </c>
      <c r="IO40" s="26" t="n"/>
    </row>
    <row r="41" ht="10.5" customHeight="1" s="67">
      <c r="A41" s="26" t="inlineStr">
        <is>
          <t>FUNDING_GATE_MTF_REQUIRED</t>
        </is>
      </c>
      <c r="B41" s="26" t="inlineStr">
        <is>
          <t>0.0</t>
        </is>
      </c>
      <c r="C41" s="26" t="n"/>
      <c r="D41" s="26" t="n"/>
      <c r="E41" s="26" t="n"/>
      <c r="F41" s="26" t="n"/>
      <c r="G41" s="26">
        <f>IFERROR(VLOOKUP($A25&amp;"_"&amp;$B25,Results_Deltas!$A$2:$P$15000,5,FALSE),"")</f>
        <v/>
      </c>
      <c r="H41" s="26">
        <f>IFERROR(VLOOKUP($A25,Results_30d_Deltas!$A$2:$H$5000,7,FALSE)-E24,"")</f>
        <v/>
      </c>
      <c r="I41" s="26">
        <f>IFERROR(VLOOKUP($A25,Results_30d_Deltas!$A$2:$H$5000,6,FALSE),"")</f>
        <v/>
      </c>
      <c r="J41" s="26" t="n"/>
      <c r="K41" s="26" t="n"/>
      <c r="L41" s="26" t="inlineStr">
        <is>
          <t>NO</t>
        </is>
      </c>
      <c r="M41" s="74" t="n">
        <v>3.508973677959497</v>
      </c>
      <c r="N41" s="74" t="n">
        <v>33</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4" t="n"/>
      <c r="GH41" s="34" t="n"/>
      <c r="GI41" s="34" t="n"/>
      <c r="GJ41" s="34" t="n"/>
      <c r="GK41" s="34" t="n"/>
      <c r="GL41" s="33" t="n"/>
      <c r="GM41" s="33" t="n"/>
      <c r="GN41" s="33" t="n"/>
      <c r="GO41" s="33" t="n"/>
      <c r="GP41" s="33" t="n"/>
      <c r="GQ41" s="34" t="n"/>
      <c r="GR41" s="34" t="n"/>
      <c r="GS41" s="34" t="n"/>
      <c r="GT41" s="34" t="n"/>
      <c r="GU41" s="34"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ez_manage.py:4732 top()</t>
        </is>
      </c>
      <c r="IN41" s="26" t="inlineStr">
        <is>
          <t>v12_quick_engine.py:1866 x5</t>
        </is>
      </c>
      <c r="IO41" s="26" t="n"/>
    </row>
    <row r="42" ht="10.5" customHeight="1" s="67">
      <c r="A42" s="26" t="inlineStr">
        <is>
          <t>FUNDING_GATE_MTF_REQUIRED</t>
        </is>
      </c>
      <c r="B42" s="26" t="inlineStr">
        <is>
          <t>0.0_ALT</t>
        </is>
      </c>
      <c r="C42" s="26" t="n"/>
      <c r="D42" s="26" t="n"/>
      <c r="E42" s="26" t="n"/>
      <c r="F42" s="26" t="n"/>
      <c r="G42" s="26">
        <f>IFERROR(VLOOKUP($A26&amp;"_"&amp;$B26,Results_Deltas!$A$2:$P$15000,5,FALSE),"")</f>
        <v/>
      </c>
      <c r="H42" s="26">
        <f>IFERROR(VLOOKUP($A26,Results_30d_Deltas!$A$2:$H$5000,7,FALSE)-E25,"")</f>
        <v/>
      </c>
      <c r="I42" s="26">
        <f>IFERROR(VLOOKUP($A26,Results_30d_Deltas!$A$2:$H$5000,6,FALSE),"")</f>
        <v/>
      </c>
      <c r="J42" s="26" t="n"/>
      <c r="K42" s="26" t="n"/>
      <c r="L42" s="26" t="inlineStr">
        <is>
          <t>NO</t>
        </is>
      </c>
      <c r="M42" s="74" t="n">
        <v>3.508973677959497</v>
      </c>
      <c r="N42" s="74" t="n">
        <v>33</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4" t="n"/>
      <c r="GH42" s="34" t="n"/>
      <c r="GI42" s="34" t="n"/>
      <c r="GJ42" s="34" t="n"/>
      <c r="GK42" s="34" t="n"/>
      <c r="GL42" s="33" t="n"/>
      <c r="GM42" s="33" t="n"/>
      <c r="GN42" s="33" t="n"/>
      <c r="GO42" s="33" t="n"/>
      <c r="GP42" s="33" t="n"/>
      <c r="GQ42" s="34" t="n"/>
      <c r="GR42" s="34" t="n"/>
      <c r="GS42" s="34" t="n"/>
      <c r="GT42" s="34" t="n"/>
      <c r="GU42" s="34"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ez_manage.py:4732 top()</t>
        </is>
      </c>
      <c r="IN42" s="26" t="inlineStr">
        <is>
          <t>v12_quick_engine.py:1866 x5</t>
        </is>
      </c>
      <c r="IO42" s="26" t="n"/>
    </row>
    <row r="43" ht="10.5" customHeight="1" s="67">
      <c r="A43" s="26" t="inlineStr">
        <is>
          <t>FUNDING_GATE_SHORT_MIN</t>
        </is>
      </c>
      <c r="B43" s="26" t="inlineStr">
        <is>
          <t>0.0</t>
        </is>
      </c>
      <c r="C43" s="26" t="n"/>
      <c r="D43" s="26" t="n"/>
      <c r="E43" s="26" t="n"/>
      <c r="F43" s="26" t="n"/>
      <c r="G43" s="26">
        <f>IFERROR(VLOOKUP($A27&amp;"_"&amp;$B27,Results_Deltas!$A$2:$P$15000,5,FALSE),"")</f>
        <v/>
      </c>
      <c r="H43" s="26">
        <f>IFERROR(VLOOKUP($A27,Results_30d_Deltas!$A$2:$H$5000,7,FALSE)-E26,"")</f>
        <v/>
      </c>
      <c r="I43" s="26">
        <f>IFERROR(VLOOKUP($A27,Results_30d_Deltas!$A$2:$H$5000,6,FALSE),"")</f>
        <v/>
      </c>
      <c r="J43" s="26" t="n"/>
      <c r="K43" s="26" t="n"/>
      <c r="L43" s="26" t="inlineStr">
        <is>
          <t>NO</t>
        </is>
      </c>
      <c r="M43" s="74" t="n">
        <v>3.508973677959497</v>
      </c>
      <c r="N43" s="74" t="n">
        <v>33</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ez_manage.py:4734 top()</t>
        </is>
      </c>
      <c r="IN43" s="26" t="inlineStr">
        <is>
          <t>v12_quick_engine.py:1870 x6</t>
        </is>
      </c>
      <c r="IO43" s="26" t="n"/>
    </row>
    <row r="44" ht="10.5" customHeight="1" s="67">
      <c r="A44" s="26" t="inlineStr">
        <is>
          <t>FUNDING_GATE_SHORT_MIN</t>
        </is>
      </c>
      <c r="B44" s="26" t="inlineStr">
        <is>
          <t>0.0_ALT</t>
        </is>
      </c>
      <c r="C44" s="26" t="n"/>
      <c r="D44" s="26" t="n"/>
      <c r="E44" s="26" t="n"/>
      <c r="F44" s="26" t="n"/>
      <c r="G44" s="26">
        <f>IFERROR(VLOOKUP($A28&amp;"_"&amp;$B28,Results_Deltas!$A$2:$P$15000,5,FALSE),"")</f>
        <v/>
      </c>
      <c r="H44" s="26">
        <f>IFERROR(VLOOKUP($A28,Results_30d_Deltas!$A$2:$H$5000,7,FALSE)-E27,"")</f>
        <v/>
      </c>
      <c r="I44" s="26">
        <f>IFERROR(VLOOKUP($A28,Results_30d_Deltas!$A$2:$H$5000,6,FALSE),"")</f>
        <v/>
      </c>
      <c r="J44" s="26" t="n"/>
      <c r="K44" s="26" t="n"/>
      <c r="L44" s="26" t="inlineStr">
        <is>
          <t>NO</t>
        </is>
      </c>
      <c r="M44" s="74" t="n">
        <v>3.508973677959497</v>
      </c>
      <c r="N44" s="74" t="n">
        <v>33</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ez_manage.py:4734 top()</t>
        </is>
      </c>
      <c r="IN44" s="26" t="inlineStr">
        <is>
          <t>v12_quick_engine.py:1870 x6</t>
        </is>
      </c>
      <c r="IO44" s="26" t="n"/>
    </row>
    <row r="45" ht="10.5" customHeight="1" s="67">
      <c r="A45" s="27" t="inlineStr">
        <is>
          <t>PEAK_GIVEBACK_DROP_TRIGGER_ENABLED</t>
        </is>
      </c>
      <c r="B45" s="27" t="inlineStr">
        <is>
          <t>False</t>
        </is>
      </c>
      <c r="C45" s="26" t="n"/>
      <c r="D45" s="26" t="n"/>
      <c r="E45" s="26" t="n"/>
      <c r="F45" s="26" t="n"/>
      <c r="G45" s="26">
        <f>IFERROR(VLOOKUP($A3&amp;"="&amp;$B3,Results_Deltas!$A$2:$P$15000,5,FALSE),"")</f>
        <v/>
      </c>
      <c r="H45" s="26">
        <f>IFERROR(VLOOKUP($A3,Results_30d_Deltas!$A$2:$H$5000,7,FALSE)-E3,"")</f>
        <v/>
      </c>
      <c r="I45" s="26">
        <f>IFERROR(VLOOKUP($A3,Results_30d_Deltas!$A$2:$H$5000,6,FALSE),"")</f>
        <v/>
      </c>
      <c r="J45" s="26" t="n"/>
      <c r="K45" s="26" t="n"/>
      <c r="L45" s="26" t="inlineStr">
        <is>
          <t>YES</t>
        </is>
      </c>
      <c r="M45" s="74" t="n">
        <v>3.584737467026495</v>
      </c>
      <c r="N45" s="74" t="n">
        <v>12</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4" t="n"/>
      <c r="HV45" s="34" t="n"/>
      <c r="HW45" s="34" t="n"/>
      <c r="HX45" s="34" t="n"/>
      <c r="HY45" s="34" t="n"/>
      <c r="HZ45" s="33" t="n"/>
      <c r="IA45" s="33" t="n"/>
      <c r="IB45" s="33" t="n"/>
      <c r="IC45" s="33" t="n"/>
      <c r="ID45" s="33" t="n"/>
      <c r="IE45" s="33" t="n"/>
      <c r="IF45" s="33" t="n"/>
      <c r="IG45" s="33" t="n"/>
      <c r="IH45" s="33" t="n"/>
      <c r="II45" s="33" t="n"/>
      <c r="IJ45" s="33" t="n"/>
      <c r="IK45" s="33" t="n"/>
      <c r="IL45" s="26" t="n"/>
      <c r="IM45" s="26" t="inlineStr">
        <is>
          <t>ez_manage.py:5168 top()</t>
        </is>
      </c>
      <c r="IN45" s="26" t="inlineStr">
        <is>
          <t>v12_quick_engine.py:2682 x3</t>
        </is>
      </c>
      <c r="IO45" s="26" t="n"/>
    </row>
    <row r="46" ht="10.5" customHeight="1" s="67">
      <c r="A46" s="27" t="inlineStr">
        <is>
          <t>PEAK_GIVEBACK_DROP_TRIGGER_ENABLED</t>
        </is>
      </c>
      <c r="B46" s="27" t="inlineStr">
        <is>
          <t>False</t>
        </is>
      </c>
      <c r="C46" s="26" t="n"/>
      <c r="D46" s="26" t="n"/>
      <c r="E46" s="26" t="n"/>
      <c r="F46" s="26" t="n"/>
      <c r="G46" s="26">
        <f>IFERROR(VLOOKUP($A225&amp;"_"&amp;$B225,Results_Deltas!$A$2:$P$15000,5,FALSE),"")</f>
        <v/>
      </c>
      <c r="H46" s="26">
        <f>IFERROR(VLOOKUP($A226,Results_30d_Deltas!$A$2:$H$5000,7,FALSE)-E3,"")</f>
        <v/>
      </c>
      <c r="I46" s="26">
        <f>IFERROR(VLOOKUP($A226,Results_30d_Deltas!$A$2:$H$5000,6,FALSE),"")</f>
        <v/>
      </c>
      <c r="J46" s="26" t="n"/>
      <c r="K46" s="26" t="n"/>
      <c r="L46" s="26" t="inlineStr">
        <is>
          <t>YES</t>
        </is>
      </c>
      <c r="M46" s="74" t="n">
        <v>3.584737467026495</v>
      </c>
      <c r="N46" s="74" t="n">
        <v>12</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6" t="n"/>
      <c r="HV46" s="36" t="n"/>
      <c r="HW46" s="36" t="n"/>
      <c r="HX46" s="36" t="n"/>
      <c r="HY46" s="36" t="n"/>
      <c r="HZ46" s="33" t="n"/>
      <c r="IA46" s="33" t="n"/>
      <c r="IB46" s="33" t="n"/>
      <c r="IC46" s="33" t="n"/>
      <c r="ID46" s="33" t="n"/>
      <c r="IE46" s="33" t="n"/>
      <c r="IF46" s="33" t="n"/>
      <c r="IG46" s="33" t="n"/>
      <c r="IH46" s="33" t="n"/>
      <c r="II46" s="33" t="n"/>
      <c r="IJ46" s="33" t="n"/>
      <c r="IK46" s="33" t="n"/>
      <c r="IL46" s="26" t="n"/>
      <c r="IM46" s="26" t="inlineStr">
        <is>
          <t>ez_manage.py:5168 top()</t>
        </is>
      </c>
      <c r="IN46" s="26" t="inlineStr">
        <is>
          <t>v12_quick_engine.py:2682 x3</t>
        </is>
      </c>
      <c r="IO46" s="26" t="n"/>
    </row>
    <row r="47" ht="10.5" customHeight="1" s="67">
      <c r="A47" s="27" t="inlineStr">
        <is>
          <t>MARKET_QUALITY_SCORE_ENABLED</t>
        </is>
      </c>
      <c r="B47" s="27" t="inlineStr">
        <is>
          <t>False</t>
        </is>
      </c>
      <c r="C47" s="26" t="n"/>
      <c r="D47" s="26" t="n"/>
      <c r="E47" s="26" t="n"/>
      <c r="F47" s="26" t="n"/>
      <c r="G47" s="26">
        <f>IFERROR(VLOOKUP($A43&amp;"_"&amp;$B43,Results_Deltas!$A$2:$P$15000,5,FALSE),"")</f>
        <v/>
      </c>
      <c r="H47" s="26">
        <f>IFERROR(VLOOKUP($A43,Results_30d_Deltas!$A$2:$H$5000,7,FALSE)-E42,"")</f>
        <v/>
      </c>
      <c r="I47" s="26">
        <f>IFERROR(VLOOKUP($A43,Results_30d_Deltas!$A$2:$H$5000,6,FALSE),"")</f>
        <v/>
      </c>
      <c r="J47" s="26" t="n"/>
      <c r="K47" s="26" t="n"/>
      <c r="L47" s="26" t="inlineStr">
        <is>
          <t>NO</t>
        </is>
      </c>
      <c r="M47" s="74" t="n">
        <v>3.78572757253142</v>
      </c>
      <c r="N47" s="74" t="n">
        <v>42</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ez_manage.py:3518 top()</t>
        </is>
      </c>
      <c r="IN47" s="26" t="inlineStr">
        <is>
          <t>v12_quick_engine.py:2263 x8</t>
        </is>
      </c>
      <c r="IO47" s="26" t="n"/>
    </row>
    <row r="48" ht="10.5" customHeight="1" s="67">
      <c r="A48" s="26" t="inlineStr">
        <is>
          <t>HTF4_CONF</t>
        </is>
      </c>
      <c r="B48" s="26" t="inlineStr">
        <is>
          <t>False_ALT</t>
        </is>
      </c>
      <c r="C48" s="26" t="n"/>
      <c r="D48" s="26" t="n"/>
      <c r="E48" s="26" t="n"/>
      <c r="F48" s="26" t="n"/>
      <c r="G48" s="26">
        <f>IFERROR(VLOOKUP($A30&amp;"_"&amp;$B30,Results_Deltas!$A$2:$P$15000,5,FALSE),"")</f>
        <v/>
      </c>
      <c r="H48" s="26">
        <f>IFERROR(VLOOKUP($A30,Results_30d_Deltas!$A$2:$H$5000,7,FALSE)-E29,"")</f>
        <v/>
      </c>
      <c r="I48" s="26">
        <f>IFERROR(VLOOKUP($A30,Results_30d_Deltas!$A$2:$H$5000,6,FALSE),"")</f>
        <v/>
      </c>
      <c r="J48" s="26" t="n"/>
      <c r="K48" s="26" t="n"/>
      <c r="L48" s="26" t="inlineStr">
        <is>
          <t>YES</t>
        </is>
      </c>
      <c r="M48" s="74" t="n">
        <v>3.833305920654179</v>
      </c>
      <c r="N48" s="74" t="n">
        <v>43</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ez_manage.py:3370 top()</t>
        </is>
      </c>
      <c r="IN48" s="26" t="inlineStr">
        <is>
          <t>v12_quick_engine.py:2038 x7</t>
        </is>
      </c>
      <c r="IO48" s="26" t="n"/>
    </row>
    <row r="49" ht="10.5" customHeight="1" s="67">
      <c r="A49" s="26" t="inlineStr">
        <is>
          <t>HTF_GATE_MIN_CONFIRMATIONS</t>
        </is>
      </c>
      <c r="B49" s="26" t="inlineStr">
        <is>
          <t>0.0</t>
        </is>
      </c>
      <c r="C49" s="26" t="n"/>
      <c r="D49" s="26" t="n"/>
      <c r="E49" s="26" t="n"/>
      <c r="F49" s="26" t="n"/>
      <c r="G49" s="26">
        <f>IFERROR(VLOOKUP($A41&amp;"_"&amp;$B41,Results_Deltas!$A$2:$P$15000,5,FALSE),"")</f>
        <v/>
      </c>
      <c r="H49" s="26">
        <f>IFERROR(VLOOKUP($A41,Results_30d_Deltas!$A$2:$H$5000,7,FALSE)-E40,"")</f>
        <v/>
      </c>
      <c r="I49" s="26">
        <f>IFERROR(VLOOKUP($A41,Results_30d_Deltas!$A$2:$H$5000,6,FALSE),"")</f>
        <v/>
      </c>
      <c r="J49" s="26" t="n"/>
      <c r="K49" s="26" t="n"/>
      <c r="L49" s="26" t="inlineStr">
        <is>
          <t>YES</t>
        </is>
      </c>
      <c r="M49" s="74" t="n">
        <v>3.833305920654179</v>
      </c>
      <c r="N49" s="74" t="n">
        <v>43</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4" t="n"/>
      <c r="EP49" s="34" t="n"/>
      <c r="EQ49" s="34" t="n"/>
      <c r="ER49" s="34" t="n"/>
      <c r="ES49" s="34"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ez_manage.py:4880 top()</t>
        </is>
      </c>
      <c r="IN49" s="26" t="inlineStr">
        <is>
          <t>v12_quick_engine.py:2056 x6</t>
        </is>
      </c>
      <c r="IO49" s="26" t="n"/>
    </row>
    <row r="50" ht="10.5" customHeight="1" s="67">
      <c r="A50" s="26" t="inlineStr">
        <is>
          <t>HTF_GATE_MIN_CONFIRMATIONS</t>
        </is>
      </c>
      <c r="B50" s="26" t="inlineStr">
        <is>
          <t>0.0_ALT</t>
        </is>
      </c>
      <c r="C50" s="26" t="n"/>
      <c r="D50" s="26" t="n"/>
      <c r="E50" s="26" t="n"/>
      <c r="F50" s="26" t="n"/>
      <c r="G50" s="26">
        <f>IFERROR(VLOOKUP($A42&amp;"_"&amp;$B42,Results_Deltas!$A$2:$P$15000,5,FALSE),"")</f>
        <v/>
      </c>
      <c r="H50" s="26">
        <f>IFERROR(VLOOKUP($A42,Results_30d_Deltas!$A$2:$H$5000,7,FALSE)-E41,"")</f>
        <v/>
      </c>
      <c r="I50" s="26">
        <f>IFERROR(VLOOKUP($A42,Results_30d_Deltas!$A$2:$H$5000,6,FALSE),"")</f>
        <v/>
      </c>
      <c r="J50" s="26" t="n"/>
      <c r="K50" s="26" t="n"/>
      <c r="L50" s="26" t="inlineStr">
        <is>
          <t>NO</t>
        </is>
      </c>
      <c r="M50" s="74" t="n">
        <v>3.833305920654179</v>
      </c>
      <c r="N50" s="74" t="n">
        <v>43</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4" t="n"/>
      <c r="EP50" s="34" t="n"/>
      <c r="EQ50" s="34" t="n"/>
      <c r="ER50" s="34" t="n"/>
      <c r="ES50" s="34"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ez_manage.py:4880 top()</t>
        </is>
      </c>
      <c r="IN50" s="26" t="inlineStr">
        <is>
          <t>v12_quick_engine.py:2056 x6</t>
        </is>
      </c>
      <c r="IO50" s="26" t="n"/>
    </row>
    <row r="51" ht="10.5" customHeight="1" s="67">
      <c r="A51" s="26" t="inlineStr">
        <is>
          <t>HTF_GATE_D_MANDATORY</t>
        </is>
      </c>
      <c r="B51" s="26" t="inlineStr">
        <is>
          <t>0.0</t>
        </is>
      </c>
      <c r="C51" s="26" t="n"/>
      <c r="D51" s="26" t="n"/>
      <c r="E51" s="26" t="n"/>
      <c r="F51" s="26" t="n"/>
      <c r="G51" s="26">
        <f>IFERROR(VLOOKUP($A39&amp;"_"&amp;$B39,Results_Deltas!$A$2:$P$15000,5,FALSE),"")</f>
        <v/>
      </c>
      <c r="H51" s="26">
        <f>IFERROR(VLOOKUP($A39,Results_30d_Deltas!$A$2:$H$5000,7,FALSE)-E38,"")</f>
        <v/>
      </c>
      <c r="I51" s="26">
        <f>IFERROR(VLOOKUP($A39,Results_30d_Deltas!$A$2:$H$5000,6,FALSE),"")</f>
        <v/>
      </c>
      <c r="J51" s="26" t="n"/>
      <c r="K51" s="26" t="n"/>
      <c r="L51" s="26" t="inlineStr">
        <is>
          <t>NO</t>
        </is>
      </c>
      <c r="M51" s="74" t="n">
        <v>3.883842279974434</v>
      </c>
      <c r="N51" s="74" t="n">
        <v>43</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4" t="n"/>
      <c r="EP51" s="34" t="n"/>
      <c r="EQ51" s="34" t="n"/>
      <c r="ER51" s="34" t="n"/>
      <c r="ES51" s="34"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4" t="n"/>
      <c r="FV51" s="34"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ez_manage.py:4879 top()</t>
        </is>
      </c>
      <c r="IN51" s="26" t="inlineStr">
        <is>
          <t>v12_quick_engine.py:2055 x5</t>
        </is>
      </c>
      <c r="IO51" s="26" t="n"/>
    </row>
    <row r="52" ht="10.5" customHeight="1" s="67">
      <c r="A52" s="26" t="inlineStr">
        <is>
          <t>HTF4_CONF</t>
        </is>
      </c>
      <c r="B52" s="26" t="inlineStr">
        <is>
          <t>False</t>
        </is>
      </c>
      <c r="C52" s="26" t="n"/>
      <c r="D52" s="26" t="n"/>
      <c r="E52" s="26" t="n"/>
      <c r="F52" s="26" t="n"/>
      <c r="G52" s="26">
        <f>IFERROR(VLOOKUP($A29&amp;"_"&amp;$B29,Results_Deltas!$A$2:$P$15000,5,FALSE),"")</f>
        <v/>
      </c>
      <c r="H52" s="26">
        <f>IFERROR(VLOOKUP($A29,Results_30d_Deltas!$A$2:$H$5000,7,FALSE)-E28,"")</f>
        <v/>
      </c>
      <c r="I52" s="26">
        <f>IFERROR(VLOOKUP($A29,Results_30d_Deltas!$A$2:$H$5000,6,FALSE),"")</f>
        <v/>
      </c>
      <c r="J52" s="26" t="n"/>
      <c r="K52" s="26" t="n"/>
      <c r="L52" s="26" t="inlineStr">
        <is>
          <t>NO</t>
        </is>
      </c>
      <c r="M52" s="74" t="n">
        <v>3.886350812110478</v>
      </c>
      <c r="N52" s="74" t="n">
        <v>43</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ez_manage.py:3370 top()</t>
        </is>
      </c>
      <c r="IN52" s="26" t="inlineStr">
        <is>
          <t>v12_quick_engine.py:2038 x7</t>
        </is>
      </c>
      <c r="IO52" s="26" t="n"/>
    </row>
    <row r="53" ht="10.5" customHeight="1" s="67">
      <c r="A53" s="27" t="inlineStr">
        <is>
          <t>HTF_DIRECTION_GATE_ENABLED</t>
        </is>
      </c>
      <c r="B53" s="27" t="inlineStr">
        <is>
          <t>False</t>
        </is>
      </c>
      <c r="C53" s="26" t="n"/>
      <c r="D53" s="26" t="n"/>
      <c r="E53" s="26" t="n"/>
      <c r="F53" s="26" t="n"/>
      <c r="G53" s="26">
        <f>IFERROR(VLOOKUP($A31&amp;"_"&amp;$B31,Results_Deltas!$A$2:$P$15000,5,FALSE),"")</f>
        <v/>
      </c>
      <c r="H53" s="26">
        <f>IFERROR(VLOOKUP($A31,Results_30d_Deltas!$A$2:$H$5000,7,FALSE)-E30,"")</f>
        <v/>
      </c>
      <c r="I53" s="26">
        <f>IFERROR(VLOOKUP($A31,Results_30d_Deltas!$A$2:$H$5000,6,FALSE),"")</f>
        <v/>
      </c>
      <c r="J53" s="26" t="n"/>
      <c r="K53" s="26" t="n"/>
      <c r="L53" s="26" t="inlineStr">
        <is>
          <t>NO</t>
        </is>
      </c>
      <c r="M53" s="74" t="n">
        <v>3.886350812110478</v>
      </c>
      <c r="N53" s="74" t="n">
        <v>43</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4" t="n"/>
      <c r="EP53" s="34" t="n"/>
      <c r="EQ53" s="34" t="n"/>
      <c r="ER53" s="34" t="n"/>
      <c r="ES53" s="34"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ez_manage.py:4872 top()</t>
        </is>
      </c>
      <c r="IN53" s="26" t="inlineStr">
        <is>
          <t>v12_quick_engine.py:2048 x2</t>
        </is>
      </c>
      <c r="IO53" s="26" t="n"/>
    </row>
    <row r="54" ht="10.5" customHeight="1" s="67">
      <c r="A54" s="26" t="inlineStr">
        <is>
          <t>HTF_GATE_D_MANDATORY</t>
        </is>
      </c>
      <c r="B54" s="26" t="inlineStr">
        <is>
          <t>0.0_ALT</t>
        </is>
      </c>
      <c r="C54" s="26" t="n"/>
      <c r="D54" s="26" t="n"/>
      <c r="E54" s="26" t="n"/>
      <c r="F54" s="26" t="n"/>
      <c r="G54" s="26">
        <f>IFERROR(VLOOKUP($A40&amp;"_"&amp;$B40,Results_Deltas!$A$2:$P$15000,5,FALSE),"")</f>
        <v/>
      </c>
      <c r="H54" s="26">
        <f>IFERROR(VLOOKUP($A40,Results_30d_Deltas!$A$2:$H$5000,7,FALSE)-E39,"")</f>
        <v/>
      </c>
      <c r="I54" s="26">
        <f>IFERROR(VLOOKUP($A40,Results_30d_Deltas!$A$2:$H$5000,6,FALSE),"")</f>
        <v/>
      </c>
      <c r="J54" s="26" t="n"/>
      <c r="K54" s="26" t="n"/>
      <c r="L54" s="26" t="inlineStr">
        <is>
          <t>NO</t>
        </is>
      </c>
      <c r="M54" s="74" t="n">
        <v>3.92797685133778</v>
      </c>
      <c r="N54" s="74" t="n">
        <v>43</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4" t="n"/>
      <c r="EP54" s="34" t="n"/>
      <c r="EQ54" s="34" t="n"/>
      <c r="ER54" s="34" t="n"/>
      <c r="ES54" s="34"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4" t="n"/>
      <c r="FV54" s="34"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ez_manage.py:4879 top()</t>
        </is>
      </c>
      <c r="IN54" s="26" t="inlineStr">
        <is>
          <t>v12_quick_engine.py:2055 x5</t>
        </is>
      </c>
      <c r="IO54" s="26" t="n"/>
    </row>
    <row r="55" ht="10.5" customHeight="1" s="67">
      <c r="A55" s="26" t="inlineStr">
        <is>
          <t>HTF_GATE_BYPASS_RZ</t>
        </is>
      </c>
      <c r="B55" s="26" t="inlineStr">
        <is>
          <t>0.0</t>
        </is>
      </c>
      <c r="C55" s="26" t="n"/>
      <c r="D55" s="26" t="n"/>
      <c r="E55" s="26" t="n"/>
      <c r="F55" s="26" t="n"/>
      <c r="G55" s="26">
        <f>IFERROR(VLOOKUP($A37&amp;"_"&amp;$B37,Results_Deltas!$A$2:$P$15000,5,FALSE),"")</f>
        <v/>
      </c>
      <c r="H55" s="26">
        <f>IFERROR(VLOOKUP($A37,Results_30d_Deltas!$A$2:$H$5000,7,FALSE)-E36,"")</f>
        <v/>
      </c>
      <c r="I55" s="26">
        <f>IFERROR(VLOOKUP($A37,Results_30d_Deltas!$A$2:$H$5000,6,FALSE),"")</f>
        <v/>
      </c>
      <c r="J55" s="26" t="n"/>
      <c r="K55" s="26" t="n"/>
      <c r="L55" s="26" t="inlineStr">
        <is>
          <t>NO</t>
        </is>
      </c>
      <c r="M55" s="74" t="n">
        <v>3.939103288650632</v>
      </c>
      <c r="N55" s="74" t="n">
        <v>47</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4" t="n"/>
      <c r="EP55" s="34" t="n"/>
      <c r="EQ55" s="34" t="n"/>
      <c r="ER55" s="34" t="n"/>
      <c r="ES55" s="34"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4" t="n"/>
      <c r="HG55" s="34" t="n"/>
      <c r="HH55" s="34" t="n"/>
      <c r="HI55" s="34" t="n"/>
      <c r="HJ55" s="34"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ez_manage.py:4878 top()</t>
        </is>
      </c>
      <c r="IN55" s="26" t="inlineStr">
        <is>
          <t>v12_quick_engine.py:2054 x4</t>
        </is>
      </c>
      <c r="IO55" s="26" t="n"/>
    </row>
    <row r="56" ht="15.75" customHeight="1" s="67">
      <c r="A56" s="26" t="inlineStr">
        <is>
          <t>HTF_GATE_BYPASS_RZ</t>
        </is>
      </c>
      <c r="B56" s="26" t="inlineStr">
        <is>
          <t>0.0_ALT</t>
        </is>
      </c>
      <c r="C56" s="26" t="n"/>
      <c r="D56" s="26" t="n"/>
      <c r="E56" s="26" t="n"/>
      <c r="F56" s="26" t="n"/>
      <c r="G56" s="26">
        <f>IFERROR(VLOOKUP($A38&amp;"_"&amp;$B38,Results_Deltas!$A$2:$P$15000,5,FALSE),"")</f>
        <v/>
      </c>
      <c r="H56" s="26">
        <f>IFERROR(VLOOKUP($A38,Results_30d_Deltas!$A$2:$H$5000,7,FALSE)-E37,"")</f>
        <v/>
      </c>
      <c r="I56" s="26">
        <f>IFERROR(VLOOKUP($A38,Results_30d_Deltas!$A$2:$H$5000,6,FALSE),"")</f>
        <v/>
      </c>
      <c r="J56" s="26" t="n"/>
      <c r="K56" s="26" t="n"/>
      <c r="L56" s="26" t="inlineStr">
        <is>
          <t>NO</t>
        </is>
      </c>
      <c r="M56" s="74" t="n">
        <v>3.939103288650632</v>
      </c>
      <c r="N56" s="74" t="n">
        <v>47</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4" t="n"/>
      <c r="EP56" s="34" t="n"/>
      <c r="EQ56" s="34" t="n"/>
      <c r="ER56" s="34" t="n"/>
      <c r="ES56" s="34"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4" t="n"/>
      <c r="HG56" s="34" t="n"/>
      <c r="HH56" s="34" t="n"/>
      <c r="HI56" s="34" t="n"/>
      <c r="HJ56" s="34"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ez_manage.py:4878 top()</t>
        </is>
      </c>
      <c r="IN56" s="26" t="inlineStr">
        <is>
          <t>v12_quick_engine.py:2054 x4</t>
        </is>
      </c>
      <c r="IO56" s="26" t="n"/>
    </row>
    <row r="57" ht="15.75" customHeight="1" s="67">
      <c r="A57" s="0" t="inlineStr">
        <is>
          <t>BB_PROFIT_TAKE_TF</t>
        </is>
      </c>
      <c r="B57" s="0" t="inlineStr">
        <is>
          <t>15m</t>
        </is>
      </c>
      <c r="D57" s="0" t="inlineStr">
        <is>
          <t>PROFIT_BB</t>
        </is>
      </c>
      <c r="G57" s="0">
        <f>IFERROR(VLOOKUP($A227&amp;"_"&amp;$B227,Results_Deltas!$A$2:$P$15000,5,FALSE),"")</f>
        <v/>
      </c>
      <c r="H57" s="0">
        <f>IFERROR(VLOOKUP($A227,Results_30d_Deltas!$A$2:$H$5000,7,FALSE)-E3,"")</f>
        <v/>
      </c>
      <c r="I57" s="0">
        <f>IFERROR(VLOOKUP($A227,Results_30d_Deltas!$A$2:$H$5000,6,FALSE),"")</f>
        <v/>
      </c>
      <c r="L57" s="0" t="inlineStr">
        <is>
          <t>NO</t>
        </is>
      </c>
      <c r="M57" s="74" t="n">
        <v>4.684733678780901</v>
      </c>
      <c r="N57" s="74" t="n">
        <v>35</v>
      </c>
    </row>
    <row r="58" ht="15.75" customHeight="1" s="67">
      <c r="A58" s="0" t="inlineStr">
        <is>
          <t>BB_PROFIT_TAKE_TF</t>
        </is>
      </c>
      <c r="B58" s="0" t="inlineStr">
        <is>
          <t>4h</t>
        </is>
      </c>
      <c r="D58" s="0" t="inlineStr">
        <is>
          <t>PROFIT_BB</t>
        </is>
      </c>
      <c r="G58" s="0">
        <f>IFERROR(VLOOKUP($A229&amp;"_"&amp;$B229,Results_Deltas!$A$2:$P$15000,5,FALSE),"")</f>
        <v/>
      </c>
      <c r="H58" s="0">
        <f>IFERROR(VLOOKUP($A229,Results_30d_Deltas!$A$2:$H$5000,7,FALSE)-E3,"")</f>
        <v/>
      </c>
      <c r="I58" s="0">
        <f>IFERROR(VLOOKUP($A229,Results_30d_Deltas!$A$2:$H$5000,6,FALSE),"")</f>
        <v/>
      </c>
      <c r="L58" s="0" t="inlineStr">
        <is>
          <t>NO</t>
        </is>
      </c>
      <c r="M58" s="74" t="n">
        <v>4.684733678780901</v>
      </c>
      <c r="N58" s="74" t="n">
        <v>35</v>
      </c>
    </row>
    <row r="59" ht="15.75" customHeight="1" s="67">
      <c r="A59" s="0" t="inlineStr">
        <is>
          <t>BB_PROFIT_TAKE_TF</t>
        </is>
      </c>
      <c r="B59" s="0" t="inlineStr">
        <is>
          <t>OFF</t>
        </is>
      </c>
      <c r="D59" s="0" t="inlineStr">
        <is>
          <t>PROFIT_BB</t>
        </is>
      </c>
      <c r="G59" s="0">
        <f>IFERROR(VLOOKUP($A226&amp;"_"&amp;$B226,Results_Deltas!$A$2:$P$15000,5,FALSE),"")</f>
        <v/>
      </c>
      <c r="H59" s="0">
        <f>IFERROR(VLOOKUP($A226,Results_30d_Deltas!$A$2:$H$5000,7,FALSE)-E3,"")</f>
        <v/>
      </c>
      <c r="I59" s="0">
        <f>IFERROR(VLOOKUP($A226,Results_30d_Deltas!$A$2:$H$5000,6,FALSE),"")</f>
        <v/>
      </c>
      <c r="L59" s="0" t="inlineStr">
        <is>
          <t>YES</t>
        </is>
      </c>
      <c r="M59" s="74" t="n">
        <v>4.686736156212986</v>
      </c>
      <c r="N59" s="74" t="n">
        <v>35</v>
      </c>
    </row>
    <row r="60" ht="15.75" customHeight="1" s="67">
      <c r="A60" s="0" t="inlineStr">
        <is>
          <t>BB_PROFIT_TAKE_TF</t>
        </is>
      </c>
      <c r="B60" s="0" t="inlineStr">
        <is>
          <t>1h</t>
        </is>
      </c>
      <c r="D60" s="0" t="inlineStr">
        <is>
          <t>PROFIT_BB</t>
        </is>
      </c>
      <c r="G60" s="0">
        <f>IFERROR(VLOOKUP($A228&amp;"_"&amp;$B228,Results_Deltas!$A$2:$P$15000,5,FALSE),"")</f>
        <v/>
      </c>
      <c r="H60" s="0">
        <f>IFERROR(VLOOKUP($A228,Results_30d_Deltas!$A$2:$H$5000,7,FALSE)-E3,"")</f>
        <v/>
      </c>
      <c r="I60" s="0">
        <f>IFERROR(VLOOKUP($A228,Results_30d_Deltas!$A$2:$H$5000,6,FALSE),"")</f>
        <v/>
      </c>
      <c r="L60" s="0" t="inlineStr">
        <is>
          <t>NO</t>
        </is>
      </c>
      <c r="M60" s="74" t="n">
        <v>4.686736156212986</v>
      </c>
      <c r="N60" s="74" t="n">
        <v>35</v>
      </c>
    </row>
    <row r="61" ht="15.75" customHeight="1" s="67">
      <c r="A61" s="0" t="inlineStr">
        <is>
          <t>BB_PROFIT_TAKE_TF</t>
        </is>
      </c>
      <c r="B61" s="0" t="inlineStr">
        <is>
          <t>D</t>
        </is>
      </c>
      <c r="D61" s="0" t="inlineStr">
        <is>
          <t>PROFIT_BB</t>
        </is>
      </c>
      <c r="G61" s="0">
        <f>IFERROR(VLOOKUP($A230&amp;"_"&amp;$B230,Results_Deltas!$A$2:$P$15000,5,FALSE),"")</f>
        <v/>
      </c>
      <c r="H61" s="0">
        <f>IFERROR(VLOOKUP($A230,Results_30d_Deltas!$A$2:$H$5000,7,FALSE)-E3,"")</f>
        <v/>
      </c>
      <c r="I61" s="0">
        <f>IFERROR(VLOOKUP($A230,Results_30d_Deltas!$A$2:$H$5000,6,FALSE),"")</f>
        <v/>
      </c>
      <c r="L61" s="0" t="inlineStr">
        <is>
          <t>NO</t>
        </is>
      </c>
      <c r="M61" s="74" t="n">
        <v>4.694398159316318</v>
      </c>
      <c r="N61" s="74" t="n">
        <v>35</v>
      </c>
    </row>
    <row r="62" ht="15.75" customHeight="1" s="67">
      <c r="A62" s="37" t="inlineStr">
        <is>
          <t>MARKET_QUALITY_SCORE_ENABLED</t>
        </is>
      </c>
      <c r="B62" s="38" t="inlineStr">
        <is>
          <t>True</t>
        </is>
      </c>
      <c r="C62" s="38" t="n"/>
      <c r="D62" s="38" t="inlineStr">
        <is>
          <t>ENTRY, GLOBAL_CHECK, STOCKS_EXIT</t>
        </is>
      </c>
      <c r="E62" s="38" t="n"/>
      <c r="F62" s="26" t="n"/>
      <c r="G62" s="38">
        <f>IFERROR(VLOOKUP($A184&amp;"_"&amp;$B184,Results_Deltas!$A$2:$P$15000,5,FALSE),"")</f>
        <v/>
      </c>
      <c r="H62" s="38" t="inlineStr">
        <is>
          <t>Blanket (page end)</t>
        </is>
      </c>
      <c r="I62" s="26" t="n"/>
      <c r="J62" s="26" t="n"/>
      <c r="K62" s="26" t="n"/>
      <c r="L62" s="26" t="inlineStr">
        <is>
          <t>NO</t>
        </is>
      </c>
      <c r="M62" s="74" t="n">
        <v>2.188691033052729</v>
      </c>
      <c r="N62" s="74" t="n">
        <v>35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OI_CONFIRM_MIN_PRICE_PCT</t>
        </is>
      </c>
      <c r="B63" s="38" t="inlineStr">
        <is>
          <t>0.5</t>
        </is>
      </c>
      <c r="C63" s="38" t="n"/>
      <c r="D63" s="38" t="inlineStr">
        <is>
          <t>ENTRY, GLOBAL_CHECK, STOCKS_EXIT</t>
        </is>
      </c>
      <c r="E63" s="38" t="n"/>
      <c r="F63" s="26" t="n"/>
      <c r="G63" s="38">
        <f>IFERROR(VLOOKUP($A224&amp;"_"&amp;$B224,Results_Deltas!$A$2:$P$15000,5,FALSE),"")</f>
        <v/>
      </c>
      <c r="H63" s="38" t="inlineStr">
        <is>
          <t>Blanket (page end)</t>
        </is>
      </c>
      <c r="I63" s="26" t="n"/>
      <c r="J63" s="26" t="n"/>
      <c r="K63" s="26" t="n"/>
      <c r="L63" s="26" t="inlineStr">
        <is>
          <t>NO</t>
        </is>
      </c>
      <c r="M63" s="74" t="n">
        <v>2.411383114686951</v>
      </c>
      <c r="N63" s="74" t="n">
        <v>29</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HTF_DIRECTION_GATE_ENABLED</t>
        </is>
      </c>
      <c r="B64" s="38" t="inlineStr">
        <is>
          <t>True</t>
        </is>
      </c>
      <c r="C64" s="38" t="n"/>
      <c r="D64" s="38" t="inlineStr">
        <is>
          <t>ENTRY, GLOBAL_CHECK, STOCKS_EXIT</t>
        </is>
      </c>
      <c r="E64" s="38" t="n"/>
      <c r="F64" s="26" t="n"/>
      <c r="G64" s="38">
        <f>IFERROR(VLOOKUP($A147&amp;"_"&amp;$B147,Results_Deltas!$A$2:$P$15000,5,FALSE),"")</f>
        <v/>
      </c>
      <c r="H64" s="38" t="inlineStr">
        <is>
          <t>Blanket (page end)</t>
        </is>
      </c>
      <c r="I64" s="26" t="n"/>
      <c r="J64" s="26" t="n"/>
      <c r="K64" s="26" t="n"/>
      <c r="L64" s="26" t="inlineStr">
        <is>
          <t>NO</t>
        </is>
      </c>
      <c r="M64" s="74" t="n">
        <v>2.417952310650331</v>
      </c>
      <c r="N64" s="74" t="n">
        <v>36</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2.5</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74" t="n">
        <v>2.433991936180326</v>
      </c>
      <c r="N65" s="74" t="n">
        <v>34</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OI_CONFIRM_MIN_PRICE_PCT</t>
        </is>
      </c>
      <c r="B66" s="38" t="inlineStr">
        <is>
          <t>1.0</t>
        </is>
      </c>
      <c r="C66" s="38" t="n"/>
      <c r="D66" s="38" t="inlineStr">
        <is>
          <t>ENTRY, GLOBAL_CHECK, STOCKS_EXIT</t>
        </is>
      </c>
      <c r="E66" s="38" t="n"/>
      <c r="F66" s="26" t="n"/>
      <c r="G66" s="38">
        <f>IFERROR(VLOOKUP($A223&amp;"_"&amp;$B223,Results_Deltas!$A$2:$P$15000,5,FALSE),"")</f>
        <v/>
      </c>
      <c r="H66" s="38" t="inlineStr">
        <is>
          <t>Blanket (page end)</t>
        </is>
      </c>
      <c r="I66" s="26" t="n"/>
      <c r="J66" s="26" t="n"/>
      <c r="K66" s="26" t="n"/>
      <c r="L66" s="26" t="inlineStr">
        <is>
          <t>NO</t>
        </is>
      </c>
      <c r="M66" s="74" t="n">
        <v>2.448711036472666</v>
      </c>
      <c r="N66" s="74" t="n">
        <v>31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OI_CONFIRM_MIN_CHANGE_PCT</t>
        </is>
      </c>
      <c r="B67" s="38" t="inlineStr">
        <is>
          <t>2.0</t>
        </is>
      </c>
      <c r="C67" s="38" t="n"/>
      <c r="D67" s="38" t="inlineStr">
        <is>
          <t>ENTRY, GLOBAL_CHECK, STOCKS_EXIT</t>
        </is>
      </c>
      <c r="E67" s="38" t="n"/>
      <c r="F67" s="26" t="n"/>
      <c r="G67" s="38">
        <f>IFERROR(VLOOKUP($A218&amp;"_"&amp;$B218,Results_Deltas!$A$2:$P$15000,5,FALSE),"")</f>
        <v/>
      </c>
      <c r="H67" s="38" t="inlineStr">
        <is>
          <t>Blanket (page end)</t>
        </is>
      </c>
      <c r="I67" s="26" t="n"/>
      <c r="J67" s="26" t="n"/>
      <c r="K67" s="26" t="n"/>
      <c r="L67" s="26" t="inlineStr">
        <is>
          <t>YES</t>
        </is>
      </c>
      <c r="M67" s="74" t="n">
        <v>2.472989171347273</v>
      </c>
      <c r="N67" s="74" t="n">
        <v>30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LH_HL_FILTER_ENABLED</t>
        </is>
      </c>
      <c r="B68" s="38" t="inlineStr">
        <is>
          <t>True</t>
        </is>
      </c>
      <c r="C68" s="38" t="n"/>
      <c r="D68" s="38" t="inlineStr">
        <is>
          <t>ENTRY, GLOBAL_CHECK, STOCKS_EXIT</t>
        </is>
      </c>
      <c r="E68" s="38" t="n"/>
      <c r="F68" s="26" t="n"/>
      <c r="G68" s="38">
        <f>IFERROR(VLOOKUP($A161&amp;"_"&amp;$B161,Results_Deltas!$A$2:$P$15000,5,FALSE),"")</f>
        <v/>
      </c>
      <c r="H68" s="38" t="inlineStr">
        <is>
          <t>Blanket (page end)</t>
        </is>
      </c>
      <c r="I68" s="26" t="n"/>
      <c r="J68" s="26" t="n"/>
      <c r="K68" s="26" t="n"/>
      <c r="L68" s="26" t="inlineStr">
        <is>
          <t>NO</t>
        </is>
      </c>
      <c r="M68" s="74" t="n">
        <v>2.502782661798813</v>
      </c>
      <c r="N68" s="74" t="n">
        <v>36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MTS_BOTTOM_STRONG_THRESHOLD</t>
        </is>
      </c>
      <c r="B69" s="38" t="inlineStr">
        <is>
          <t>20</t>
        </is>
      </c>
      <c r="C69" s="38" t="n"/>
      <c r="D69" s="38" t="inlineStr">
        <is>
          <t>ENTRY, GLOBAL_CHECK, STOCKS_EXIT</t>
        </is>
      </c>
      <c r="E69" s="38" t="n"/>
      <c r="F69" s="26" t="n"/>
      <c r="G69" s="38">
        <f>IFERROR(VLOOKUP($A202&amp;"_"&amp;$B202,Results_Deltas!$A$2:$P$15000,5,FALSE),"")</f>
        <v/>
      </c>
      <c r="H69" s="38" t="inlineStr">
        <is>
          <t>Blanket (page end)</t>
        </is>
      </c>
      <c r="I69" s="26" t="n"/>
      <c r="J69" s="26" t="n"/>
      <c r="K69" s="26" t="n"/>
      <c r="L69" s="26" t="inlineStr">
        <is>
          <t>NO</t>
        </is>
      </c>
      <c r="M69" s="74" t="n">
        <v>2.518413700591565</v>
      </c>
      <c r="N69" s="74" t="n">
        <v>33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OI_CONFIRM_MIN_CHANGE_PCT</t>
        </is>
      </c>
      <c r="B70" s="38" t="inlineStr">
        <is>
          <t>1.0</t>
        </is>
      </c>
      <c r="C70" s="38" t="n"/>
      <c r="D70" s="38" t="inlineStr">
        <is>
          <t>ENTRY, GLOBAL_CHECK, STOCKS_EXIT</t>
        </is>
      </c>
      <c r="E70" s="38" t="n"/>
      <c r="F70" s="26" t="n"/>
      <c r="G70" s="38">
        <f>IFERROR(VLOOKUP($A219&amp;"_"&amp;$B219,Results_Deltas!$A$2:$P$15000,5,FALSE),"")</f>
        <v/>
      </c>
      <c r="H70" s="38" t="inlineStr">
        <is>
          <t>Blanket (page end)</t>
        </is>
      </c>
      <c r="I70" s="26" t="n"/>
      <c r="J70" s="26" t="n"/>
      <c r="K70" s="26" t="n"/>
      <c r="L70" s="26" t="inlineStr">
        <is>
          <t>NO</t>
        </is>
      </c>
      <c r="M70" s="74" t="n">
        <v>2.552517800682761</v>
      </c>
      <c r="N70" s="74" t="n">
        <v>32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MTF_GR_MIN_IND</t>
        </is>
      </c>
      <c r="B71" s="38" t="inlineStr">
        <is>
          <t>5</t>
        </is>
      </c>
      <c r="C71" s="38" t="n"/>
      <c r="D71" s="38" t="inlineStr">
        <is>
          <t>GLOBAL_CHECK, STOCKS_EXIT</t>
        </is>
      </c>
      <c r="E71" s="38" t="n"/>
      <c r="F71" s="26" t="n"/>
      <c r="G71" s="38">
        <f>IFERROR(VLOOKUP($A193&amp;"_"&amp;$B193,Results_Deltas!$A$2:$P$15000,5,FALSE),"")</f>
        <v/>
      </c>
      <c r="H71" s="38" t="inlineStr">
        <is>
          <t>Blanket (page end)</t>
        </is>
      </c>
      <c r="I71" s="26" t="n"/>
      <c r="J71" s="26" t="n"/>
      <c r="K71" s="26" t="n"/>
      <c r="L71" s="26" t="inlineStr">
        <is>
          <t>NO</t>
        </is>
      </c>
      <c r="M71" s="74" t="n">
        <v>2.558327567586568</v>
      </c>
      <c r="N71" s="74" t="n">
        <v>34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MTF_GR_MIN_IND</t>
        </is>
      </c>
      <c r="B72" s="38" t="inlineStr">
        <is>
          <t>5_ALT</t>
        </is>
      </c>
      <c r="C72" s="38" t="n"/>
      <c r="D72" s="38" t="inlineStr">
        <is>
          <t>GLOBAL_CHECK, STOCKS_EXIT</t>
        </is>
      </c>
      <c r="E72" s="38" t="n"/>
      <c r="F72" s="26" t="n"/>
      <c r="G72" s="38">
        <f>IFERROR(VLOOKUP($A194&amp;"_"&amp;$B194,Results_Deltas!$A$2:$P$15000,5,FALSE),"")</f>
        <v/>
      </c>
      <c r="H72" s="38" t="inlineStr">
        <is>
          <t>Blanket (page end)</t>
        </is>
      </c>
      <c r="I72" s="26" t="n"/>
      <c r="J72" s="26" t="n"/>
      <c r="K72" s="26" t="n"/>
      <c r="L72" s="26" t="inlineStr">
        <is>
          <t>NO</t>
        </is>
      </c>
      <c r="M72" s="74" t="n">
        <v>2.558327567586568</v>
      </c>
      <c r="N72" s="74" t="n">
        <v>34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BANDAID_OFF_LOSER_RECOVER_PCT</t>
        </is>
      </c>
      <c r="B73" s="38" t="inlineStr">
        <is>
          <t>0.5</t>
        </is>
      </c>
      <c r="C73" s="38" t="n"/>
      <c r="D73" s="38" t="inlineStr">
        <is>
          <t>AUGMENT, ENTRY, EXIT, GLOBAL_CHECK, REDUCE, STOCKS_EXIT</t>
        </is>
      </c>
      <c r="E73" s="38" t="n"/>
      <c r="F73" s="26" t="n"/>
      <c r="G73" s="38">
        <f>IFERROR(VLOOKUP($A63&amp;"_"&amp;$B63,Results_Deltas!$A$2:$P$15000,5,FALSE),"")</f>
        <v/>
      </c>
      <c r="H73" s="38" t="inlineStr">
        <is>
          <t>Blanket (page end)</t>
        </is>
      </c>
      <c r="I73" s="26" t="n"/>
      <c r="J73" s="26" t="n"/>
      <c r="K73" s="26" t="n"/>
      <c r="L73" s="26" t="inlineStr">
        <is>
          <t>NO</t>
        </is>
      </c>
      <c r="M73" s="74" t="n">
        <v>2.560462520752761</v>
      </c>
      <c r="N73" s="74" t="n">
        <v>30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MTS_BOTTOM_STRONG_THRESHOLD</t>
        </is>
      </c>
      <c r="B74" s="38" t="inlineStr">
        <is>
          <t>50</t>
        </is>
      </c>
      <c r="C74" s="38" t="n"/>
      <c r="D74" s="38" t="inlineStr">
        <is>
          <t>ENTRY, GLOBAL_CHECK, STOCKS_EXIT</t>
        </is>
      </c>
      <c r="E74" s="38" t="n"/>
      <c r="F74" s="26" t="n"/>
      <c r="G74" s="38">
        <f>IFERROR(VLOOKUP($A200&amp;"_"&amp;$B200,Results_Deltas!$A$2:$P$15000,5,FALSE),"")</f>
        <v/>
      </c>
      <c r="H74" s="38" t="inlineStr">
        <is>
          <t>Blanket (page end)</t>
        </is>
      </c>
      <c r="I74" s="26" t="n"/>
      <c r="J74" s="26" t="n"/>
      <c r="K74" s="26" t="n"/>
      <c r="L74" s="26" t="inlineStr">
        <is>
          <t>NO</t>
        </is>
      </c>
      <c r="M74" s="74" t="n">
        <v>2.584166016911182</v>
      </c>
      <c r="N74" s="74" t="n">
        <v>32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FUNDING_GATE_FILTER_TF</t>
        </is>
      </c>
      <c r="B75" s="38" t="inlineStr">
        <is>
          <t>1h</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74" t="n">
        <v>2.596610605187343</v>
      </c>
      <c r="N75" s="74" t="n">
        <v>27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DUP_GUARD_FILTER_TF</t>
        </is>
      </c>
      <c r="B76" s="38" t="inlineStr">
        <is>
          <t>1h</t>
        </is>
      </c>
      <c r="C76" s="38" t="n"/>
      <c r="D76" s="38" t="inlineStr">
        <is>
          <t>GLOBAL_CHECK</t>
        </is>
      </c>
      <c r="E76" s="38" t="n"/>
      <c r="F76" s="26" t="n"/>
      <c r="G76" s="38">
        <f>IFERROR(VLOOKUP($A86&amp;"_"&amp;$B86,Results_Deltas!$A$2:$P$15000,5,FALSE),"")</f>
        <v/>
      </c>
      <c r="H76" s="38" t="inlineStr">
        <is>
          <t>Blanket (page end)</t>
        </is>
      </c>
      <c r="I76" s="26" t="n"/>
      <c r="J76" s="26" t="n"/>
      <c r="K76" s="26" t="n"/>
      <c r="L76" s="26" t="inlineStr">
        <is>
          <t>NO</t>
        </is>
      </c>
      <c r="M76" s="74" t="n">
        <v>2.596781988651056</v>
      </c>
      <c r="N76" s="74" t="n">
        <v>36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DUP_GUARD_FILTER_TF</t>
        </is>
      </c>
      <c r="B77" s="38" t="inlineStr">
        <is>
          <t>4h</t>
        </is>
      </c>
      <c r="C77" s="38" t="n"/>
      <c r="D77" s="38" t="inlineStr">
        <is>
          <t>GLOBAL_CHECK</t>
        </is>
      </c>
      <c r="E77" s="38" t="n"/>
      <c r="F77" s="26" t="n"/>
      <c r="G77" s="38">
        <f>IFERROR(VLOOKUP($A85&amp;"_"&amp;$B85,Results_Deltas!$A$2:$P$15000,5,FALSE),"")</f>
        <v/>
      </c>
      <c r="H77" s="38" t="inlineStr">
        <is>
          <t>Blanket (page end)</t>
        </is>
      </c>
      <c r="I77" s="26" t="n"/>
      <c r="J77" s="26" t="n"/>
      <c r="K77" s="26" t="n"/>
      <c r="L77" s="26" t="inlineStr">
        <is>
          <t>NO</t>
        </is>
      </c>
      <c r="M77" s="74" t="n">
        <v>2.616002637026979</v>
      </c>
      <c r="N77" s="74" t="n">
        <v>34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HA_WICK_QUALITY_TF</t>
        </is>
      </c>
      <c r="B78" s="38" t="inlineStr">
        <is>
          <t>4h</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NO</t>
        </is>
      </c>
      <c r="M78" s="74" t="n">
        <v>2.620805178946302</v>
      </c>
      <c r="N78" s="74" t="n">
        <v>36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FG_FEAR_THRESHOLD</t>
        </is>
      </c>
      <c r="B79" s="38" t="inlineStr">
        <is>
          <t>31.25</t>
        </is>
      </c>
      <c r="C79" s="38" t="n"/>
      <c r="D79" s="38" t="inlineStr">
        <is>
          <t>GLOBAL_CHECK, STOCKS_EXIT</t>
        </is>
      </c>
      <c r="E79" s="38" t="n"/>
      <c r="F79" s="26" t="n"/>
      <c r="G79" s="38">
        <f>IFERROR(VLOOKUP($A101&amp;"_"&amp;$B101,Results_Deltas!$A$2:$P$15000,5,FALSE),"")</f>
        <v/>
      </c>
      <c r="H79" s="38" t="inlineStr">
        <is>
          <t>Blanket (page end)</t>
        </is>
      </c>
      <c r="I79" s="26" t="n"/>
      <c r="J79" s="26" t="n"/>
      <c r="K79" s="26" t="n"/>
      <c r="L79" s="26" t="inlineStr">
        <is>
          <t>NO</t>
        </is>
      </c>
      <c r="M79" s="74" t="n">
        <v>2.623591488636874</v>
      </c>
      <c r="N79" s="74" t="n">
        <v>30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BANDAID_OFF_LOSER_RECOVER_PCT</t>
        </is>
      </c>
      <c r="B80" s="38" t="inlineStr">
        <is>
          <t>1.0</t>
        </is>
      </c>
      <c r="C80" s="38" t="n"/>
      <c r="D80" s="38" t="inlineStr">
        <is>
          <t>AUGMENT, ENTRY, EXIT, GLOBAL_CHECK, REDUCE, STOCKS_EXIT</t>
        </is>
      </c>
      <c r="E80" s="38" t="n"/>
      <c r="F80" s="26" t="n"/>
      <c r="G80" s="38">
        <f>IFERROR(VLOOKUP($A62&amp;"_"&amp;$B62,Results_Deltas!$A$2:$P$15000,5,FALSE),"")</f>
        <v/>
      </c>
      <c r="H80" s="38" t="inlineStr">
        <is>
          <t>Blanket (page end)</t>
        </is>
      </c>
      <c r="I80" s="26" t="n"/>
      <c r="J80" s="26" t="n"/>
      <c r="K80" s="26" t="n"/>
      <c r="L80" s="26" t="inlineStr">
        <is>
          <t>NO</t>
        </is>
      </c>
      <c r="M80" s="74" t="n">
        <v>2.629738717462253</v>
      </c>
      <c r="N80" s="74" t="n">
        <v>30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ADX_RANGING_THRESHOLD</t>
        </is>
      </c>
      <c r="B81" s="38" t="inlineStr">
        <is>
          <t>25</t>
        </is>
      </c>
      <c r="C81" s="38" t="n"/>
      <c r="D81" s="38" t="inlineStr">
        <is>
          <t>ENTRY, GLOBAL_CHECK, STOCKS_EXIT</t>
        </is>
      </c>
      <c r="E81" s="38" t="n"/>
      <c r="F81" s="26" t="n"/>
      <c r="G81" s="38">
        <f>IFERROR(VLOOKUP($A57&amp;"_"&amp;$B57,Results_Deltas!$A$2:$P$15000,5,FALSE),"")</f>
        <v/>
      </c>
      <c r="H81" s="38" t="inlineStr">
        <is>
          <t>Blanket (page end)</t>
        </is>
      </c>
      <c r="I81" s="26" t="n"/>
      <c r="J81" s="26" t="n"/>
      <c r="K81" s="26" t="n"/>
      <c r="L81" s="26" t="inlineStr">
        <is>
          <t>NO</t>
        </is>
      </c>
      <c r="M81" s="74" t="n">
        <v>2.630164329256577</v>
      </c>
      <c r="N81" s="74" t="n">
        <v>29</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HLR_SMA_BAND_PCT</t>
        </is>
      </c>
      <c r="B82" s="38" t="inlineStr">
        <is>
          <t>0.5</t>
        </is>
      </c>
      <c r="C82" s="38" t="n"/>
      <c r="D82" s="38" t="inlineStr">
        <is>
          <t>ENTRY, GLOBAL_CHECK, STOCKS_EXIT</t>
        </is>
      </c>
      <c r="E82" s="38" t="n"/>
      <c r="F82" s="26" t="n"/>
      <c r="G82" s="38">
        <f>IFERROR(VLOOKUP($A140&amp;"_"&amp;$B140,Results_Deltas!$A$2:$P$15000,5,FALSE),"")</f>
        <v/>
      </c>
      <c r="H82" s="38" t="inlineStr">
        <is>
          <t>Blanket (page end)</t>
        </is>
      </c>
      <c r="I82" s="26" t="n"/>
      <c r="J82" s="26" t="n"/>
      <c r="K82" s="26" t="n"/>
      <c r="L82" s="26" t="inlineStr">
        <is>
          <t>NO</t>
        </is>
      </c>
      <c r="M82" s="74" t="n">
        <v>2.646617618474318</v>
      </c>
      <c r="N82" s="74" t="n">
        <v>32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MTS_BOTTOM_STRONG_THRESHOLD</t>
        </is>
      </c>
      <c r="B83" s="38" t="inlineStr">
        <is>
          <t>30</t>
        </is>
      </c>
      <c r="C83" s="38" t="n"/>
      <c r="D83" s="38" t="inlineStr">
        <is>
          <t>ENTRY, GLOBAL_CHECK, STOCKS_EXIT</t>
        </is>
      </c>
      <c r="E83" s="38" t="n"/>
      <c r="F83" s="26" t="n"/>
      <c r="G83" s="38">
        <f>IFERROR(VLOOKUP($A201&amp;"_"&amp;$B201,Results_Deltas!$A$2:$P$15000,5,FALSE),"")</f>
        <v/>
      </c>
      <c r="H83" s="38" t="inlineStr">
        <is>
          <t>Blanket (page end)</t>
        </is>
      </c>
      <c r="I83" s="26" t="n"/>
      <c r="J83" s="26" t="n"/>
      <c r="K83" s="26" t="n"/>
      <c r="L83" s="26" t="inlineStr">
        <is>
          <t>YES</t>
        </is>
      </c>
      <c r="M83" s="74" t="n">
        <v>2.653011140147465</v>
      </c>
      <c r="N83" s="74" t="n">
        <v>33</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1.0</t>
        </is>
      </c>
      <c r="C84" s="38" t="n"/>
      <c r="D84" s="38" t="inlineStr">
        <is>
          <t>ENTRY, GLOBAL_CHECK, STOCKS_EXIT</t>
        </is>
      </c>
      <c r="E84" s="38" t="n"/>
      <c r="F84" s="26" t="n"/>
      <c r="G84" s="38">
        <f>IFERROR(VLOOKUP($A139&amp;"_"&amp;$B139,Results_Deltas!$A$2:$P$15000,5,FALSE),"")</f>
        <v/>
      </c>
      <c r="H84" s="38" t="inlineStr">
        <is>
          <t>Blanket (page end)</t>
        </is>
      </c>
      <c r="I84" s="26" t="n"/>
      <c r="J84" s="26" t="n"/>
      <c r="K84" s="26" t="n"/>
      <c r="L84" s="26" t="inlineStr">
        <is>
          <t>NO</t>
        </is>
      </c>
      <c r="M84" s="74" t="n">
        <v>2.658578039285321</v>
      </c>
      <c r="N84" s="74" t="n">
        <v>33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COOLDOWN_LOCKS_FILTER_TF</t>
        </is>
      </c>
      <c r="B85" s="38" t="inlineStr">
        <is>
          <t>4h</t>
        </is>
      </c>
      <c r="C85" s="38" t="n"/>
      <c r="D85" s="38" t="inlineStr">
        <is>
          <t>GLOBAL_CHECK</t>
        </is>
      </c>
      <c r="E85" s="38" t="n"/>
      <c r="F85" s="26" t="n"/>
      <c r="G85" s="38">
        <f>IFERROR(VLOOKUP($A68&amp;"_"&amp;$B68,Results_Deltas!$A$2:$P$15000,5,FALSE),"")</f>
        <v/>
      </c>
      <c r="H85" s="38" t="inlineStr">
        <is>
          <t>Blanket (page end)</t>
        </is>
      </c>
      <c r="I85" s="26" t="n"/>
      <c r="J85" s="26" t="n"/>
      <c r="K85" s="26" t="n"/>
      <c r="L85" s="26" t="inlineStr">
        <is>
          <t>NO</t>
        </is>
      </c>
      <c r="M85" s="74" t="n">
        <v>2.664397878070572</v>
      </c>
      <c r="N85" s="74" t="n">
        <v>32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IFERROR(VLOOKUP($A131&amp;"_"&amp;$B131,Results_Deltas!$A$2:$P$15000,5,FALSE),"")</f>
        <v/>
      </c>
      <c r="H86" s="38" t="inlineStr">
        <is>
          <t>Blanket (page end)</t>
        </is>
      </c>
      <c r="I86" s="26" t="n"/>
      <c r="J86" s="26" t="n"/>
      <c r="K86" s="26" t="n"/>
      <c r="L86" s="26" t="inlineStr">
        <is>
          <t>NO</t>
        </is>
      </c>
      <c r="M86" s="74" t="n">
        <v>2.667945458057162</v>
      </c>
      <c r="N86" s="74" t="n">
        <v>36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FG_GREED_THRESHOLD</t>
        </is>
      </c>
      <c r="B87" s="38" t="inlineStr">
        <is>
          <t>56.25</t>
        </is>
      </c>
      <c r="C87" s="38" t="n"/>
      <c r="D87" s="38" t="inlineStr">
        <is>
          <t>GLOBAL_CHECK, STOCKS_EXIT</t>
        </is>
      </c>
      <c r="E87" s="38" t="n"/>
      <c r="F87" s="26" t="n"/>
      <c r="G87" s="38">
        <f>IFERROR(VLOOKUP($A106&amp;"_"&amp;$B106,Results_Deltas!$A$2:$P$15000,5,FALSE),"")</f>
        <v/>
      </c>
      <c r="H87" s="38" t="inlineStr">
        <is>
          <t>Blanket (page end)</t>
        </is>
      </c>
      <c r="I87" s="26" t="n"/>
      <c r="J87" s="26" t="n"/>
      <c r="K87" s="26" t="n"/>
      <c r="L87" s="26" t="inlineStr">
        <is>
          <t>YES</t>
        </is>
      </c>
      <c r="M87" s="74" t="n">
        <v>2.682650983735164</v>
      </c>
      <c r="N87" s="74" t="n">
        <v>32</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FUNDING_GATE_FILTER_TF</t>
        </is>
      </c>
      <c r="B88" s="38" t="inlineStr">
        <is>
          <t>D</t>
        </is>
      </c>
      <c r="C88" s="38" t="n"/>
      <c r="D88" s="38" t="inlineStr">
        <is>
          <t>GLOBAL_CHECK</t>
        </is>
      </c>
      <c r="E88" s="38" t="n"/>
      <c r="F88" s="26" t="n"/>
      <c r="G88" s="38">
        <f>IFERROR(VLOOKUP($A109&amp;"_"&amp;$B109,Results_Deltas!$A$2:$P$15000,5,FALSE),"")</f>
        <v/>
      </c>
      <c r="H88" s="38" t="inlineStr">
        <is>
          <t>Blanket (page end)</t>
        </is>
      </c>
      <c r="I88" s="26" t="n"/>
      <c r="J88" s="26" t="n"/>
      <c r="K88" s="26" t="n"/>
      <c r="L88" s="26" t="inlineStr">
        <is>
          <t>NO</t>
        </is>
      </c>
      <c r="M88" s="74" t="n">
        <v>2.687439129423992</v>
      </c>
      <c r="N88" s="74" t="n">
        <v>28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BANDAID_OFF_LOSER_RECOVER_PCT</t>
        </is>
      </c>
      <c r="B89" s="38" t="inlineStr">
        <is>
          <t>2.0</t>
        </is>
      </c>
      <c r="C89" s="38" t="n"/>
      <c r="D89" s="38" t="inlineStr">
        <is>
          <t>AUGMENT, ENTRY, EXIT, GLOBAL_CHECK, REDUCE, STOCKS_EXIT</t>
        </is>
      </c>
      <c r="E89" s="38" t="n"/>
      <c r="F89" s="26" t="n"/>
      <c r="G89" s="38">
        <f>IFERROR(VLOOKUP($A61&amp;"_"&amp;$B61,Results_Deltas!$A$2:$P$15000,5,FALSE),"")</f>
        <v/>
      </c>
      <c r="H89" s="38" t="inlineStr">
        <is>
          <t>Blanket (page end)</t>
        </is>
      </c>
      <c r="I89" s="26" t="n"/>
      <c r="J89" s="26" t="n"/>
      <c r="K89" s="26" t="n"/>
      <c r="L89" s="26" t="inlineStr">
        <is>
          <t>NO</t>
        </is>
      </c>
      <c r="M89" s="74" t="n">
        <v>2.723171638127449</v>
      </c>
      <c r="N89" s="74" t="n">
        <v>36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COOLDOWN_LOCKS_FILTER_TF</t>
        </is>
      </c>
      <c r="B90" s="38" t="inlineStr">
        <is>
          <t>1h</t>
        </is>
      </c>
      <c r="C90" s="38" t="n"/>
      <c r="D90" s="38" t="inlineStr">
        <is>
          <t>GLOBAL_CHECK</t>
        </is>
      </c>
      <c r="E90" s="38" t="n"/>
      <c r="F90" s="26" t="n"/>
      <c r="G90" s="38">
        <f>IFERROR(VLOOKUP($A69&amp;"_"&amp;$B69,Results_Deltas!$A$2:$P$15000,5,FALSE),"")</f>
        <v/>
      </c>
      <c r="H90" s="38" t="inlineStr">
        <is>
          <t>Blanket (page end)</t>
        </is>
      </c>
      <c r="I90" s="26" t="n"/>
      <c r="J90" s="26" t="n"/>
      <c r="K90" s="26" t="n"/>
      <c r="L90" s="26" t="inlineStr">
        <is>
          <t>NO</t>
        </is>
      </c>
      <c r="M90" s="74" t="n">
        <v>2.727220757004605</v>
      </c>
      <c r="N90" s="74" t="n">
        <v>37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3.75</t>
        </is>
      </c>
      <c r="C91" s="38" t="n"/>
      <c r="D91" s="38" t="inlineStr">
        <is>
          <t>ENTRY, GLOBAL_CHECK, STOCKS_EXIT</t>
        </is>
      </c>
      <c r="E91" s="38" t="n"/>
      <c r="F91" s="26" t="n"/>
      <c r="G91" s="38">
        <f>IFERROR(VLOOKUP($A189&amp;"_"&amp;$B189,Results_Deltas!$A$2:$P$15000,5,FALSE),"")</f>
        <v/>
      </c>
      <c r="H91" s="38" t="inlineStr">
        <is>
          <t>Blanket (page end)</t>
        </is>
      </c>
      <c r="I91" s="26" t="n"/>
      <c r="J91" s="26" t="n"/>
      <c r="K91" s="26" t="n"/>
      <c r="L91" s="26" t="inlineStr">
        <is>
          <t>YES</t>
        </is>
      </c>
      <c r="M91" s="74" t="n">
        <v>2.728462792367761</v>
      </c>
      <c r="N91" s="74" t="n">
        <v>34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FUNDING_GATE_FILTER_TF</t>
        </is>
      </c>
      <c r="B92" s="38" t="inlineStr">
        <is>
          <t>4h</t>
        </is>
      </c>
      <c r="C92" s="38" t="n"/>
      <c r="D92" s="38" t="inlineStr">
        <is>
          <t>GLOBAL_CHECK</t>
        </is>
      </c>
      <c r="E92" s="38" t="n"/>
      <c r="F92" s="26" t="n"/>
      <c r="G92" s="38">
        <f>IFERROR(VLOOKUP($A110&amp;"_"&amp;$B110,Results_Deltas!$A$2:$P$15000,5,FALSE),"")</f>
        <v/>
      </c>
      <c r="H92" s="38" t="inlineStr">
        <is>
          <t>Blanket (page end)</t>
        </is>
      </c>
      <c r="I92" s="26" t="n"/>
      <c r="J92" s="26" t="n"/>
      <c r="K92" s="26" t="n"/>
      <c r="L92" s="26" t="inlineStr">
        <is>
          <t>NO</t>
        </is>
      </c>
      <c r="M92" s="74" t="n">
        <v>2.737791955360175</v>
      </c>
      <c r="N92" s="74" t="n">
        <v>30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MTS_BOTTOM_BONUS_THRESHOLD</t>
        </is>
      </c>
      <c r="B93" s="38" t="inlineStr">
        <is>
          <t>31.25</t>
        </is>
      </c>
      <c r="C93" s="38" t="n"/>
      <c r="D93" s="38" t="inlineStr">
        <is>
          <t>ENTRY, GLOBAL_CHECK, STOCKS_EXIT</t>
        </is>
      </c>
      <c r="E93" s="38" t="n"/>
      <c r="F93" s="26" t="n"/>
      <c r="G93" s="38">
        <f>IFERROR(VLOOKUP($A196&amp;"_"&amp;$B196,Results_Deltas!$A$2:$P$15000,5,FALSE),"")</f>
        <v/>
      </c>
      <c r="H93" s="38" t="inlineStr">
        <is>
          <t>Blanket (page end)</t>
        </is>
      </c>
      <c r="I93" s="26" t="n"/>
      <c r="J93" s="26" t="n"/>
      <c r="K93" s="26" t="n"/>
      <c r="L93" s="26" t="inlineStr">
        <is>
          <t>NO</t>
        </is>
      </c>
      <c r="M93" s="74" t="n">
        <v>2.747812337369933</v>
      </c>
      <c r="N93" s="74" t="n">
        <v>34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FG_GREED_THRESHOLD</t>
        </is>
      </c>
      <c r="B94" s="38" t="inlineStr">
        <is>
          <t>93.75</t>
        </is>
      </c>
      <c r="C94" s="38" t="n"/>
      <c r="D94" s="38" t="inlineStr">
        <is>
          <t>GLOBAL_CHECK, STOCKS_EXIT</t>
        </is>
      </c>
      <c r="E94" s="38" t="n"/>
      <c r="F94" s="26" t="n"/>
      <c r="G94" s="38">
        <f>IFERROR(VLOOKUP($A105&amp;"_"&amp;$B105,Results_Deltas!$A$2:$P$15000,5,FALSE),"")</f>
        <v/>
      </c>
      <c r="H94" s="38" t="inlineStr">
        <is>
          <t>Blanket (page end)</t>
        </is>
      </c>
      <c r="I94" s="26" t="n"/>
      <c r="J94" s="26" t="n"/>
      <c r="K94" s="26" t="n"/>
      <c r="L94" s="26" t="inlineStr">
        <is>
          <t>NO</t>
        </is>
      </c>
      <c r="M94" s="74" t="n">
        <v>2.750477738613693</v>
      </c>
      <c r="N94" s="74" t="n">
        <v>33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D</t>
        </is>
      </c>
      <c r="C95" s="38" t="n"/>
      <c r="D95" s="38" t="inlineStr">
        <is>
          <t>ENTRY, GLOBAL_CHECK, STOCKS_EXIT</t>
        </is>
      </c>
      <c r="E95" s="38" t="n"/>
      <c r="F95" s="26" t="n"/>
      <c r="G95" s="38">
        <f>IFERROR(VLOOKUP($A133&amp;"_"&amp;$B133,Results_Deltas!$A$2:$P$15000,5,FALSE),"")</f>
        <v/>
      </c>
      <c r="H95" s="38" t="inlineStr">
        <is>
          <t>Blanket (page end)</t>
        </is>
      </c>
      <c r="I95" s="26" t="n"/>
      <c r="J95" s="26" t="n"/>
      <c r="K95" s="26" t="n"/>
      <c r="L95" s="26" t="inlineStr">
        <is>
          <t>NO</t>
        </is>
      </c>
      <c r="M95" s="74" t="n">
        <v>2.767227740312586</v>
      </c>
      <c r="N95" s="74" t="n">
        <v>34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FUNDING_GATE_FILTER_TF</t>
        </is>
      </c>
      <c r="B96" s="38" t="inlineStr">
        <is>
          <t>OFF</t>
        </is>
      </c>
      <c r="C96" s="38" t="n"/>
      <c r="D96" s="38" t="inlineStr">
        <is>
          <t>GLOBAL_CHECK</t>
        </is>
      </c>
      <c r="E96" s="38" t="n"/>
      <c r="F96" s="26" t="n"/>
      <c r="G96" s="38">
        <f>IFERROR(VLOOKUP($A108&amp;"_"&amp;$B108,Results_Deltas!$A$2:$P$15000,5,FALSE),"")</f>
        <v/>
      </c>
      <c r="H96" s="38" t="inlineStr">
        <is>
          <t>Blanket (page end)</t>
        </is>
      </c>
      <c r="I96" s="26" t="n"/>
      <c r="J96" s="26" t="n"/>
      <c r="K96" s="26" t="n"/>
      <c r="L96" s="26" t="inlineStr">
        <is>
          <t>NO</t>
        </is>
      </c>
      <c r="M96" s="74" t="n">
        <v>2.778845556047228</v>
      </c>
      <c r="N96" s="74" t="n">
        <v>30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MOVER_THRESHOLD</t>
        </is>
      </c>
      <c r="B97" s="38" t="inlineStr">
        <is>
          <t>6.25</t>
        </is>
      </c>
      <c r="C97" s="38" t="n"/>
      <c r="D97" s="38" t="inlineStr">
        <is>
          <t>ENTRY, GLOBAL_CHECK, STOCKS_EXIT</t>
        </is>
      </c>
      <c r="E97" s="38" t="n"/>
      <c r="F97" s="26" t="n"/>
      <c r="G97" s="38">
        <f>IFERROR(VLOOKUP($A188&amp;"_"&amp;$B188,Results_Deltas!$A$2:$P$15000,5,FALSE),"")</f>
        <v/>
      </c>
      <c r="H97" s="38" t="inlineStr">
        <is>
          <t>Blanket (page end)</t>
        </is>
      </c>
      <c r="I97" s="26" t="n"/>
      <c r="J97" s="26" t="n"/>
      <c r="K97" s="26" t="n"/>
      <c r="L97" s="26" t="inlineStr">
        <is>
          <t>NO</t>
        </is>
      </c>
      <c r="M97" s="74" t="n">
        <v>2.784824328982935</v>
      </c>
      <c r="N97" s="74" t="n">
        <v>35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DC_MOMENT_STRONG_THRESHOLD</t>
        </is>
      </c>
      <c r="B98" s="38" t="inlineStr">
        <is>
          <t>30</t>
        </is>
      </c>
      <c r="C98" s="38" t="n"/>
      <c r="D98" s="38" t="inlineStr">
        <is>
          <t>ENTRY, GLOBAL_CHECK, STOCKS_EXIT</t>
        </is>
      </c>
      <c r="E98" s="38" t="n"/>
      <c r="F98" s="26" t="n"/>
      <c r="G98" s="38">
        <f>IFERROR(VLOOKUP($A77&amp;"_"&amp;$B77,Results_Deltas!$A$2:$P$15000,5,FALSE),"")</f>
        <v/>
      </c>
      <c r="H98" s="38" t="inlineStr">
        <is>
          <t>Blanket (page end)</t>
        </is>
      </c>
      <c r="I98" s="26" t="n"/>
      <c r="J98" s="26" t="n"/>
      <c r="K98" s="26" t="n"/>
      <c r="L98" s="26" t="inlineStr">
        <is>
          <t>YES</t>
        </is>
      </c>
      <c r="M98" s="74" t="n">
        <v>2.793934642562235</v>
      </c>
      <c r="N98" s="74" t="n">
        <v>31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MTS_BOTTOM_BONUS_THRESHOLD</t>
        </is>
      </c>
      <c r="B99" s="38" t="inlineStr">
        <is>
          <t>18.75</t>
        </is>
      </c>
      <c r="C99" s="38" t="n"/>
      <c r="D99" s="38" t="inlineStr">
        <is>
          <t>ENTRY, GLOBAL_CHECK, STOCKS_EXIT</t>
        </is>
      </c>
      <c r="E99" s="38" t="n"/>
      <c r="F99" s="26" t="n"/>
      <c r="G99" s="38">
        <f>IFERROR(VLOOKUP($A197&amp;"_"&amp;$B197,Results_Deltas!$A$2:$P$15000,5,FALSE),"")</f>
        <v/>
      </c>
      <c r="H99" s="38" t="inlineStr">
        <is>
          <t>Blanket (page end)</t>
        </is>
      </c>
      <c r="I99" s="26" t="n"/>
      <c r="J99" s="26" t="n"/>
      <c r="K99" s="26" t="n"/>
      <c r="L99" s="26" t="inlineStr">
        <is>
          <t>YES</t>
        </is>
      </c>
      <c r="M99" s="74" t="n">
        <v>2.798459950632444</v>
      </c>
      <c r="N99" s="74" t="n">
        <v>35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DUP_GUARD_FILTER_TF</t>
        </is>
      </c>
      <c r="B100" s="38" t="inlineStr">
        <is>
          <t>OFF</t>
        </is>
      </c>
      <c r="C100" s="38" t="n"/>
      <c r="D100" s="38" t="inlineStr">
        <is>
          <t>GLOBAL_CHECK</t>
        </is>
      </c>
      <c r="E100" s="38" t="n"/>
      <c r="F100" s="26" t="n"/>
      <c r="G100" s="38">
        <f>IFERROR(VLOOKUP($A83&amp;"_"&amp;$B83,Results_Deltas!$A$2:$P$15000,5,FALSE),"")</f>
        <v/>
      </c>
      <c r="H100" s="38" t="inlineStr">
        <is>
          <t>Blanket (page end)</t>
        </is>
      </c>
      <c r="I100" s="26" t="n"/>
      <c r="J100" s="26" t="n"/>
      <c r="K100" s="26" t="n"/>
      <c r="L100" s="26" t="inlineStr">
        <is>
          <t>YES</t>
        </is>
      </c>
      <c r="M100" s="74" t="n">
        <v>2.799303737060332</v>
      </c>
      <c r="N100" s="74" t="n">
        <v>39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DC_MOMENT_STRONG_THRESHOLD</t>
        </is>
      </c>
      <c r="B101" s="38" t="inlineStr">
        <is>
          <t>50</t>
        </is>
      </c>
      <c r="C101" s="38" t="n"/>
      <c r="D101" s="38" t="inlineStr">
        <is>
          <t>ENTRY, GLOBAL_CHECK, STOCKS_EXIT</t>
        </is>
      </c>
      <c r="E101" s="38" t="n"/>
      <c r="F101" s="26" t="n"/>
      <c r="G101" s="38">
        <f>IFERROR(VLOOKUP($A76&amp;"_"&amp;$B76,Results_Deltas!$A$2:$P$15000,5,FALSE),"")</f>
        <v/>
      </c>
      <c r="H101" s="38" t="inlineStr">
        <is>
          <t>Blanket (page end)</t>
        </is>
      </c>
      <c r="I101" s="26" t="n"/>
      <c r="J101" s="26" t="n"/>
      <c r="K101" s="26" t="n"/>
      <c r="L101" s="26" t="inlineStr">
        <is>
          <t>NO</t>
        </is>
      </c>
      <c r="M101" s="74" t="n">
        <v>2.81289338768573</v>
      </c>
      <c r="N101" s="74" t="n">
        <v>31</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74" t="n">
        <v>2.818705454714484</v>
      </c>
      <c r="N102" s="74" t="n">
        <v>34</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DUP_GUARD_FILTER_TF</t>
        </is>
      </c>
      <c r="B103" s="38" t="inlineStr">
        <is>
          <t>D</t>
        </is>
      </c>
      <c r="C103" s="38" t="n"/>
      <c r="D103" s="38" t="inlineStr">
        <is>
          <t>GLOBAL_CHECK</t>
        </is>
      </c>
      <c r="E103" s="38" t="n"/>
      <c r="F103" s="26" t="n"/>
      <c r="G103" s="38">
        <f>IFERROR(VLOOKUP($A84&amp;"_"&amp;$B84,Results_Deltas!$A$2:$P$15000,5,FALSE),"")</f>
        <v/>
      </c>
      <c r="H103" s="38" t="inlineStr">
        <is>
          <t>Blanket (page end)</t>
        </is>
      </c>
      <c r="I103" s="26" t="n"/>
      <c r="J103" s="26" t="n"/>
      <c r="K103" s="26" t="n"/>
      <c r="L103" s="26" t="inlineStr">
        <is>
          <t>NO</t>
        </is>
      </c>
      <c r="M103" s="74" t="n">
        <v>2.819647195793289</v>
      </c>
      <c r="N103" s="74" t="n">
        <v>38</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HA_WICK_QUALITY_TF</t>
        </is>
      </c>
      <c r="B104" s="38" t="inlineStr">
        <is>
          <t>OFF</t>
        </is>
      </c>
      <c r="C104" s="38" t="n"/>
      <c r="D104" s="38" t="inlineStr">
        <is>
          <t>ENTRY, GLOBAL_CHECK, STOCKS_EXIT</t>
        </is>
      </c>
      <c r="E104" s="38" t="n"/>
      <c r="F104" s="26" t="n"/>
      <c r="G104" s="38">
        <f>IFERROR(VLOOKUP($A132&amp;"_"&amp;$B132,Results_Deltas!$A$2:$P$15000,5,FALSE),"")</f>
        <v/>
      </c>
      <c r="H104" s="38" t="inlineStr">
        <is>
          <t>Blanket (page end)</t>
        </is>
      </c>
      <c r="I104" s="26" t="n"/>
      <c r="J104" s="26" t="n"/>
      <c r="K104" s="26" t="n"/>
      <c r="L104" s="26" t="inlineStr">
        <is>
          <t>YES</t>
        </is>
      </c>
      <c r="M104" s="74" t="n">
        <v>2.837759257884196</v>
      </c>
      <c r="N104" s="74" t="n">
        <v>34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FG_GREED_THRESHOLD</t>
        </is>
      </c>
      <c r="B105" s="38" t="inlineStr">
        <is>
          <t>37.5</t>
        </is>
      </c>
      <c r="C105" s="38" t="n"/>
      <c r="D105" s="38" t="inlineStr">
        <is>
          <t>GLOBAL_CHECK, STOCKS_EXIT</t>
        </is>
      </c>
      <c r="E105" s="38" t="n"/>
      <c r="F105" s="26" t="n"/>
      <c r="G105" s="38">
        <f>IFERROR(VLOOKUP($A107&amp;"_"&amp;$B107,Results_Deltas!$A$2:$P$15000,5,FALSE),"")</f>
        <v/>
      </c>
      <c r="H105" s="38" t="inlineStr">
        <is>
          <t>Blanket (page end)</t>
        </is>
      </c>
      <c r="I105" s="26" t="n"/>
      <c r="J105" s="26" t="n"/>
      <c r="K105" s="26" t="n"/>
      <c r="L105" s="26" t="inlineStr">
        <is>
          <t>NO</t>
        </is>
      </c>
      <c r="M105" s="74" t="n">
        <v>2.842971405489981</v>
      </c>
      <c r="N105" s="74" t="n">
        <v>38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OI_CONFIRM_MIN_PRICE_PCT</t>
        </is>
      </c>
      <c r="B106" s="38" t="inlineStr">
        <is>
          <t>2.0</t>
        </is>
      </c>
      <c r="C106" s="38" t="n"/>
      <c r="D106" s="38" t="inlineStr">
        <is>
          <t>ENTRY, GLOBAL_CHECK, STOCKS_EXIT</t>
        </is>
      </c>
      <c r="E106" s="38" t="n"/>
      <c r="F106" s="26" t="n"/>
      <c r="G106" s="38">
        <f>IFERROR(VLOOKUP($A222&amp;"_"&amp;$B222,Results_Deltas!$A$2:$P$15000,5,FALSE),"")</f>
        <v/>
      </c>
      <c r="H106" s="38" t="inlineStr">
        <is>
          <t>Blanket (page end)</t>
        </is>
      </c>
      <c r="I106" s="26" t="n"/>
      <c r="J106" s="26" t="n"/>
      <c r="K106" s="26" t="n"/>
      <c r="L106" s="26" t="inlineStr">
        <is>
          <t>YES</t>
        </is>
      </c>
      <c r="M106" s="74" t="n">
        <v>2.848297148086461</v>
      </c>
      <c r="N106" s="74" t="n">
        <v>33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FG_FEAR_THRESHOLD</t>
        </is>
      </c>
      <c r="B107" s="38" t="inlineStr">
        <is>
          <t>12.5</t>
        </is>
      </c>
      <c r="C107" s="38" t="n"/>
      <c r="D107" s="38" t="inlineStr">
        <is>
          <t>GLOBAL_CHECK, STOCKS_EXIT</t>
        </is>
      </c>
      <c r="E107" s="38" t="n"/>
      <c r="F107" s="26" t="n"/>
      <c r="G107" s="38">
        <f>IFERROR(VLOOKUP($A103&amp;"_"&amp;$B103,Results_Deltas!$A$2:$P$15000,5,FALSE),"")</f>
        <v/>
      </c>
      <c r="H107" s="38" t="inlineStr">
        <is>
          <t>Blanket (page end)</t>
        </is>
      </c>
      <c r="I107" s="26" t="n"/>
      <c r="J107" s="26" t="n"/>
      <c r="K107" s="26" t="n"/>
      <c r="L107" s="26" t="inlineStr">
        <is>
          <t>NO</t>
        </is>
      </c>
      <c r="M107" s="74" t="n">
        <v>2.87357552848883</v>
      </c>
      <c r="N107" s="74" t="n">
        <v>36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COOLDOWN_LOCKS_FILTER_TF</t>
        </is>
      </c>
      <c r="B108" s="38" t="inlineStr">
        <is>
          <t>OFF</t>
        </is>
      </c>
      <c r="C108" s="38" t="n"/>
      <c r="D108" s="38" t="inlineStr">
        <is>
          <t>GLOBAL_CHECK</t>
        </is>
      </c>
      <c r="E108" s="38" t="n"/>
      <c r="F108" s="26" t="n"/>
      <c r="G108" s="38">
        <f>IFERROR(VLOOKUP($A66&amp;"_"&amp;$B66,Results_Deltas!$A$2:$P$15000,5,FALSE),"")</f>
        <v/>
      </c>
      <c r="H108" s="38" t="inlineStr">
        <is>
          <t>Blanket (page end)</t>
        </is>
      </c>
      <c r="I108" s="26" t="n"/>
      <c r="J108" s="26" t="n"/>
      <c r="K108" s="26" t="n"/>
      <c r="L108" s="26" t="inlineStr">
        <is>
          <t>NO</t>
        </is>
      </c>
      <c r="M108" s="74" t="n">
        <v>2.893879837205128</v>
      </c>
      <c r="N108" s="74" t="n">
        <v>36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MANDATORY_REENTRY_WT_FILTER_MIN_TFS</t>
        </is>
      </c>
      <c r="B109" s="38" t="inlineStr">
        <is>
          <t>3</t>
        </is>
      </c>
      <c r="C109" s="38" t="n"/>
      <c r="D109" s="38" t="inlineStr">
        <is>
          <t>GLOBAL_CHECK, STOCKS_EXIT</t>
        </is>
      </c>
      <c r="E109" s="38" t="n"/>
      <c r="F109" s="26" t="n"/>
      <c r="G109" s="38">
        <f>IFERROR(VLOOKUP($A175&amp;"_"&amp;$B175,Results_Deltas!$A$2:$P$15000,5,FALSE),"")</f>
        <v/>
      </c>
      <c r="H109" s="38" t="inlineStr">
        <is>
          <t>Blanket (page end)</t>
        </is>
      </c>
      <c r="I109" s="26" t="n"/>
      <c r="J109" s="26" t="n"/>
      <c r="K109" s="26" t="n"/>
      <c r="L109" s="26" t="inlineStr">
        <is>
          <t>NO</t>
        </is>
      </c>
      <c r="M109" s="74" t="n">
        <v>2.910315449142155</v>
      </c>
      <c r="N109" s="74" t="n">
        <v>38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BAND_ARROW_ENABLED</t>
        </is>
      </c>
      <c r="B110" s="38" t="inlineStr">
        <is>
          <t>True</t>
        </is>
      </c>
      <c r="C110" s="38" t="n"/>
      <c r="D110" s="38" t="inlineStr">
        <is>
          <t>GLOBAL_CHECK, STOCKS_EXIT</t>
        </is>
      </c>
      <c r="E110" s="38" t="n"/>
      <c r="F110" s="26" t="n"/>
      <c r="G110" s="38">
        <f>IFERROR(VLOOKUP($A65&amp;"_"&amp;$B65,Results_Deltas!$A$2:$P$15000,5,FALSE),"")</f>
        <v/>
      </c>
      <c r="H110" s="38" t="inlineStr">
        <is>
          <t>Blanket (page end)</t>
        </is>
      </c>
      <c r="I110" s="26" t="n"/>
      <c r="J110" s="26" t="n"/>
      <c r="K110" s="26" t="n"/>
      <c r="L110" s="26" t="inlineStr">
        <is>
          <t>NO</t>
        </is>
      </c>
      <c r="M110" s="74" t="n">
        <v>2.921618725246591</v>
      </c>
      <c r="N110" s="74" t="n">
        <v>32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HA_WICK_QUALITY_ENABLED</t>
        </is>
      </c>
      <c r="B111" s="38" t="inlineStr">
        <is>
          <t>True</t>
        </is>
      </c>
      <c r="C111" s="38" t="n"/>
      <c r="D111" s="38" t="inlineStr">
        <is>
          <t>ENTRY, GLOBAL_CHECK, STOCKS_EXIT</t>
        </is>
      </c>
      <c r="E111" s="38" t="n"/>
      <c r="F111" s="26" t="n"/>
      <c r="G111" s="38">
        <f>IFERROR(VLOOKUP($A129&amp;"_"&amp;$B129,Results_Deltas!$A$2:$P$15000,5,FALSE),"")</f>
        <v/>
      </c>
      <c r="H111" s="38" t="inlineStr">
        <is>
          <t>Blanket (page end)</t>
        </is>
      </c>
      <c r="I111" s="26" t="n"/>
      <c r="J111" s="26" t="n"/>
      <c r="K111" s="26" t="n"/>
      <c r="L111" s="26" t="inlineStr">
        <is>
          <t>NO</t>
        </is>
      </c>
      <c r="M111" s="74" t="n">
        <v>2.922214303241825</v>
      </c>
      <c r="N111" s="74" t="n">
        <v>37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COOLDOWN_LOCKS_FILTER_TF</t>
        </is>
      </c>
      <c r="B112" s="38" t="inlineStr">
        <is>
          <t>D</t>
        </is>
      </c>
      <c r="C112" s="38" t="n"/>
      <c r="D112" s="38" t="inlineStr">
        <is>
          <t>GLOBAL_CHECK</t>
        </is>
      </c>
      <c r="E112" s="38" t="n"/>
      <c r="F112" s="26" t="n"/>
      <c r="G112" s="38">
        <f>IFERROR(VLOOKUP($A67&amp;"_"&amp;$B67,Results_Deltas!$A$2:$P$15000,5,FALSE),"")</f>
        <v/>
      </c>
      <c r="H112" s="38" t="inlineStr">
        <is>
          <t>Blanket (page end)</t>
        </is>
      </c>
      <c r="I112" s="26" t="n"/>
      <c r="J112" s="26" t="n"/>
      <c r="K112" s="26" t="n"/>
      <c r="L112" s="26" t="inlineStr">
        <is>
          <t>NO</t>
        </is>
      </c>
      <c r="M112" s="74" t="n">
        <v>2.975807478249896</v>
      </c>
      <c r="N112" s="74" t="n">
        <v>31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MTS_BOTTOM_BONUS_THRESHOLD</t>
        </is>
      </c>
      <c r="B113" s="38" t="inlineStr">
        <is>
          <t>12.5</t>
        </is>
      </c>
      <c r="C113" s="38" t="n"/>
      <c r="D113" s="38" t="inlineStr">
        <is>
          <t>ENTRY, GLOBAL_CHECK, STOCKS_EXIT</t>
        </is>
      </c>
      <c r="E113" s="38" t="n"/>
      <c r="F113" s="26" t="n"/>
      <c r="G113" s="38">
        <f>IFERROR(VLOOKUP($A198&amp;"_"&amp;$B198,Results_Deltas!$A$2:$P$15000,5,FALSE),"")</f>
        <v/>
      </c>
      <c r="H113" s="38" t="inlineStr">
        <is>
          <t>Blanket (page end)</t>
        </is>
      </c>
      <c r="I113" s="26" t="n"/>
      <c r="J113" s="26" t="n"/>
      <c r="K113" s="26" t="n"/>
      <c r="L113" s="26" t="inlineStr">
        <is>
          <t>NO</t>
        </is>
      </c>
      <c r="M113" s="74" t="n">
        <v>2.980235974324612</v>
      </c>
      <c r="N113" s="74" t="n">
        <v>35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HLR_SMA_BAND_PCT</t>
        </is>
      </c>
      <c r="B114" s="38" t="inlineStr">
        <is>
          <t>2.0</t>
        </is>
      </c>
      <c r="C114" s="38" t="n"/>
      <c r="D114" s="38" t="inlineStr">
        <is>
          <t>ENTRY, GLOBAL_CHECK, STOCKS_EXIT</t>
        </is>
      </c>
      <c r="E114" s="38" t="n"/>
      <c r="F114" s="26" t="n"/>
      <c r="G114" s="38">
        <f>IFERROR(VLOOKUP($A138&amp;"_"&amp;$B138,Results_Deltas!$A$2:$P$15000,5,FALSE),"")</f>
        <v/>
      </c>
      <c r="H114" s="38" t="inlineStr">
        <is>
          <t>Blanket (page end)</t>
        </is>
      </c>
      <c r="I114" s="26" t="n"/>
      <c r="J114" s="26" t="n"/>
      <c r="K114" s="26" t="n"/>
      <c r="L114" s="26" t="inlineStr">
        <is>
          <t>NO</t>
        </is>
      </c>
      <c r="M114" s="74" t="n">
        <v>2.986307675402258</v>
      </c>
      <c r="N114" s="74" t="n">
        <v>37</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HLR_TOP_MIN_TFS</t>
        </is>
      </c>
      <c r="B115" s="38" t="inlineStr">
        <is>
          <t>1</t>
        </is>
      </c>
      <c r="C115" s="38" t="n"/>
      <c r="D115" s="38" t="inlineStr">
        <is>
          <t>GLOBAL_CHECK, REENTRY, STOCKS_EXIT</t>
        </is>
      </c>
      <c r="E115" s="38" t="n"/>
      <c r="F115" s="26" t="n"/>
      <c r="G115" s="38">
        <f>IFERROR(VLOOKUP($A143&amp;"_"&amp;$B143,Results_Deltas!$A$2:$P$15000,5,FALSE),"")</f>
        <v/>
      </c>
      <c r="H115" s="38" t="inlineStr">
        <is>
          <t>Blanket (page end)</t>
        </is>
      </c>
      <c r="I115" s="26" t="n"/>
      <c r="J115" s="26" t="n"/>
      <c r="K115" s="26" t="n"/>
      <c r="L115" s="26" t="inlineStr">
        <is>
          <t>NO</t>
        </is>
      </c>
      <c r="M115" s="74" t="n">
        <v>2.99987497254385</v>
      </c>
      <c r="N115" s="74" t="n">
        <v>37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LH_HL_FILTER_MODE</t>
        </is>
      </c>
      <c r="B116" s="40" t="inlineStr">
        <is>
          <t>STRICT_2BAR</t>
        </is>
      </c>
      <c r="C116" s="38" t="n"/>
      <c r="D116" s="38" t="inlineStr">
        <is>
          <t>ENTRY, GLOBAL_CHECK, STOCKS_EXIT</t>
        </is>
      </c>
      <c r="E116" s="38" t="n"/>
      <c r="F116" s="26" t="n"/>
      <c r="G116" s="38">
        <f>IFERROR(VLOOKUP($A162&amp;"_"&amp;$B162,Results_Deltas!$A$2:$P$15000,5,FALSE),"")</f>
        <v/>
      </c>
      <c r="H116" s="38" t="inlineStr">
        <is>
          <t>Blanket (page end)</t>
        </is>
      </c>
      <c r="I116" s="26" t="n"/>
      <c r="J116" s="26" t="n"/>
      <c r="K116" s="26" t="n"/>
      <c r="L116" s="26" t="inlineStr">
        <is>
          <t>YES</t>
        </is>
      </c>
      <c r="M116" s="74" t="n">
        <v>3.010279155713721</v>
      </c>
      <c r="N116" s="74" t="n">
        <v>39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LH_HL_FILTER_MODE</t>
        </is>
      </c>
      <c r="B117" s="38" t="inlineStr">
        <is>
          <t>STRICT_2BAR_ALT</t>
        </is>
      </c>
      <c r="C117" s="38" t="n"/>
      <c r="D117" s="38" t="inlineStr">
        <is>
          <t>ENTRY, GLOBAL_CHECK, STOCKS_EXIT</t>
        </is>
      </c>
      <c r="E117" s="38" t="n"/>
      <c r="F117" s="26" t="n"/>
      <c r="G117" s="38">
        <f>IFERROR(VLOOKUP($A163&amp;"_"&amp;$B163,Results_Deltas!$A$2:$P$15000,5,FALSE),"")</f>
        <v/>
      </c>
      <c r="H117" s="38" t="inlineStr">
        <is>
          <t>Blanket (page end)</t>
        </is>
      </c>
      <c r="I117" s="26" t="n"/>
      <c r="J117" s="26" t="n"/>
      <c r="K117" s="26" t="n"/>
      <c r="L117" s="26" t="inlineStr">
        <is>
          <t>NO</t>
        </is>
      </c>
      <c r="M117" s="74" t="n">
        <v>3.010279155713721</v>
      </c>
      <c r="N117" s="74" t="n">
        <v>39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MANDATORY_REENTRY_WT_FILTER_MIN_TFS</t>
        </is>
      </c>
      <c r="B118" s="38" t="inlineStr">
        <is>
          <t>2</t>
        </is>
      </c>
      <c r="C118" s="38" t="n"/>
      <c r="D118" s="38" t="inlineStr">
        <is>
          <t>GLOBAL_CHECK, STOCKS_EXIT</t>
        </is>
      </c>
      <c r="E118" s="38" t="n"/>
      <c r="F118" s="26" t="n"/>
      <c r="G118" s="38">
        <f>IFERROR(VLOOKUP($A176&amp;"_"&amp;$B176,Results_Deltas!$A$2:$P$15000,5,FALSE),"")</f>
        <v/>
      </c>
      <c r="H118" s="38" t="inlineStr">
        <is>
          <t>Blanket (page end)</t>
        </is>
      </c>
      <c r="I118" s="26" t="n"/>
      <c r="J118" s="26" t="n"/>
      <c r="K118" s="26" t="n"/>
      <c r="L118" s="26" t="inlineStr">
        <is>
          <t>YES</t>
        </is>
      </c>
      <c r="M118" s="74" t="n">
        <v>3.064228917602717</v>
      </c>
      <c r="N118" s="74" t="n">
        <v>35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DC_MOMENT_STRONG_THRESHOLD</t>
        </is>
      </c>
      <c r="B119" s="38" t="inlineStr">
        <is>
          <t>20</t>
        </is>
      </c>
      <c r="C119" s="38" t="n"/>
      <c r="D119" s="38" t="inlineStr">
        <is>
          <t>ENTRY, GLOBAL_CHECK, STOCKS_EXIT</t>
        </is>
      </c>
      <c r="E119" s="38" t="n"/>
      <c r="F119" s="26" t="n"/>
      <c r="G119" s="38">
        <f>IFERROR(VLOOKUP($A78&amp;"_"&amp;$B78,Results_Deltas!$A$2:$P$15000,5,FALSE),"")</f>
        <v/>
      </c>
      <c r="H119" s="38" t="inlineStr">
        <is>
          <t>Blanket (page end)</t>
        </is>
      </c>
      <c r="I119" s="26" t="n"/>
      <c r="J119" s="26" t="n"/>
      <c r="K119" s="26" t="n"/>
      <c r="L119" s="26" t="inlineStr">
        <is>
          <t>NO</t>
        </is>
      </c>
      <c r="M119" s="74" t="n">
        <v>3.082480107686039</v>
      </c>
      <c r="N119" s="74" t="n">
        <v>40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MANDATORY_REENTRY_WT_FILTER_VELOCITY_RATIO</t>
        </is>
      </c>
      <c r="B120" s="38" t="inlineStr">
        <is>
          <t>0.90_ALT</t>
        </is>
      </c>
      <c r="C120" s="38" t="n"/>
      <c r="D120" s="38" t="inlineStr">
        <is>
          <t>GLOBAL_CHECK, STOCKS_EXIT</t>
        </is>
      </c>
      <c r="E120" s="38" t="n"/>
      <c r="F120" s="26" t="n"/>
      <c r="G120" s="38">
        <f>IFERROR(VLOOKUP($A182&amp;"_"&amp;$B182,Results_Deltas!$A$2:$P$15000,5,FALSE),"")</f>
        <v/>
      </c>
      <c r="H120" s="38" t="inlineStr">
        <is>
          <t>Blanket (page end)</t>
        </is>
      </c>
      <c r="I120" s="26" t="n"/>
      <c r="J120" s="26" t="n"/>
      <c r="K120" s="26" t="n"/>
      <c r="L120" s="26" t="inlineStr">
        <is>
          <t>NO</t>
        </is>
      </c>
      <c r="M120" s="74" t="n">
        <v>3.113437050924074</v>
      </c>
      <c r="N120" s="74" t="n">
        <v>38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ADX_RANGING_THRESHOLD</t>
        </is>
      </c>
      <c r="B121" s="38" t="inlineStr">
        <is>
          <t>15</t>
        </is>
      </c>
      <c r="C121" s="38" t="n"/>
      <c r="D121" s="38" t="inlineStr">
        <is>
          <t>ENTRY, GLOBAL_CHECK, STOCKS_EXIT</t>
        </is>
      </c>
      <c r="E121" s="38" t="n"/>
      <c r="F121" s="26" t="n"/>
      <c r="G121" s="38">
        <f>IFERROR(VLOOKUP($A58&amp;"_"&amp;$B58,Results_Deltas!$A$2:$P$15000,5,FALSE),"")</f>
        <v/>
      </c>
      <c r="H121" s="38" t="inlineStr">
        <is>
          <t>Blanket (page end)</t>
        </is>
      </c>
      <c r="I121" s="26" t="n"/>
      <c r="J121" s="26" t="n"/>
      <c r="K121" s="26" t="n"/>
      <c r="L121" s="26" t="inlineStr">
        <is>
          <t>NO</t>
        </is>
      </c>
      <c r="M121" s="74" t="n">
        <v>3.234274550899067</v>
      </c>
      <c r="N121" s="74" t="n">
        <v>37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OI_CONFIRM_MIN_PRICE_PCT</t>
        </is>
      </c>
      <c r="B122" s="38" t="inlineStr">
        <is>
          <t>0</t>
        </is>
      </c>
      <c r="C122" s="38" t="n"/>
      <c r="D122" s="38" t="inlineStr">
        <is>
          <t>ENTRY, GLOBAL_CHECK, STOCKS_EXIT</t>
        </is>
      </c>
      <c r="E122" s="38" t="n"/>
      <c r="F122" s="26" t="n"/>
      <c r="G122" s="38">
        <f>IFERROR(VLOOKUP($A221&amp;"_"&amp;$B221,Results_Deltas!$A$2:$P$15000,5,FALSE),"")</f>
        <v/>
      </c>
      <c r="H122" s="38" t="inlineStr">
        <is>
          <t>Blanket (page end)</t>
        </is>
      </c>
      <c r="I122" s="26" t="n"/>
      <c r="J122" s="26" t="n"/>
      <c r="K122" s="26" t="n"/>
      <c r="L122" s="26" t="inlineStr">
        <is>
          <t>NO</t>
        </is>
      </c>
      <c r="M122" s="74" t="n">
        <v>3.333166830358086</v>
      </c>
      <c r="N122" s="74" t="n">
        <v>37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CRYPTO_SPIKE_FADE_THRESHOLD_PCT</t>
        </is>
      </c>
      <c r="B123" s="38" t="inlineStr">
        <is>
          <t>7.5</t>
        </is>
      </c>
      <c r="C123" s="38" t="n"/>
      <c r="D123" s="38" t="inlineStr">
        <is>
          <t>GLOBAL_CHECK, STOCKS_EXIT</t>
        </is>
      </c>
      <c r="E123" s="38" t="n"/>
      <c r="F123" s="26" t="n"/>
      <c r="G123" s="38">
        <f>IFERROR(VLOOKUP($A73&amp;"_"&amp;$B73,Results_Deltas!$A$2:$P$15000,5,FALSE),"")</f>
        <v/>
      </c>
      <c r="H123" s="38" t="inlineStr">
        <is>
          <t>Blanket (page end)</t>
        </is>
      </c>
      <c r="I123" s="26" t="n"/>
      <c r="J123" s="26" t="n"/>
      <c r="K123" s="26" t="n"/>
      <c r="L123" s="26" t="inlineStr">
        <is>
          <t>YES</t>
        </is>
      </c>
      <c r="M123" s="74" t="n">
        <v>3.362987056719194</v>
      </c>
      <c r="N123" s="74" t="n">
        <v>44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OI_CONFIRM_MIN_CHANGE_PCT</t>
        </is>
      </c>
      <c r="B124" s="40" t="inlineStr">
        <is>
          <t>0.5</t>
        </is>
      </c>
      <c r="C124" s="38" t="n"/>
      <c r="D124" s="38" t="inlineStr">
        <is>
          <t>ENTRY, GLOBAL_CHECK, STOCKS_EXIT</t>
        </is>
      </c>
      <c r="E124" s="38" t="n"/>
      <c r="F124" s="26" t="n"/>
      <c r="G124" s="38">
        <f>IFERROR(VLOOKUP($A220&amp;"_"&amp;$B220,Results_Deltas!$A$2:$P$15000,5,FALSE),"")</f>
        <v/>
      </c>
      <c r="H124" s="38" t="inlineStr">
        <is>
          <t>Blanket (page end)</t>
        </is>
      </c>
      <c r="I124" s="26" t="n"/>
      <c r="J124" s="26" t="n"/>
      <c r="K124" s="26" t="n"/>
      <c r="L124" s="26" t="inlineStr">
        <is>
          <t>NO</t>
        </is>
      </c>
      <c r="M124" s="74" t="n">
        <v>3.411606452440927</v>
      </c>
      <c r="N124" s="74" t="n">
        <v>39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OI_CONFIRM_MIN_CHANGE_PCT</t>
        </is>
      </c>
      <c r="B125" s="38" t="inlineStr">
        <is>
          <t>0</t>
        </is>
      </c>
      <c r="C125" s="38" t="n"/>
      <c r="D125" s="38" t="inlineStr">
        <is>
          <t>ENTRY, GLOBAL_CHECK, STOCKS_EXIT</t>
        </is>
      </c>
      <c r="E125" s="38" t="n"/>
      <c r="F125" s="26" t="n"/>
      <c r="G125" s="38">
        <f>IFERROR(VLOOKUP($A217&amp;"_"&amp;$B217,Results_Deltas!$A$2:$P$15000,5,FALSE),"")</f>
        <v/>
      </c>
      <c r="H125" s="38" t="inlineStr">
        <is>
          <t>Blanket (page end)</t>
        </is>
      </c>
      <c r="I125" s="26" t="n"/>
      <c r="J125" s="26" t="n"/>
      <c r="K125" s="26" t="n"/>
      <c r="L125" s="26" t="inlineStr">
        <is>
          <t>NO</t>
        </is>
      </c>
      <c r="M125" s="74" t="n">
        <v>3.412242657181559</v>
      </c>
      <c r="N125" s="74" t="n">
        <v>37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CRYPTO_SPIKE_FADE_THRESHOLD_PCT</t>
        </is>
      </c>
      <c r="B126" s="38" t="inlineStr">
        <is>
          <t>12.5</t>
        </is>
      </c>
      <c r="C126" s="38" t="n"/>
      <c r="D126" s="38" t="inlineStr">
        <is>
          <t>GLOBAL_CHECK, STOCKS_EXIT</t>
        </is>
      </c>
      <c r="E126" s="38" t="n"/>
      <c r="F126" s="26" t="n"/>
      <c r="G126" s="38">
        <f>IFERROR(VLOOKUP($A72&amp;"_"&amp;$B72,Results_Deltas!$A$2:$P$15000,5,FALSE),"")</f>
        <v/>
      </c>
      <c r="H126" s="38" t="inlineStr">
        <is>
          <t>Blanket (page end)</t>
        </is>
      </c>
      <c r="I126" s="26" t="n"/>
      <c r="J126" s="26" t="n"/>
      <c r="K126" s="26" t="n"/>
      <c r="L126" s="26" t="inlineStr">
        <is>
          <t>YES</t>
        </is>
      </c>
      <c r="M126" s="74" t="n">
        <v>3.492054332162624</v>
      </c>
      <c r="N126" s="74" t="n">
        <v>44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1</t>
        </is>
      </c>
      <c r="C127" s="38" t="n"/>
      <c r="D127" s="38" t="inlineStr">
        <is>
          <t>GLOBAL_CHECK, STOCKS_EXIT</t>
        </is>
      </c>
      <c r="E127" s="38" t="n"/>
      <c r="F127" s="26" t="n"/>
      <c r="G127" s="38">
        <f>IFERROR(VLOOKUP($A173&amp;"_"&amp;$B173,Results_Deltas!$A$2:$P$15000,5,FALSE),"")</f>
        <v/>
      </c>
      <c r="H127" s="38" t="inlineStr">
        <is>
          <t>Blanket (page end)</t>
        </is>
      </c>
      <c r="I127" s="26" t="n"/>
      <c r="J127" s="26" t="n"/>
      <c r="K127" s="26" t="n"/>
      <c r="L127" s="26" t="inlineStr">
        <is>
          <t>NO</t>
        </is>
      </c>
      <c r="M127" s="74" t="n">
        <v>3.502148503990073</v>
      </c>
      <c r="N127" s="74" t="n">
        <v>42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t="n"/>
      <c r="F128" s="26" t="n"/>
      <c r="G128" s="38">
        <f>IFERROR(VLOOKUP($A168&amp;"_"&amp;$B168,Results_Deltas!$A$2:$P$15000,5,FALSE),"")</f>
        <v/>
      </c>
      <c r="H128" s="38" t="inlineStr">
        <is>
          <t>Blanket (page end)</t>
        </is>
      </c>
      <c r="I128" s="26" t="n"/>
      <c r="J128" s="26" t="n"/>
      <c r="K128" s="26" t="n"/>
      <c r="L128" s="26" t="inlineStr">
        <is>
          <t>YES</t>
        </is>
      </c>
      <c r="M128" s="74" t="n">
        <v>3.507917113264337</v>
      </c>
      <c r="N128" s="74" t="n">
        <v>39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t="n"/>
      <c r="F129" s="26" t="n"/>
      <c r="G129" s="38">
        <f>IFERROR(VLOOKUP($A169&amp;"_"&amp;$B169,Results_Deltas!$A$2:$P$15000,5,FALSE),"")</f>
        <v/>
      </c>
      <c r="H129" s="38" t="inlineStr">
        <is>
          <t>Blanket (page end)</t>
        </is>
      </c>
      <c r="I129" s="26" t="n"/>
      <c r="J129" s="26" t="n"/>
      <c r="K129" s="26" t="n"/>
      <c r="L129" s="26" t="inlineStr">
        <is>
          <t>NO</t>
        </is>
      </c>
      <c r="M129" s="74" t="n">
        <v>3.507917113264337</v>
      </c>
      <c r="N129" s="74" t="n">
        <v>39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FUNDING_GATE_LONG_MAX</t>
        </is>
      </c>
      <c r="B130" s="38" t="inlineStr">
        <is>
          <t>0.0</t>
        </is>
      </c>
      <c r="C130" s="38" t="n"/>
      <c r="D130" s="38" t="inlineStr">
        <is>
          <t>ENTRY, GLOBAL_CHECK, STOCKS_EXIT</t>
        </is>
      </c>
      <c r="E130" s="38" t="n"/>
      <c r="F130" s="26" t="n"/>
      <c r="G130" s="38">
        <f>IFERROR(VLOOKUP($A113&amp;"_"&amp;$B113,Results_Deltas!$A$2:$P$15000,5,FALSE),"")</f>
        <v/>
      </c>
      <c r="H130" s="38" t="inlineStr">
        <is>
          <t>Blanket (page end)</t>
        </is>
      </c>
      <c r="I130" s="26" t="n"/>
      <c r="J130" s="26" t="n"/>
      <c r="K130" s="26" t="n"/>
      <c r="L130" s="26" t="inlineStr">
        <is>
          <t>NO</t>
        </is>
      </c>
      <c r="M130" s="74" t="n">
        <v>3.508973677959497</v>
      </c>
      <c r="N130" s="74" t="n">
        <v>33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FUNDING_GATE_LONG_MAX</t>
        </is>
      </c>
      <c r="B131" s="38" t="inlineStr">
        <is>
          <t>0.0_ALT</t>
        </is>
      </c>
      <c r="C131" s="38" t="n"/>
      <c r="D131" s="38" t="inlineStr">
        <is>
          <t>ENTRY, GLOBAL_CHECK, STOCKS_EXIT</t>
        </is>
      </c>
      <c r="E131" s="38" t="n"/>
      <c r="F131" s="26" t="n"/>
      <c r="G131" s="38">
        <f>IFERROR(VLOOKUP($A114&amp;"_"&amp;$B114,Results_Deltas!$A$2:$P$15000,5,FALSE),"")</f>
        <v/>
      </c>
      <c r="H131" s="38" t="inlineStr">
        <is>
          <t>Blanket (page end)</t>
        </is>
      </c>
      <c r="I131" s="26" t="n"/>
      <c r="J131" s="26" t="n"/>
      <c r="K131" s="26" t="n"/>
      <c r="L131" s="26" t="inlineStr">
        <is>
          <t>YES</t>
        </is>
      </c>
      <c r="M131" s="74" t="n">
        <v>3.508973677959497</v>
      </c>
      <c r="N131" s="74" t="n">
        <v>33</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FUNDING_GATE_MTF_REQUIRED</t>
        </is>
      </c>
      <c r="B132" s="38" t="inlineStr">
        <is>
          <t>0.0</t>
        </is>
      </c>
      <c r="C132" s="38" t="n"/>
      <c r="D132" s="38" t="inlineStr">
        <is>
          <t>ENTRY, GLOBAL_CHECK, STOCKS_EXIT</t>
        </is>
      </c>
      <c r="E132" s="38" t="n"/>
      <c r="F132" s="26" t="n"/>
      <c r="G132" s="38">
        <f>IFERROR(VLOOKUP($A115&amp;"_"&amp;$B115,Results_Deltas!$A$2:$P$15000,5,FALSE),"")</f>
        <v/>
      </c>
      <c r="H132" s="38" t="inlineStr">
        <is>
          <t>Blanket (page end)</t>
        </is>
      </c>
      <c r="I132" s="26" t="n"/>
      <c r="J132" s="26" t="n"/>
      <c r="K132" s="26" t="n"/>
      <c r="L132" s="26" t="inlineStr">
        <is>
          <t>NO</t>
        </is>
      </c>
      <c r="M132" s="74" t="n">
        <v>3.508973677959497</v>
      </c>
      <c r="N132" s="74" t="n">
        <v>33</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FUNDING_GATE_MTF_REQUIRED</t>
        </is>
      </c>
      <c r="B133" s="38" t="inlineStr">
        <is>
          <t>0.0_ALT</t>
        </is>
      </c>
      <c r="C133" s="38" t="n"/>
      <c r="D133" s="38" t="inlineStr">
        <is>
          <t>ENTRY, GLOBAL_CHECK, STOCKS_EXIT</t>
        </is>
      </c>
      <c r="E133" s="38" t="n"/>
      <c r="F133" s="26" t="n"/>
      <c r="G133" s="38">
        <f>IFERROR(VLOOKUP($A116&amp;"_"&amp;$B116,Results_Deltas!$A$2:$P$15000,5,FALSE),"")</f>
        <v/>
      </c>
      <c r="H133" s="38" t="inlineStr">
        <is>
          <t>Blanket (page end)</t>
        </is>
      </c>
      <c r="I133" s="26" t="n"/>
      <c r="J133" s="26" t="n"/>
      <c r="K133" s="26" t="n"/>
      <c r="L133" s="26" t="inlineStr">
        <is>
          <t>NO</t>
        </is>
      </c>
      <c r="M133" s="74" t="n">
        <v>3.508973677959497</v>
      </c>
      <c r="N133" s="74" t="n">
        <v>33</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FUNDING_GATE_SHORT_MIN</t>
        </is>
      </c>
      <c r="B134" s="38" t="inlineStr">
        <is>
          <t>0.0</t>
        </is>
      </c>
      <c r="C134" s="38" t="n"/>
      <c r="D134" s="38" t="inlineStr">
        <is>
          <t>ENTRY, GLOBAL_CHECK, STOCKS_EXIT</t>
        </is>
      </c>
      <c r="E134" s="38" t="n"/>
      <c r="F134" s="26" t="n"/>
      <c r="G134" s="38">
        <f>IFERROR(VLOOKUP($A117&amp;"_"&amp;$B117,Results_Deltas!$A$2:$P$15000,5,FALSE),"")</f>
        <v/>
      </c>
      <c r="H134" s="38" t="inlineStr">
        <is>
          <t>Blanket (page end)</t>
        </is>
      </c>
      <c r="I134" s="26" t="n"/>
      <c r="J134" s="26" t="n"/>
      <c r="K134" s="26" t="n"/>
      <c r="L134" s="26" t="inlineStr">
        <is>
          <t>NO</t>
        </is>
      </c>
      <c r="M134" s="74" t="n">
        <v>3.508973677959497</v>
      </c>
      <c r="N134" s="74" t="n">
        <v>33</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FUNDING_GATE_SHORT_MIN</t>
        </is>
      </c>
      <c r="B135" s="38" t="inlineStr">
        <is>
          <t>0.0_ALT</t>
        </is>
      </c>
      <c r="C135" s="38" t="n"/>
      <c r="D135" s="38" t="inlineStr">
        <is>
          <t>ENTRY, GLOBAL_CHECK, STOCKS_EXIT</t>
        </is>
      </c>
      <c r="E135" s="38" t="n"/>
      <c r="F135" s="26" t="n"/>
      <c r="G135" s="38">
        <f>IFERROR(VLOOKUP($A118&amp;"_"&amp;$B118,Results_Deltas!$A$2:$P$15000,5,FALSE),"")</f>
        <v/>
      </c>
      <c r="H135" s="38" t="inlineStr">
        <is>
          <t>Blanket (page end)</t>
        </is>
      </c>
      <c r="I135" s="26" t="n"/>
      <c r="J135" s="26" t="n"/>
      <c r="K135" s="26" t="n"/>
      <c r="L135" s="26" t="inlineStr">
        <is>
          <t>NO</t>
        </is>
      </c>
      <c r="M135" s="74" t="n">
        <v>3.508973677959497</v>
      </c>
      <c r="N135" s="74" t="n">
        <v>33</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LR_BAND_LADDER_TF_BOTTOM</t>
        </is>
      </c>
      <c r="B136" s="38" t="inlineStr">
        <is>
          <t>1</t>
        </is>
      </c>
      <c r="C136" s="38" t="n"/>
      <c r="D136" s="38" t="inlineStr">
        <is>
          <t>GLOBAL_CHECK, STOCKS_EXIT</t>
        </is>
      </c>
      <c r="E136" s="38" t="n"/>
      <c r="F136" s="26" t="n"/>
      <c r="G136" s="38">
        <f>IFERROR(VLOOKUP($A171&amp;"_"&amp;$B171,Results_Deltas!$A$2:$P$15000,5,FALSE),"")</f>
        <v/>
      </c>
      <c r="H136" s="38" t="inlineStr">
        <is>
          <t>Blanket (page end)</t>
        </is>
      </c>
      <c r="I136" s="26" t="n"/>
      <c r="J136" s="26" t="n"/>
      <c r="K136" s="26" t="n"/>
      <c r="L136" s="26" t="inlineStr">
        <is>
          <t>NO</t>
        </is>
      </c>
      <c r="M136" s="74" t="n">
        <v>3.51255122726981</v>
      </c>
      <c r="N136" s="74" t="n">
        <v>43</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NEW_POSITION_MAX_LOSS_THRESHOLD</t>
        </is>
      </c>
      <c r="B137" s="38" t="inlineStr">
        <is>
          <t>2.0</t>
        </is>
      </c>
      <c r="C137" s="38" t="n"/>
      <c r="D137" s="38" t="inlineStr">
        <is>
          <t>AUGMENT, EXIT, GLOBAL_CHECK, REDUCE, STOCKS_EXIT</t>
        </is>
      </c>
      <c r="E137" s="38" t="n"/>
      <c r="F137" s="26" t="n"/>
      <c r="G137" s="38">
        <f>IFERROR(VLOOKUP($A212&amp;"_"&amp;$B212,Results_Deltas!$A$2:$P$15000,5,FALSE),"")</f>
        <v/>
      </c>
      <c r="H137" s="38" t="inlineStr">
        <is>
          <t>Blanket (page end)</t>
        </is>
      </c>
      <c r="I137" s="26" t="n"/>
      <c r="J137" s="26" t="n"/>
      <c r="K137" s="26" t="n"/>
      <c r="L137" s="26" t="inlineStr">
        <is>
          <t>NO</t>
        </is>
      </c>
      <c r="M137" s="74" t="n">
        <v>3.513076313848789</v>
      </c>
      <c r="N137" s="74" t="n">
        <v>42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EMA_BLANKET_FILTER_ENABLED</t>
        </is>
      </c>
      <c r="B138" s="38" t="inlineStr">
        <is>
          <t>False</t>
        </is>
      </c>
      <c r="C138" s="38" t="n"/>
      <c r="D138" s="38" t="inlineStr">
        <is>
          <t>GLOBAL_CHECK</t>
        </is>
      </c>
      <c r="E138" s="38" t="n"/>
      <c r="F138" s="26" t="n"/>
      <c r="G138" s="38">
        <f>IFERROR(VLOOKUP($A91&amp;"_"&amp;$B91,Results_Deltas!$A$2:$P$15000,5,FALSE),"")</f>
        <v/>
      </c>
      <c r="H138" s="38" t="inlineStr">
        <is>
          <t>Blanket (page end)</t>
        </is>
      </c>
      <c r="I138" s="26" t="n"/>
      <c r="J138" s="26" t="n"/>
      <c r="K138" s="26" t="n"/>
      <c r="L138" s="26" t="inlineStr">
        <is>
          <t>NO</t>
        </is>
      </c>
      <c r="M138" s="74" t="n">
        <v>3.537829518214153</v>
      </c>
      <c r="N138" s="74" t="n">
        <v>44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EMA_9_21_FILTER_MIN_TFS</t>
        </is>
      </c>
      <c r="B139" s="38" t="inlineStr">
        <is>
          <t>2</t>
        </is>
      </c>
      <c r="C139" s="38" t="n"/>
      <c r="D139" s="38" t="inlineStr">
        <is>
          <t>GLOBAL_CHECK</t>
        </is>
      </c>
      <c r="E139" s="38" t="n"/>
      <c r="F139" s="26" t="n"/>
      <c r="G139" s="38">
        <f>IFERROR(VLOOKUP($A89&amp;"_"&amp;$B89,Results_Deltas!$A$2:$P$15000,5,FALSE),"")</f>
        <v/>
      </c>
      <c r="H139" s="38" t="inlineStr">
        <is>
          <t>Blanket (page end)</t>
        </is>
      </c>
      <c r="I139" s="26" t="n"/>
      <c r="J139" s="26" t="n"/>
      <c r="K139" s="26" t="n"/>
      <c r="L139" s="26" t="inlineStr">
        <is>
          <t>YES</t>
        </is>
      </c>
      <c r="M139" s="74" t="n">
        <v>3.552378621100579</v>
      </c>
      <c r="N139" s="74" t="n">
        <v>44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EMA_BLANKET_FILTER_MIN_TFS</t>
        </is>
      </c>
      <c r="B140" s="38" t="inlineStr">
        <is>
          <t>2</t>
        </is>
      </c>
      <c r="C140" s="38" t="n"/>
      <c r="D140" s="38" t="inlineStr">
        <is>
          <t>GLOBAL_CHECK</t>
        </is>
      </c>
      <c r="E140" s="38" t="n"/>
      <c r="F140" s="26" t="n"/>
      <c r="G140" s="38">
        <f>IFERROR(VLOOKUP($A94&amp;"_"&amp;$B94,Results_Deltas!$A$2:$P$15000,5,FALSE),"")</f>
        <v/>
      </c>
      <c r="H140" s="38" t="inlineStr">
        <is>
          <t>Blanket (page end)</t>
        </is>
      </c>
      <c r="I140" s="26" t="n"/>
      <c r="J140" s="26" t="n"/>
      <c r="K140" s="26" t="n"/>
      <c r="L140" s="26" t="inlineStr">
        <is>
          <t>YES</t>
        </is>
      </c>
      <c r="M140" s="74" t="n">
        <v>3.553582543615514</v>
      </c>
      <c r="N140" s="74" t="n">
        <v>44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EMA_BLANKET_FILTER_MIN_TFS</t>
        </is>
      </c>
      <c r="B141" s="38" t="inlineStr">
        <is>
          <t>0</t>
        </is>
      </c>
      <c r="C141" s="38" t="n"/>
      <c r="D141" s="38" t="inlineStr">
        <is>
          <t>GLOBAL_CHECK</t>
        </is>
      </c>
      <c r="E141" s="38" t="n"/>
      <c r="F141" s="26" t="n"/>
      <c r="G141" s="38">
        <f>IFERROR(VLOOKUP($A93&amp;"_"&amp;$B93,Results_Deltas!$A$2:$P$15000,5,FALSE),"")</f>
        <v/>
      </c>
      <c r="H141" s="38" t="inlineStr">
        <is>
          <t>Blanket (page end)</t>
        </is>
      </c>
      <c r="I141" s="26" t="n"/>
      <c r="J141" s="26" t="n"/>
      <c r="K141" s="26" t="n"/>
      <c r="L141" s="26" t="inlineStr">
        <is>
          <t>NO</t>
        </is>
      </c>
      <c r="M141" s="74" t="n">
        <v>3.556502788724483</v>
      </c>
      <c r="N141" s="74" t="n">
        <v>40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GR_FILTER_VEC_ENABLED</t>
        </is>
      </c>
      <c r="B142" s="38" t="inlineStr">
        <is>
          <t>True</t>
        </is>
      </c>
      <c r="C142" s="38" t="n"/>
      <c r="D142" s="38" t="inlineStr">
        <is>
          <t>GLOBAL_CHECK</t>
        </is>
      </c>
      <c r="E142" s="38" t="n"/>
      <c r="F142" s="26" t="n"/>
      <c r="G142" s="38">
        <f>IFERROR(VLOOKUP($A124&amp;"_"&amp;$B124,Results_Deltas!$A$2:$P$15000,5,FALSE),"")</f>
        <v/>
      </c>
      <c r="H142" s="38" t="inlineStr">
        <is>
          <t>Blanket (page end)</t>
        </is>
      </c>
      <c r="I142" s="26" t="n"/>
      <c r="J142" s="26" t="n"/>
      <c r="K142" s="26" t="n"/>
      <c r="L142" s="26" t="inlineStr">
        <is>
          <t>NO</t>
        </is>
      </c>
      <c r="M142" s="74" t="n">
        <v>3.559278198075016</v>
      </c>
      <c r="N142" s="74" t="n">
        <v>47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DELTA_HTF_GATE</t>
        </is>
      </c>
      <c r="B143" s="38" t="inlineStr">
        <is>
          <t>4h</t>
        </is>
      </c>
      <c r="C143" s="38" t="n"/>
      <c r="D143" s="38" t="inlineStr">
        <is>
          <t>ENTRY, GLOBAL_CHECK, STOCKS_EXIT</t>
        </is>
      </c>
      <c r="E143" s="38" t="n"/>
      <c r="F143" s="26" t="n"/>
      <c r="G143" s="38">
        <f>IFERROR(VLOOKUP($A79&amp;"_"&amp;$B79,Results_Deltas!$A$2:$P$15000,5,FALSE),"")</f>
        <v/>
      </c>
      <c r="H143" s="38" t="inlineStr">
        <is>
          <t>Blanket (page end)</t>
        </is>
      </c>
      <c r="I143" s="26" t="n"/>
      <c r="J143" s="26" t="n"/>
      <c r="K143" s="26" t="n"/>
      <c r="L143" s="26" t="inlineStr">
        <is>
          <t>NO</t>
        </is>
      </c>
      <c r="M143" s="74" t="n">
        <v>3.594271641387607</v>
      </c>
      <c r="N143" s="74" t="n">
        <v>45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DELTA_HTF_GATE</t>
        </is>
      </c>
      <c r="B144" s="38" t="inlineStr">
        <is>
          <t>4h_ALT</t>
        </is>
      </c>
      <c r="C144" s="38" t="n"/>
      <c r="D144" s="38" t="inlineStr">
        <is>
          <t>ENTRY, GLOBAL_CHECK, STOCKS_EXIT</t>
        </is>
      </c>
      <c r="E144" s="38" t="n"/>
      <c r="F144" s="26" t="n"/>
      <c r="G144" s="38">
        <f>IFERROR(VLOOKUP($A80&amp;"_"&amp;$B80,Results_Deltas!$A$2:$P$15000,5,FALSE),"")</f>
        <v/>
      </c>
      <c r="H144" s="38" t="inlineStr">
        <is>
          <t>Blanket (page end)</t>
        </is>
      </c>
      <c r="I144" s="26" t="n"/>
      <c r="J144" s="26" t="n"/>
      <c r="K144" s="26" t="n"/>
      <c r="L144" s="26" t="inlineStr">
        <is>
          <t>NO</t>
        </is>
      </c>
      <c r="M144" s="74" t="n">
        <v>3.594271641387607</v>
      </c>
      <c r="N144" s="74" t="n">
        <v>45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GR_FILTER_VEC_MIN_TFS</t>
        </is>
      </c>
      <c r="B145" s="38" t="inlineStr">
        <is>
          <t>1</t>
        </is>
      </c>
      <c r="C145" s="38" t="n"/>
      <c r="D145" s="38" t="inlineStr">
        <is>
          <t>GLOBAL_CHECK</t>
        </is>
      </c>
      <c r="E145" s="38" t="n"/>
      <c r="F145" s="26" t="n"/>
      <c r="G145" s="38">
        <f>IFERROR(VLOOKUP($A127&amp;"_"&amp;$B127,Results_Deltas!$A$2:$P$15000,5,FALSE),"")</f>
        <v/>
      </c>
      <c r="H145" s="38" t="inlineStr">
        <is>
          <t>Blanket (page end)</t>
        </is>
      </c>
      <c r="I145" s="26" t="n"/>
      <c r="J145" s="26" t="n"/>
      <c r="K145" s="26" t="n"/>
      <c r="L145" s="26" t="inlineStr">
        <is>
          <t>NO</t>
        </is>
      </c>
      <c r="M145" s="74" t="n">
        <v>3.598753259755122</v>
      </c>
      <c r="N145" s="74" t="n">
        <v>43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LR_BAND_LADDER_TF_BOTTOM</t>
        </is>
      </c>
      <c r="B146" s="38" t="inlineStr">
        <is>
          <t>0</t>
        </is>
      </c>
      <c r="C146" s="38" t="n"/>
      <c r="D146" s="38" t="inlineStr">
        <is>
          <t>GLOBAL_CHECK, STOCKS_EXIT</t>
        </is>
      </c>
      <c r="E146" s="38" t="n"/>
      <c r="F146" s="26" t="n"/>
      <c r="G146" s="38">
        <f>IFERROR(VLOOKUP($A170&amp;"_"&amp;$B170,Results_Deltas!$A$2:$P$15000,5,FALSE),"")</f>
        <v/>
      </c>
      <c r="H146" s="38" t="inlineStr">
        <is>
          <t>Blanket (page end)</t>
        </is>
      </c>
      <c r="I146" s="26" t="n"/>
      <c r="J146" s="26" t="n"/>
      <c r="K146" s="26" t="n"/>
      <c r="L146" s="26" t="inlineStr">
        <is>
          <t>YES</t>
        </is>
      </c>
      <c r="M146" s="74" t="n">
        <v>3.63966289079746</v>
      </c>
      <c r="N146" s="74" t="n">
        <v>45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NEW_POSITION_MAX_LOSS_THRESHOLD</t>
        </is>
      </c>
      <c r="B147" s="38" t="inlineStr">
        <is>
          <t>1.0</t>
        </is>
      </c>
      <c r="C147" s="38" t="n"/>
      <c r="D147" s="38" t="inlineStr">
        <is>
          <t>AUGMENT, EXIT, GLOBAL_CHECK, REDUCE, STOCKS_EXIT</t>
        </is>
      </c>
      <c r="E147" s="38" t="n"/>
      <c r="F147" s="26" t="n"/>
      <c r="G147" s="38">
        <f>IFERROR(VLOOKUP($A213&amp;"_"&amp;$B213,Results_Deltas!$A$2:$P$15000,5,FALSE),"")</f>
        <v/>
      </c>
      <c r="H147" s="38" t="inlineStr">
        <is>
          <t>Blanket (page end)</t>
        </is>
      </c>
      <c r="I147" s="26" t="n"/>
      <c r="J147" s="26" t="n"/>
      <c r="K147" s="26" t="n"/>
      <c r="L147" s="26" t="inlineStr">
        <is>
          <t>NO</t>
        </is>
      </c>
      <c r="M147" s="74" t="n">
        <v>3.642748237553902</v>
      </c>
      <c r="N147" s="74" t="n">
        <v>41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EMA_9_21_FILTER_MIN_TFS</t>
        </is>
      </c>
      <c r="B148" s="38" t="inlineStr">
        <is>
          <t>0</t>
        </is>
      </c>
      <c r="C148" s="38" t="n"/>
      <c r="D148" s="38" t="inlineStr">
        <is>
          <t>GLOBAL_CHECK</t>
        </is>
      </c>
      <c r="E148" s="38" t="n"/>
      <c r="F148" s="26" t="n"/>
      <c r="G148" s="38">
        <f>IFERROR(VLOOKUP($A88&amp;"_"&amp;$B88,Results_Deltas!$A$2:$P$15000,5,FALSE),"")</f>
        <v/>
      </c>
      <c r="H148" s="38" t="inlineStr">
        <is>
          <t>Blanket (page end)</t>
        </is>
      </c>
      <c r="I148" s="26" t="n"/>
      <c r="J148" s="26" t="n"/>
      <c r="K148" s="26" t="n"/>
      <c r="L148" s="26" t="inlineStr">
        <is>
          <t>NO</t>
        </is>
      </c>
      <c r="M148" s="74" t="n">
        <v>3.655766043837656</v>
      </c>
      <c r="N148" s="74" t="n">
        <v>43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EMA_BLANKET_FILTER_MIN_TFS</t>
        </is>
      </c>
      <c r="B149" s="38" t="inlineStr">
        <is>
          <t>1</t>
        </is>
      </c>
      <c r="C149" s="38" t="n"/>
      <c r="D149" s="38" t="inlineStr">
        <is>
          <t>GLOBAL_CHECK</t>
        </is>
      </c>
      <c r="E149" s="38" t="n"/>
      <c r="F149" s="26" t="n"/>
      <c r="G149" s="38">
        <f>IFERROR(VLOOKUP($A95&amp;"_"&amp;$B95,Results_Deltas!$A$2:$P$15000,5,FALSE),"")</f>
        <v/>
      </c>
      <c r="H149" s="38" t="inlineStr">
        <is>
          <t>Blanket (page end)</t>
        </is>
      </c>
      <c r="I149" s="26" t="n"/>
      <c r="J149" s="26" t="n"/>
      <c r="K149" s="26" t="n"/>
      <c r="L149" s="26" t="inlineStr">
        <is>
          <t>NO</t>
        </is>
      </c>
      <c r="M149" s="74" t="n">
        <v>3.660178083222115</v>
      </c>
      <c r="N149" s="74" t="n">
        <v>46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LR_BAND_LADDER_TF_TOP</t>
        </is>
      </c>
      <c r="B150" s="38" t="inlineStr">
        <is>
          <t>0</t>
        </is>
      </c>
      <c r="C150" s="38" t="n"/>
      <c r="D150" s="38" t="inlineStr">
        <is>
          <t>GLOBAL_CHECK, STOCKS_EXIT</t>
        </is>
      </c>
      <c r="E150" s="38" t="n"/>
      <c r="F150" s="26" t="n"/>
      <c r="G150" s="38">
        <f>IFERROR(VLOOKUP($A172&amp;"_"&amp;$B172,Results_Deltas!$A$2:$P$15000,5,FALSE),"")</f>
        <v/>
      </c>
      <c r="H150" s="38" t="inlineStr">
        <is>
          <t>Blanket (page end)</t>
        </is>
      </c>
      <c r="I150" s="26" t="n"/>
      <c r="J150" s="26" t="n"/>
      <c r="K150" s="26" t="n"/>
      <c r="L150" s="26" t="inlineStr">
        <is>
          <t>NO</t>
        </is>
      </c>
      <c r="M150" s="74" t="n">
        <v>3.672183786785745</v>
      </c>
      <c r="N150" s="74" t="n">
        <v>44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EMA_9_21_FILTER_MIN_TFS</t>
        </is>
      </c>
      <c r="B151" s="38" t="inlineStr">
        <is>
          <t>1</t>
        </is>
      </c>
      <c r="C151" s="38" t="n"/>
      <c r="D151" s="38" t="inlineStr">
        <is>
          <t>GLOBAL_CHECK</t>
        </is>
      </c>
      <c r="E151" s="38" t="n"/>
      <c r="F151" s="26" t="n"/>
      <c r="G151" s="38">
        <f>IFERROR(VLOOKUP($A90&amp;"_"&amp;$B90,Results_Deltas!$A$2:$P$15000,5,FALSE),"")</f>
        <v/>
      </c>
      <c r="H151" s="38" t="inlineStr">
        <is>
          <t>Blanket (page end)</t>
        </is>
      </c>
      <c r="I151" s="26" t="n"/>
      <c r="J151" s="26" t="n"/>
      <c r="K151" s="26" t="n"/>
      <c r="L151" s="26" t="inlineStr">
        <is>
          <t>NO</t>
        </is>
      </c>
      <c r="M151" s="74" t="n">
        <v>3.754892741616999</v>
      </c>
      <c r="N151" s="74" t="n">
        <v>45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MARKET_QUALITY_SCORE_ENABLED</t>
        </is>
      </c>
      <c r="B152" s="38" t="inlineStr">
        <is>
          <t>False</t>
        </is>
      </c>
      <c r="C152" s="38" t="n"/>
      <c r="D152" s="38" t="inlineStr">
        <is>
          <t>ENTRY, GLOBAL_CHECK, STOCKS_EXIT</t>
        </is>
      </c>
      <c r="E152" s="38" t="n"/>
      <c r="F152" s="26" t="n"/>
      <c r="G152" s="38">
        <f>IFERROR(VLOOKUP($A183&amp;"_"&amp;$B183,Results_Deltas!$A$2:$P$15000,5,FALSE),"")</f>
        <v/>
      </c>
      <c r="H152" s="38" t="inlineStr">
        <is>
          <t>Blanket (page end)</t>
        </is>
      </c>
      <c r="I152" s="26" t="n"/>
      <c r="J152" s="26" t="n"/>
      <c r="K152" s="26" t="n"/>
      <c r="L152" s="26" t="inlineStr">
        <is>
          <t>YES</t>
        </is>
      </c>
      <c r="M152" s="74" t="n">
        <v>3.78572757253142</v>
      </c>
      <c r="N152" s="74" t="n">
        <v>42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NEW_POSITION_MAX_LOSS_THRESHOLD</t>
        </is>
      </c>
      <c r="B153" s="38" t="inlineStr">
        <is>
          <t>0.5</t>
        </is>
      </c>
      <c r="C153" s="38" t="n"/>
      <c r="D153" s="38" t="inlineStr">
        <is>
          <t>AUGMENT, EXIT, GLOBAL_CHECK, REDUCE, STOCKS_EXIT</t>
        </is>
      </c>
      <c r="E153" s="38" t="n"/>
      <c r="F153" s="26" t="n"/>
      <c r="G153" s="38">
        <f>IFERROR(VLOOKUP($A214&amp;"_"&amp;$B214,Results_Deltas!$A$2:$P$15000,5,FALSE),"")</f>
        <v/>
      </c>
      <c r="H153" s="38" t="inlineStr">
        <is>
          <t>Blanket (page end)</t>
        </is>
      </c>
      <c r="I153" s="26" t="n"/>
      <c r="J153" s="26" t="n"/>
      <c r="K153" s="26" t="n"/>
      <c r="L153" s="26" t="inlineStr">
        <is>
          <t>NO</t>
        </is>
      </c>
      <c r="M153" s="74" t="n">
        <v>3.80255466697037</v>
      </c>
      <c r="N153" s="74" t="n">
        <v>45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0.5</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74" t="n">
        <v>3.805129401183369</v>
      </c>
      <c r="N154" s="74" t="n">
        <v>43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CRYPTO_SPIKE_FADE_THRESHOLD_PCT</t>
        </is>
      </c>
      <c r="B155" s="38" t="inlineStr">
        <is>
          <t>5</t>
        </is>
      </c>
      <c r="C155" s="38" t="n"/>
      <c r="D155" s="38" t="inlineStr">
        <is>
          <t>GLOBAL_CHECK, STOCKS_EXIT</t>
        </is>
      </c>
      <c r="E155" s="38" t="n"/>
      <c r="F155" s="26" t="n"/>
      <c r="G155" s="38">
        <f>IFERROR(VLOOKUP($A74&amp;"_"&amp;$B74,Results_Deltas!$A$2:$P$15000,5,FALSE),"")</f>
        <v/>
      </c>
      <c r="H155" s="38" t="inlineStr">
        <is>
          <t>Blanket (page end)</t>
        </is>
      </c>
      <c r="I155" s="26" t="n"/>
      <c r="J155" s="26" t="n"/>
      <c r="K155" s="26" t="n"/>
      <c r="L155" s="26" t="inlineStr">
        <is>
          <t>NO</t>
        </is>
      </c>
      <c r="M155" s="74" t="n">
        <v>3.825733663881316</v>
      </c>
      <c r="N155" s="74" t="n">
        <v>48</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IFERROR(VLOOKUP($A206&amp;"_"&amp;$B206,Results_Deltas!$A$2:$P$15000,5,FALSE),"")</f>
        <v/>
      </c>
      <c r="H156" s="38" t="inlineStr">
        <is>
          <t>Blanket (page end)</t>
        </is>
      </c>
      <c r="I156" s="26" t="n"/>
      <c r="J156" s="26" t="n"/>
      <c r="K156" s="26" t="n"/>
      <c r="L156" s="26" t="inlineStr">
        <is>
          <t>YES</t>
        </is>
      </c>
      <c r="M156" s="74" t="n">
        <v>3.827280749112664</v>
      </c>
      <c r="N156" s="74" t="n">
        <v>43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HTF4_CONF</t>
        </is>
      </c>
      <c r="B157" s="38" t="inlineStr">
        <is>
          <t>False_ALT</t>
        </is>
      </c>
      <c r="C157" s="38" t="n"/>
      <c r="D157" s="38" t="inlineStr">
        <is>
          <t>GLOBAL_CHECK, STOCKS_EXIT</t>
        </is>
      </c>
      <c r="E157" s="38" t="n"/>
      <c r="F157" s="26" t="n"/>
      <c r="G157" s="38">
        <f>IFERROR(VLOOKUP($A145&amp;"_"&amp;$B145,Results_Deltas!$A$2:$P$15000,5,FALSE),"")</f>
        <v/>
      </c>
      <c r="H157" s="38" t="inlineStr">
        <is>
          <t>Blanket (page end)</t>
        </is>
      </c>
      <c r="I157" s="26" t="n"/>
      <c r="J157" s="26" t="n"/>
      <c r="K157" s="26" t="n"/>
      <c r="L157" s="26" t="inlineStr">
        <is>
          <t>NO</t>
        </is>
      </c>
      <c r="M157" s="74" t="n">
        <v>3.833305920654179</v>
      </c>
      <c r="N157" s="74" t="n">
        <v>43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HTF_GATE_MIN_CONFIRMATIONS</t>
        </is>
      </c>
      <c r="B158" s="38" t="inlineStr">
        <is>
          <t>0.0</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74" t="n">
        <v>3.833305920654179</v>
      </c>
      <c r="N158" s="74" t="n">
        <v>43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HTF_GATE_MIN_CONFIRMATIONS</t>
        </is>
      </c>
      <c r="B159" s="38" t="inlineStr">
        <is>
          <t>0.0_ALT</t>
        </is>
      </c>
      <c r="C159" s="38" t="n"/>
      <c r="D159" s="38" t="inlineStr">
        <is>
          <t>ENTRY, GLOBAL_CHECK, STOCKS_EXIT</t>
        </is>
      </c>
      <c r="E159" s="38" t="n"/>
      <c r="F159" s="26" t="n"/>
      <c r="G159" s="38">
        <f>IFERROR(VLOOKUP($A153&amp;"_"&amp;$B153,Results_Deltas!$A$2:$P$15000,5,FALSE),"")</f>
        <v/>
      </c>
      <c r="H159" s="38" t="inlineStr">
        <is>
          <t>Blanket (page end)</t>
        </is>
      </c>
      <c r="I159" s="26" t="n"/>
      <c r="J159" s="26" t="n"/>
      <c r="K159" s="26" t="n"/>
      <c r="L159" s="26" t="inlineStr">
        <is>
          <t>NO</t>
        </is>
      </c>
      <c r="M159" s="74" t="n">
        <v>3.833305920654179</v>
      </c>
      <c r="N159" s="74" t="n">
        <v>43</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DELTA_REENTRY_FILTER_ENABLED</t>
        </is>
      </c>
      <c r="B160" s="38" t="inlineStr">
        <is>
          <t>True</t>
        </is>
      </c>
      <c r="C160" s="38" t="n"/>
      <c r="D160" s="38" t="inlineStr">
        <is>
          <t>ENTRY, GLOBAL_CHECK, STOCKS_EXIT</t>
        </is>
      </c>
      <c r="E160" s="38" t="n"/>
      <c r="F160" s="26" t="n"/>
      <c r="G160" s="38">
        <f>IFERROR(VLOOKUP($A82&amp;"_"&amp;$B82,Results_Deltas!$A$2:$P$15000,5,FALSE),"")</f>
        <v/>
      </c>
      <c r="H160" s="38" t="inlineStr">
        <is>
          <t>Blanket (page end)</t>
        </is>
      </c>
      <c r="I160" s="26" t="n"/>
      <c r="J160" s="26" t="n"/>
      <c r="K160" s="26" t="n"/>
      <c r="L160" s="26" t="inlineStr">
        <is>
          <t>NO</t>
        </is>
      </c>
      <c r="M160" s="74" t="n">
        <v>3.867360212866667</v>
      </c>
      <c r="N160" s="74" t="n">
        <v>45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LIVE_VEC_EMERGENCY_BRAKE_ENABLED</t>
        </is>
      </c>
      <c r="B161" s="38" t="inlineStr">
        <is>
          <t>True</t>
        </is>
      </c>
      <c r="C161" s="38" t="n"/>
      <c r="D161" s="38" t="inlineStr">
        <is>
          <t>GLOBAL_CHECK, STOCKS_EXIT</t>
        </is>
      </c>
      <c r="E161" s="38" t="n"/>
      <c r="F161" s="26" t="n"/>
      <c r="G161" s="38">
        <f>IFERROR(VLOOKUP($A167&amp;"_"&amp;$B167,Results_Deltas!$A$2:$P$15000,5,FALSE),"")</f>
        <v/>
      </c>
      <c r="H161" s="38" t="inlineStr">
        <is>
          <t>Blanket (page end)</t>
        </is>
      </c>
      <c r="I161" s="26" t="n"/>
      <c r="J161" s="26" t="n"/>
      <c r="K161" s="26" t="n"/>
      <c r="L161" s="26" t="inlineStr">
        <is>
          <t>NO</t>
        </is>
      </c>
      <c r="M161" s="74" t="n">
        <v>3.88140881129449</v>
      </c>
      <c r="N161" s="74" t="n">
        <v>46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HTF_GATE_D_MANDATORY</t>
        </is>
      </c>
      <c r="B162" s="38" t="inlineStr">
        <is>
          <t>0.0</t>
        </is>
      </c>
      <c r="C162" s="38" t="n"/>
      <c r="D162" s="38" t="inlineStr">
        <is>
          <t>ENTRY, GLOBAL_CHECK, STOCKS_EXIT</t>
        </is>
      </c>
      <c r="E162" s="38" t="n"/>
      <c r="F162" s="26" t="n"/>
      <c r="G162" s="38">
        <f>IFERROR(VLOOKUP($A150&amp;"_"&amp;$B150,Results_Deltas!$A$2:$P$15000,5,FALSE),"")</f>
        <v/>
      </c>
      <c r="H162" s="38" t="inlineStr">
        <is>
          <t>Blanket (page end)</t>
        </is>
      </c>
      <c r="I162" s="26" t="n"/>
      <c r="J162" s="26" t="n"/>
      <c r="K162" s="26" t="n"/>
      <c r="L162" s="26" t="inlineStr">
        <is>
          <t>NO</t>
        </is>
      </c>
      <c r="M162" s="74" t="n">
        <v>3.883842279974434</v>
      </c>
      <c r="N162" s="74" t="n">
        <v>43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HTF4_CONF</t>
        </is>
      </c>
      <c r="B163" s="38" t="inlineStr">
        <is>
          <t>False</t>
        </is>
      </c>
      <c r="C163" s="38" t="n"/>
      <c r="D163" s="38" t="inlineStr">
        <is>
          <t>GLOBAL_CHECK, STOCKS_EXIT</t>
        </is>
      </c>
      <c r="E163" s="38" t="n"/>
      <c r="F163" s="26" t="n"/>
      <c r="G163" s="38">
        <f>IFERROR(VLOOKUP($A144&amp;"_"&amp;$B144,Results_Deltas!$A$2:$P$15000,5,FALSE),"")</f>
        <v/>
      </c>
      <c r="H163" s="38" t="inlineStr">
        <is>
          <t>Blanket (page end)</t>
        </is>
      </c>
      <c r="I163" s="26" t="n"/>
      <c r="J163" s="26" t="n"/>
      <c r="K163" s="26" t="n"/>
      <c r="L163" s="26" t="inlineStr">
        <is>
          <t>YES</t>
        </is>
      </c>
      <c r="M163" s="74" t="n">
        <v>3.886350812110478</v>
      </c>
      <c r="N163" s="74" t="n">
        <v>43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HTF_DIRECTION_GATE_ENABLED</t>
        </is>
      </c>
      <c r="B164" s="38" t="inlineStr">
        <is>
          <t>False</t>
        </is>
      </c>
      <c r="C164" s="38" t="n"/>
      <c r="D164" s="38" t="inlineStr">
        <is>
          <t>ENTRY, GLOBAL_CHECK, STOCKS_EXIT</t>
        </is>
      </c>
      <c r="E164" s="38" t="n"/>
      <c r="F164" s="26" t="n"/>
      <c r="G164" s="38">
        <f>IFERROR(VLOOKUP($A146&amp;"_"&amp;$B146,Results_Deltas!$A$2:$P$15000,5,FALSE),"")</f>
        <v/>
      </c>
      <c r="H164" s="38" t="inlineStr">
        <is>
          <t>Blanket (page end)</t>
        </is>
      </c>
      <c r="I164" s="26" t="n"/>
      <c r="J164" s="26" t="n"/>
      <c r="K164" s="26" t="n"/>
      <c r="L164" s="26" t="inlineStr">
        <is>
          <t>NO</t>
        </is>
      </c>
      <c r="M164" s="74" t="n">
        <v>3.886350812110478</v>
      </c>
      <c r="N164" s="74" t="n">
        <v>43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COOLDOWN_LOCKS_FILTER_TF</t>
        </is>
      </c>
      <c r="B165" s="40" t="inlineStr">
        <is>
          <t>15m</t>
        </is>
      </c>
      <c r="C165" s="38" t="n"/>
      <c r="D165" s="38" t="inlineStr">
        <is>
          <t>GLOBAL_CHECK</t>
        </is>
      </c>
      <c r="E165" s="38" t="n"/>
      <c r="F165" s="26" t="n"/>
      <c r="G165" s="38">
        <f>IFERROR(VLOOKUP($A70&amp;"_"&amp;$B70,Results_Deltas!$A$2:$P$15000,5,FALSE),"")</f>
        <v/>
      </c>
      <c r="H165" s="38" t="inlineStr">
        <is>
          <t>Blanket (page end)</t>
        </is>
      </c>
      <c r="I165" s="26" t="n"/>
      <c r="J165" s="26" t="n"/>
      <c r="K165" s="26" t="n"/>
      <c r="L165" s="26" t="inlineStr">
        <is>
          <t>NO</t>
        </is>
      </c>
      <c r="M165" s="74" t="n">
        <v>3.911955585897926</v>
      </c>
      <c r="N165" s="74" t="n">
        <v>42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HTF_GATE_D_MANDATORY</t>
        </is>
      </c>
      <c r="B166" s="38" t="inlineStr">
        <is>
          <t>0.0_ALT</t>
        </is>
      </c>
      <c r="C166" s="38" t="n"/>
      <c r="D166" s="38" t="inlineStr">
        <is>
          <t>ENTRY, GLOBAL_CHECK, STOCKS_EXIT</t>
        </is>
      </c>
      <c r="E166" s="38" t="n"/>
      <c r="F166" s="26" t="n"/>
      <c r="G166" s="38">
        <f>IFERROR(VLOOKUP($A151&amp;"_"&amp;$B151,Results_Deltas!$A$2:$P$15000,5,FALSE),"")</f>
        <v/>
      </c>
      <c r="H166" s="38" t="inlineStr">
        <is>
          <t>Blanket (page end)</t>
        </is>
      </c>
      <c r="I166" s="26" t="n"/>
      <c r="J166" s="26" t="n"/>
      <c r="K166" s="26" t="n"/>
      <c r="L166" s="26" t="inlineStr">
        <is>
          <t>NO</t>
        </is>
      </c>
      <c r="M166" s="74" t="n">
        <v>3.92797685133778</v>
      </c>
      <c r="N166" s="74" t="n">
        <v>43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t>
        </is>
      </c>
      <c r="C167" s="38" t="n"/>
      <c r="D167" s="38" t="inlineStr">
        <is>
          <t>ENTRY, GLOBAL_CHECK, STOCKS_EXIT</t>
        </is>
      </c>
      <c r="E167" s="38" t="n"/>
      <c r="F167" s="26" t="n"/>
      <c r="G167" s="38">
        <f>IFERROR(VLOOKUP($A148&amp;"_"&amp;$B148,Results_Deltas!$A$2:$P$15000,5,FALSE),"")</f>
        <v/>
      </c>
      <c r="H167" s="38" t="inlineStr">
        <is>
          <t>Blanket (page end)</t>
        </is>
      </c>
      <c r="I167" s="26" t="n"/>
      <c r="J167" s="26" t="n"/>
      <c r="K167" s="26" t="n"/>
      <c r="L167" s="26" t="inlineStr">
        <is>
          <t>YES</t>
        </is>
      </c>
      <c r="M167" s="74" t="n">
        <v>3.939103288650632</v>
      </c>
      <c r="N167" s="74" t="n">
        <v>47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HTF_GATE_BYPASS_RZ</t>
        </is>
      </c>
      <c r="B168" s="38" t="inlineStr">
        <is>
          <t>0.0_ALT</t>
        </is>
      </c>
      <c r="C168" s="38" t="n"/>
      <c r="D168" s="38" t="inlineStr">
        <is>
          <t>ENTRY, GLOBAL_CHECK, STOCKS_EXIT</t>
        </is>
      </c>
      <c r="E168" s="38" t="n"/>
      <c r="F168" s="26" t="n"/>
      <c r="G168" s="38">
        <f>IFERROR(VLOOKUP($A149&amp;"_"&amp;$B149,Results_Deltas!$A$2:$P$15000,5,FALSE),"")</f>
        <v/>
      </c>
      <c r="H168" s="38" t="inlineStr">
        <is>
          <t>Blanket (page end)</t>
        </is>
      </c>
      <c r="I168" s="26" t="n"/>
      <c r="J168" s="26" t="n"/>
      <c r="K168" s="26" t="n"/>
      <c r="L168" s="26" t="inlineStr">
        <is>
          <t>NO</t>
        </is>
      </c>
      <c r="M168" s="74" t="n">
        <v>3.939103288650632</v>
      </c>
      <c r="N168" s="74" t="n">
        <v>47</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1.0</t>
        </is>
      </c>
      <c r="C169" s="38" t="n"/>
      <c r="D169" s="38" t="inlineStr">
        <is>
          <t>AUGMENT, EXIT, GLOBAL_CHECK, REDUCE, STOCKS_EXIT</t>
        </is>
      </c>
      <c r="E169" s="38" t="n"/>
      <c r="F169" s="26" t="n"/>
      <c r="G169" s="38">
        <f>IFERROR(VLOOKUP($A207&amp;"_"&amp;$B207,Results_Deltas!$A$2:$P$15000,5,FALSE),"")</f>
        <v/>
      </c>
      <c r="H169" s="38" t="inlineStr">
        <is>
          <t>Blanket (page end)</t>
        </is>
      </c>
      <c r="I169" s="26" t="n"/>
      <c r="J169" s="26" t="n"/>
      <c r="K169" s="26" t="n"/>
      <c r="L169" s="26" t="inlineStr">
        <is>
          <t>YES</t>
        </is>
      </c>
      <c r="M169" s="74" t="n">
        <v>3.965630250456267</v>
      </c>
      <c r="N169" s="74" t="n">
        <v>45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ADX_RANGING_THRESHOLD</t>
        </is>
      </c>
      <c r="B170" s="38" t="inlineStr">
        <is>
          <t>20</t>
        </is>
      </c>
      <c r="C170" s="38" t="n"/>
      <c r="D170" s="38" t="inlineStr">
        <is>
          <t>ENTRY, GLOBAL_CHECK, STOCKS_EXIT</t>
        </is>
      </c>
      <c r="E170" s="38" t="n"/>
      <c r="F170" s="26" t="n"/>
      <c r="G170" s="38">
        <f>IFERROR(VLOOKUP($A56&amp;"_"&amp;$B56,Results_Deltas!$A$2:$P$15000,5,FALSE),"")</f>
        <v/>
      </c>
      <c r="H170" s="38" t="inlineStr">
        <is>
          <t>Blanket (page end)</t>
        </is>
      </c>
      <c r="I170" s="26" t="n"/>
      <c r="J170" s="26" t="n"/>
      <c r="K170" s="26" t="n"/>
      <c r="L170" s="26" t="inlineStr">
        <is>
          <t>NO</t>
        </is>
      </c>
      <c r="M170" s="74" t="n">
        <v>3.999212420282374</v>
      </c>
      <c r="N170" s="74" t="n">
        <v>40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ADX_RANGING_THRESHOLD</t>
        </is>
      </c>
      <c r="B171" s="70" t="n">
        <v>20</v>
      </c>
      <c r="C171" s="38" t="n"/>
      <c r="D171" s="38" t="inlineStr">
        <is>
          <t>ENTRY, GLOBAL_CHECK, STOCKS_EXIT</t>
        </is>
      </c>
      <c r="E171" s="38" t="n"/>
      <c r="F171" s="26" t="n"/>
      <c r="G171" s="38">
        <f>IFERROR(VLOOKUP($A59&amp;"_"&amp;$B59,Results_Deltas!$A$2:$P$15000,5,FALSE),"")</f>
        <v/>
      </c>
      <c r="H171" s="38" t="inlineStr">
        <is>
          <t>Blanket (page end)</t>
        </is>
      </c>
      <c r="I171" s="26" t="n"/>
      <c r="J171" s="26" t="n"/>
      <c r="K171" s="26" t="n"/>
      <c r="L171" s="26" t="inlineStr">
        <is>
          <t>NO</t>
        </is>
      </c>
      <c r="M171" s="74" t="n">
        <v>3.999212420282374</v>
      </c>
      <c r="N171" s="74" t="n">
        <v>40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FUNDING_GATE_FILTER_TF</t>
        </is>
      </c>
      <c r="B172" s="40" t="inlineStr">
        <is>
          <t>15m</t>
        </is>
      </c>
      <c r="C172" s="38" t="n"/>
      <c r="D172" s="38" t="inlineStr">
        <is>
          <t>GLOBAL_CHECK</t>
        </is>
      </c>
      <c r="E172" s="38" t="n"/>
      <c r="F172" s="26" t="n"/>
      <c r="G172" s="38">
        <f>IFERROR(VLOOKUP($A112&amp;"_"&amp;$B112,Results_Deltas!$A$2:$P$15000,5,FALSE),"")</f>
        <v/>
      </c>
      <c r="H172" s="38" t="inlineStr">
        <is>
          <t>Blanket (page end)</t>
        </is>
      </c>
      <c r="I172" s="26" t="n"/>
      <c r="J172" s="26" t="n"/>
      <c r="K172" s="26" t="n"/>
      <c r="L172" s="26" t="inlineStr">
        <is>
          <t>NO</t>
        </is>
      </c>
      <c r="M172" s="74" t="n">
        <v>4.013783377305813</v>
      </c>
      <c r="N172" s="74" t="n">
        <v>32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BANDAID_OFF_LOSER_RECOVER_PCT</t>
        </is>
      </c>
      <c r="B173" s="38" t="inlineStr">
        <is>
          <t>0</t>
        </is>
      </c>
      <c r="C173" s="38" t="n"/>
      <c r="D173" s="38" t="inlineStr">
        <is>
          <t>AUGMENT, ENTRY, EXIT, GLOBAL_CHECK, REDUCE, STOCKS_EXIT</t>
        </is>
      </c>
      <c r="E173" s="38" t="n"/>
      <c r="F173" s="26" t="n"/>
      <c r="G173" s="38">
        <f>IFERROR(VLOOKUP($A60&amp;"_"&amp;$B60,Results_Deltas!$A$2:$P$15000,5,FALSE),"")</f>
        <v/>
      </c>
      <c r="H173" s="38" t="inlineStr">
        <is>
          <t>Blanket (page end)</t>
        </is>
      </c>
      <c r="I173" s="26" t="n"/>
      <c r="J173" s="26" t="n"/>
      <c r="K173" s="26" t="n"/>
      <c r="L173" s="26" t="inlineStr">
        <is>
          <t>YES</t>
        </is>
      </c>
      <c r="M173" s="74" t="n">
        <v>4.085231339396832</v>
      </c>
      <c r="N173" s="74" t="n">
        <v>41</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MI_TF_AGREE_MIN</t>
        </is>
      </c>
      <c r="B174" s="38" t="inlineStr">
        <is>
          <t>0.0_ALT</t>
        </is>
      </c>
      <c r="C174" s="38" t="n"/>
      <c r="D174" s="38" t="inlineStr">
        <is>
          <t>ENTRY, GLOBAL_CHECK, STOCKS_EXIT</t>
        </is>
      </c>
      <c r="E174" s="38" t="n"/>
      <c r="F174" s="26" t="n"/>
      <c r="G174" s="38">
        <f>IFERROR(VLOOKUP($A186&amp;"_"&amp;$B186,Results_Deltas!$A$2:$P$15000,5,FALSE),"")</f>
        <v/>
      </c>
      <c r="H174" s="38" t="inlineStr">
        <is>
          <t>Blanket (page end)</t>
        </is>
      </c>
      <c r="I174" s="26" t="n"/>
      <c r="J174" s="26" t="n"/>
      <c r="K174" s="26" t="n"/>
      <c r="L174" s="26" t="inlineStr">
        <is>
          <t>NO</t>
        </is>
      </c>
      <c r="M174" s="74" t="n">
        <v>4.156489275573621</v>
      </c>
      <c r="N174" s="74" t="n">
        <v>41</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MTS_GATE_ENABLED</t>
        </is>
      </c>
      <c r="B175" s="38" t="inlineStr">
        <is>
          <t>False</t>
        </is>
      </c>
      <c r="C175" s="38" t="n"/>
      <c r="D175" s="38" t="inlineStr">
        <is>
          <t>ENTRY, GLOBAL_CHECK, STOCKS_EXIT</t>
        </is>
      </c>
      <c r="E175" s="38" t="n"/>
      <c r="F175" s="26" t="n"/>
      <c r="G175" s="38">
        <f>IFERROR(VLOOKUP($A203&amp;"_"&amp;$B203,Results_Deltas!$A$2:$P$15000,5,FALSE),"")</f>
        <v/>
      </c>
      <c r="H175" s="38" t="inlineStr">
        <is>
          <t>Blanket (page end)</t>
        </is>
      </c>
      <c r="I175" s="26" t="n"/>
      <c r="J175" s="26" t="n"/>
      <c r="K175" s="26" t="n"/>
      <c r="L175" s="26" t="inlineStr">
        <is>
          <t>NO</t>
        </is>
      </c>
      <c r="M175" s="74" t="n">
        <v>4.156489275573621</v>
      </c>
      <c r="N175" s="74" t="n">
        <v>41</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MTS_GATE_ENABLED</t>
        </is>
      </c>
      <c r="B176" s="70" t="b">
        <v>0</v>
      </c>
      <c r="C176" s="38" t="n"/>
      <c r="D176" s="38" t="inlineStr">
        <is>
          <t>ENTRY, GLOBAL_CHECK, STOCKS_EXIT</t>
        </is>
      </c>
      <c r="E176" s="38" t="n"/>
      <c r="F176" s="26" t="n"/>
      <c r="G176" s="38">
        <f>IFERROR(VLOOKUP($A204&amp;"_"&amp;$B204,Results_Deltas!$A$2:$P$15000,5,FALSE),"")</f>
        <v/>
      </c>
      <c r="H176" s="38" t="inlineStr">
        <is>
          <t>Blanket (page end)</t>
        </is>
      </c>
      <c r="I176" s="26" t="n"/>
      <c r="J176" s="26" t="n"/>
      <c r="K176" s="26" t="n"/>
      <c r="L176" s="26" t="inlineStr">
        <is>
          <t>NO</t>
        </is>
      </c>
      <c r="M176" s="74" t="n">
        <v>4.156489275573621</v>
      </c>
      <c r="N176" s="74" t="n">
        <v>41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OI_CONFIRM_ENABLED</t>
        </is>
      </c>
      <c r="B177" s="38" t="inlineStr">
        <is>
          <t>False</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74" t="n">
        <v>4.156489275573621</v>
      </c>
      <c r="N177" s="74" t="n">
        <v>41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OI_CONFIRM_ENABLED</t>
        </is>
      </c>
      <c r="B178" s="70" t="b">
        <v>0</v>
      </c>
      <c r="C178" s="38" t="n"/>
      <c r="D178" s="38" t="inlineStr">
        <is>
          <t>ENTRY, GLOBAL_CHECK, STOCKS_EXIT</t>
        </is>
      </c>
      <c r="E178" s="38" t="n"/>
      <c r="F178" s="26" t="n"/>
      <c r="G178" s="38">
        <f>IFERROR(VLOOKUP($A216&amp;"_"&amp;$B216,Results_Deltas!$A$2:$P$15000,5,FALSE),"")</f>
        <v/>
      </c>
      <c r="H178" s="38" t="inlineStr">
        <is>
          <t>Blanket (page end)</t>
        </is>
      </c>
      <c r="I178" s="26" t="n"/>
      <c r="J178" s="26" t="n"/>
      <c r="K178" s="26" t="n"/>
      <c r="L178" s="26" t="inlineStr">
        <is>
          <t>NO</t>
        </is>
      </c>
      <c r="M178" s="74" t="n">
        <v>4.156489275573621</v>
      </c>
      <c r="N178" s="74" t="n">
        <v>41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BAND_ARROW_ENABLED</t>
        </is>
      </c>
      <c r="B179" s="40" t="inlineStr">
        <is>
          <t>False</t>
        </is>
      </c>
      <c r="C179" s="38" t="n"/>
      <c r="D179" s="38" t="inlineStr">
        <is>
          <t>GLOBAL_CHECK, STOCKS_EXIT</t>
        </is>
      </c>
      <c r="E179" s="38" t="n"/>
      <c r="F179" s="26" t="n"/>
      <c r="G179" s="38">
        <f>IFERROR(VLOOKUP($A64&amp;"_"&amp;$B64,Results_Deltas!$A$2:$P$15000,5,FALSE),"")</f>
        <v/>
      </c>
      <c r="H179" s="38" t="inlineStr">
        <is>
          <t>Blanket (page end)</t>
        </is>
      </c>
      <c r="I179" s="26" t="n"/>
      <c r="J179" s="26" t="n"/>
      <c r="K179" s="26" t="n"/>
      <c r="L179" s="26" t="inlineStr">
        <is>
          <t>NO</t>
        </is>
      </c>
      <c r="M179" s="74" t="n">
        <v>4.163445807166752</v>
      </c>
      <c r="N179" s="74" t="n">
        <v>42</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LEADERBOARD_FILTER</t>
        </is>
      </c>
      <c r="B180" s="38" t="inlineStr">
        <is>
          <t>False</t>
        </is>
      </c>
      <c r="C180" s="38" t="n"/>
      <c r="D180" s="38" t="inlineStr">
        <is>
          <t>AUGMENT, ENTRY, EXIT, GLOBAL_CHECK, REDUCE, STOCKS_EXIT</t>
        </is>
      </c>
      <c r="E180" s="38" t="n"/>
      <c r="F180" s="26" t="n"/>
      <c r="G180" s="38">
        <f>IFERROR(VLOOKUP($A158&amp;"_"&amp;$B158,Results_Deltas!$A$2:$P$15000,5,FALSE),"")</f>
        <v/>
      </c>
      <c r="H180" s="38" t="inlineStr">
        <is>
          <t>Blanket (page end)</t>
        </is>
      </c>
      <c r="I180" s="26" t="n"/>
      <c r="J180" s="26" t="n"/>
      <c r="K180" s="26" t="n"/>
      <c r="L180" s="26" t="inlineStr">
        <is>
          <t>NO</t>
        </is>
      </c>
      <c r="M180" s="74" t="n">
        <v>4.164098717007798</v>
      </c>
      <c r="N180" s="74" t="n">
        <v>43</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LEADERBOARD_FILTER</t>
        </is>
      </c>
      <c r="B181" s="38" t="inlineStr">
        <is>
          <t>False_ALT</t>
        </is>
      </c>
      <c r="C181" s="38" t="n"/>
      <c r="D181" s="38" t="inlineStr">
        <is>
          <t>AUGMENT, ENTRY, EXIT, GLOBAL_CHECK, REDUCE, STOCKS_EXIT</t>
        </is>
      </c>
      <c r="E181" s="38" t="n"/>
      <c r="F181" s="26" t="n"/>
      <c r="G181" s="38">
        <f>IFERROR(VLOOKUP($A159&amp;"_"&amp;$B159,Results_Deltas!$A$2:$P$15000,5,FALSE),"")</f>
        <v/>
      </c>
      <c r="H181" s="38" t="inlineStr">
        <is>
          <t>Blanket (page end)</t>
        </is>
      </c>
      <c r="I181" s="26" t="n"/>
      <c r="J181" s="26" t="n"/>
      <c r="K181" s="26" t="n"/>
      <c r="L181" s="26" t="inlineStr">
        <is>
          <t>NO</t>
        </is>
      </c>
      <c r="M181" s="74" t="n">
        <v>4.164098717007798</v>
      </c>
      <c r="N181" s="74" t="n">
        <v>43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DUP_GUARD_FILTER_TF</t>
        </is>
      </c>
      <c r="B182" s="40" t="inlineStr">
        <is>
          <t>15m</t>
        </is>
      </c>
      <c r="C182" s="38" t="n"/>
      <c r="D182" s="38" t="inlineStr">
        <is>
          <t>GLOBAL_CHECK</t>
        </is>
      </c>
      <c r="E182" s="38" t="n"/>
      <c r="F182" s="26" t="n"/>
      <c r="G182" s="38">
        <f>IFERROR(VLOOKUP($A87&amp;"_"&amp;$B87,Results_Deltas!$A$2:$P$15000,5,FALSE),"")</f>
        <v/>
      </c>
      <c r="H182" s="38" t="inlineStr">
        <is>
          <t>Blanket (page end)</t>
        </is>
      </c>
      <c r="I182" s="26" t="n"/>
      <c r="J182" s="26" t="n"/>
      <c r="K182" s="26" t="n"/>
      <c r="L182" s="26" t="inlineStr">
        <is>
          <t>NO</t>
        </is>
      </c>
      <c r="M182" s="74" t="n">
        <v>4.164534367955982</v>
      </c>
      <c r="N182" s="74" t="n">
        <v>42</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LH_HL_FILTER_REQUIRE_BOTH</t>
        </is>
      </c>
      <c r="B183" s="40" t="inlineStr">
        <is>
          <t>False</t>
        </is>
      </c>
      <c r="C183" s="38" t="n"/>
      <c r="D183" s="38" t="inlineStr">
        <is>
          <t>ENTRY, GLOBAL_CHECK, STOCKS_EXIT</t>
        </is>
      </c>
      <c r="E183" s="38" t="n"/>
      <c r="F183" s="26" t="n"/>
      <c r="G183" s="38">
        <f>IFERROR(VLOOKUP($A164&amp;"_"&amp;$B164,Results_Deltas!$A$2:$P$15000,5,FALSE),"")</f>
        <v/>
      </c>
      <c r="H183" s="38" t="inlineStr">
        <is>
          <t>Blanket (page end)</t>
        </is>
      </c>
      <c r="I183" s="26" t="n"/>
      <c r="J183" s="26" t="n"/>
      <c r="K183" s="26" t="n"/>
      <c r="L183" s="26" t="inlineStr">
        <is>
          <t>YES</t>
        </is>
      </c>
      <c r="M183" s="74" t="n">
        <v>4.164795260368717</v>
      </c>
      <c r="N183" s="74" t="n">
        <v>43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9" t="inlineStr">
        <is>
          <t>HA_WICK_QUALITY_TF</t>
        </is>
      </c>
      <c r="B184" s="70" t="inlineStr">
        <is>
          <t>15m</t>
        </is>
      </c>
      <c r="C184" s="38" t="n"/>
      <c r="D184" s="38" t="inlineStr">
        <is>
          <t>ENTRY, GLOBAL_CHECK, STOCKS_EXIT</t>
        </is>
      </c>
      <c r="E184" s="38" t="n"/>
      <c r="F184" s="26" t="n"/>
      <c r="G184" s="38">
        <f>IFERROR(VLOOKUP($A135&amp;"_"&amp;$B135,Results_Deltas!$A$2:$P$15000,5,FALSE),"")</f>
        <v/>
      </c>
      <c r="H184" s="38" t="inlineStr">
        <is>
          <t>Blanket (page end)</t>
        </is>
      </c>
      <c r="I184" s="26" t="n"/>
      <c r="J184" s="26" t="n"/>
      <c r="K184" s="26" t="n"/>
      <c r="L184" s="26" t="inlineStr">
        <is>
          <t>NO</t>
        </is>
      </c>
      <c r="M184" s="74" t="n">
        <v>4.183430143584134</v>
      </c>
      <c r="N184" s="74" t="n">
        <v>43</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HA_WICK_QUALITY_TF</t>
        </is>
      </c>
      <c r="B185" s="38" t="inlineStr">
        <is>
          <t>15m</t>
        </is>
      </c>
      <c r="C185" s="38" t="n"/>
      <c r="D185" s="38" t="inlineStr">
        <is>
          <t>ENTRY, GLOBAL_CHECK, STOCKS_EXIT</t>
        </is>
      </c>
      <c r="E185" s="38" t="n"/>
      <c r="F185" s="26" t="n"/>
      <c r="G185" s="38">
        <f>IFERROR(VLOOKUP($A136&amp;"_"&amp;$B136,Results_Deltas!$A$2:$P$15000,5,FALSE),"")</f>
        <v/>
      </c>
      <c r="H185" s="38" t="inlineStr">
        <is>
          <t>Blanket (page end)</t>
        </is>
      </c>
      <c r="I185" s="26" t="n"/>
      <c r="J185" s="26" t="n"/>
      <c r="K185" s="26" t="n"/>
      <c r="L185" s="26" t="inlineStr">
        <is>
          <t>NO</t>
        </is>
      </c>
      <c r="M185" s="74" t="n">
        <v>4.183430143584134</v>
      </c>
      <c r="N185" s="74" t="n">
        <v>43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GR_FILTER_VEC_MIN_TFS</t>
        </is>
      </c>
      <c r="B186" s="38" t="inlineStr">
        <is>
          <t>0</t>
        </is>
      </c>
      <c r="C186" s="38" t="n"/>
      <c r="D186" s="38" t="inlineStr">
        <is>
          <t>GLOBAL_CHECK</t>
        </is>
      </c>
      <c r="E186" s="38" t="n"/>
      <c r="F186" s="26" t="n"/>
      <c r="G186" s="38">
        <f>IFERROR(VLOOKUP($A125&amp;"_"&amp;$B125,Results_Deltas!$A$2:$P$15000,5,FALSE),"")</f>
        <v/>
      </c>
      <c r="H186" s="38" t="inlineStr">
        <is>
          <t>Blanket (page end)</t>
        </is>
      </c>
      <c r="I186" s="26" t="n"/>
      <c r="J186" s="26" t="n"/>
      <c r="K186" s="26" t="n"/>
      <c r="L186" s="26" t="inlineStr">
        <is>
          <t>YES</t>
        </is>
      </c>
      <c r="M186" s="74" t="n">
        <v>4.186676791511461</v>
      </c>
      <c r="N186" s="74" t="n">
        <v>47</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GR_FILTER_VEC_MIN_TFS</t>
        </is>
      </c>
      <c r="B187" s="70" t="n">
        <v>0</v>
      </c>
      <c r="C187" s="38" t="n"/>
      <c r="D187" s="38" t="inlineStr">
        <is>
          <t>GLOBAL_CHECK</t>
        </is>
      </c>
      <c r="E187" s="38" t="n"/>
      <c r="F187" s="26" t="n"/>
      <c r="G187" s="38">
        <f>IFERROR(VLOOKUP($A126&amp;"_"&amp;$B126,Results_Deltas!$A$2:$P$15000,5,FALSE),"")</f>
        <v/>
      </c>
      <c r="H187" s="38" t="inlineStr">
        <is>
          <t>Blanket (page end)</t>
        </is>
      </c>
      <c r="I187" s="26" t="n"/>
      <c r="J187" s="26" t="n"/>
      <c r="K187" s="26" t="n"/>
      <c r="L187" s="26" t="inlineStr">
        <is>
          <t>NO</t>
        </is>
      </c>
      <c r="M187" s="74" t="n">
        <v>4.186676791511461</v>
      </c>
      <c r="N187" s="74" t="n">
        <v>47</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LH_HL_FILTER_REQUIRE_BOTH</t>
        </is>
      </c>
      <c r="B188" s="38" t="inlineStr">
        <is>
          <t>False_ALT</t>
        </is>
      </c>
      <c r="C188" s="38" t="n"/>
      <c r="D188" s="38" t="inlineStr">
        <is>
          <t>ENTRY, GLOBAL_CHECK, STOCKS_EXIT</t>
        </is>
      </c>
      <c r="E188" s="38" t="n"/>
      <c r="F188" s="26" t="n"/>
      <c r="G188" s="38">
        <f>IFERROR(VLOOKUP($A165&amp;"_"&amp;$B165,Results_Deltas!$A$2:$P$15000,5,FALSE),"")</f>
        <v/>
      </c>
      <c r="H188" s="38" t="inlineStr">
        <is>
          <t>Blanket (page end)</t>
        </is>
      </c>
      <c r="I188" s="26" t="n"/>
      <c r="J188" s="26" t="n"/>
      <c r="K188" s="26" t="n"/>
      <c r="L188" s="26" t="inlineStr">
        <is>
          <t>NO</t>
        </is>
      </c>
      <c r="M188" s="74" t="n">
        <v>4.188688716567976</v>
      </c>
      <c r="N188" s="74" t="n">
        <v>42</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MANDATORY_REENTRY_WT_FILTER_MIN_VELOCITY</t>
        </is>
      </c>
      <c r="B189" s="40" t="inlineStr">
        <is>
          <t>0.0</t>
        </is>
      </c>
      <c r="C189" s="38" t="n"/>
      <c r="D189" s="38" t="inlineStr">
        <is>
          <t>GLOBAL_CHECK, STOCKS_EXIT</t>
        </is>
      </c>
      <c r="E189" s="38" t="n"/>
      <c r="F189" s="26" t="n"/>
      <c r="G189" s="38">
        <f>IFERROR(VLOOKUP($A177&amp;"_"&amp;$B177,Results_Deltas!$A$2:$P$15000,5,FALSE),"")</f>
        <v/>
      </c>
      <c r="H189" s="38" t="inlineStr">
        <is>
          <t>Blanket (page end)</t>
        </is>
      </c>
      <c r="I189" s="26" t="n"/>
      <c r="J189" s="26" t="n"/>
      <c r="K189" s="26" t="n"/>
      <c r="L189" s="26" t="inlineStr">
        <is>
          <t>NO</t>
        </is>
      </c>
      <c r="M189" s="74" t="n">
        <v>4.192185592871263</v>
      </c>
      <c r="N189" s="74" t="n">
        <v>41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MANDATORY_REENTRY_WT_FILTER_MIN_VELOCITY</t>
        </is>
      </c>
      <c r="B190" s="38" t="inlineStr">
        <is>
          <t>0.0_ALT</t>
        </is>
      </c>
      <c r="C190" s="38" t="n"/>
      <c r="D190" s="38" t="inlineStr">
        <is>
          <t>GLOBAL_CHECK, STOCKS_EXIT</t>
        </is>
      </c>
      <c r="E190" s="38" t="n"/>
      <c r="F190" s="26" t="n"/>
      <c r="G190" s="38">
        <f>IFERROR(VLOOKUP($A178&amp;"_"&amp;$B178,Results_Deltas!$A$2:$P$15000,5,FALSE),"")</f>
        <v/>
      </c>
      <c r="H190" s="38" t="inlineStr">
        <is>
          <t>Blanket (page end)</t>
        </is>
      </c>
      <c r="I190" s="26" t="n"/>
      <c r="J190" s="26" t="n"/>
      <c r="K190" s="26" t="n"/>
      <c r="L190" s="26" t="inlineStr">
        <is>
          <t>NO</t>
        </is>
      </c>
      <c r="M190" s="74" t="n">
        <v>4.192185592871263</v>
      </c>
      <c r="N190" s="74" t="n">
        <v>41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9" t="inlineStr">
        <is>
          <t>GR_FILTER_VEC_ENABLED</t>
        </is>
      </c>
      <c r="B191" s="40" t="inlineStr">
        <is>
          <t>False</t>
        </is>
      </c>
      <c r="C191" s="38" t="n"/>
      <c r="D191" s="38" t="inlineStr">
        <is>
          <t>GLOBAL_CHECK</t>
        </is>
      </c>
      <c r="E191" s="38" t="n"/>
      <c r="F191" s="26" t="n"/>
      <c r="G191" s="38">
        <f>IFERROR(VLOOKUP($A123&amp;"_"&amp;$B123,Results_Deltas!$A$2:$P$15000,5,FALSE),"")</f>
        <v/>
      </c>
      <c r="H191" s="38" t="inlineStr">
        <is>
          <t>Blanket (page end)</t>
        </is>
      </c>
      <c r="I191" s="26" t="n"/>
      <c r="J191" s="26" t="n"/>
      <c r="K191" s="26" t="n"/>
      <c r="L191" s="26" t="inlineStr">
        <is>
          <t>NO</t>
        </is>
      </c>
      <c r="M191" s="74" t="n">
        <v>4.199022889122886</v>
      </c>
      <c r="N191" s="74" t="n">
        <v>47</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EZ_MANAGE_THROTTLER_RATE</t>
        </is>
      </c>
      <c r="B192" s="38" t="inlineStr">
        <is>
          <t>0.0</t>
        </is>
      </c>
      <c r="C192" s="38" t="n"/>
      <c r="D192" s="38" t="inlineStr">
        <is>
          <t>GLOBAL_CHECK, STOCKS_EXIT</t>
        </is>
      </c>
      <c r="E192" s="38" t="n"/>
      <c r="F192" s="26" t="n"/>
      <c r="G192" s="38">
        <f>IFERROR(VLOOKUP($A98&amp;"_"&amp;$B98,Results_Deltas!$A$2:$P$15000,5,FALSE),"")</f>
        <v/>
      </c>
      <c r="H192" s="38" t="inlineStr">
        <is>
          <t>Blanket (page end)</t>
        </is>
      </c>
      <c r="I192" s="26" t="n"/>
      <c r="J192" s="26" t="n"/>
      <c r="K192" s="26" t="n"/>
      <c r="L192" s="26" t="inlineStr">
        <is>
          <t>NO</t>
        </is>
      </c>
      <c r="M192" s="74" t="n">
        <v>4.205373592426327</v>
      </c>
      <c r="N192" s="74" t="n">
        <v>43</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9" t="inlineStr">
        <is>
          <t>HA_WICK_QUALITY_ENABLED</t>
        </is>
      </c>
      <c r="B193" s="40" t="inlineStr">
        <is>
          <t>False</t>
        </is>
      </c>
      <c r="C193" s="38" t="n"/>
      <c r="D193" s="38" t="inlineStr">
        <is>
          <t>ENTRY, GLOBAL_CHECK, STOCKS_EXIT</t>
        </is>
      </c>
      <c r="E193" s="38" t="n"/>
      <c r="F193" s="26" t="n"/>
      <c r="G193" s="38">
        <f>IFERROR(VLOOKUP($A128&amp;"_"&amp;$B128,Results_Deltas!$A$2:$P$15000,5,FALSE),"")</f>
        <v/>
      </c>
      <c r="H193" s="38" t="inlineStr">
        <is>
          <t>Blanket (page end)</t>
        </is>
      </c>
      <c r="I193" s="26" t="n"/>
      <c r="J193" s="26" t="n"/>
      <c r="K193" s="26" t="n"/>
      <c r="L193" s="26" t="inlineStr">
        <is>
          <t>YES</t>
        </is>
      </c>
      <c r="M193" s="74" t="n">
        <v>4.205373592426327</v>
      </c>
      <c r="N193" s="74" t="n">
        <v>43</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HLR_TOP_MIN_TFS</t>
        </is>
      </c>
      <c r="B194" s="38" t="inlineStr">
        <is>
          <t>0</t>
        </is>
      </c>
      <c r="C194" s="38" t="n"/>
      <c r="D194" s="38" t="inlineStr">
        <is>
          <t>GLOBAL_CHECK, REENTRY, STOCKS_EXIT</t>
        </is>
      </c>
      <c r="E194" s="38" t="n"/>
      <c r="F194" s="26" t="n"/>
      <c r="G194" s="38">
        <f>IFERROR(VLOOKUP($A141&amp;"_"&amp;$B141,Results_Deltas!$A$2:$P$15000,5,FALSE),"")</f>
        <v/>
      </c>
      <c r="H194" s="38" t="inlineStr">
        <is>
          <t>Blanket (page end)</t>
        </is>
      </c>
      <c r="I194" s="26" t="n"/>
      <c r="J194" s="26" t="n"/>
      <c r="K194" s="26" t="n"/>
      <c r="L194" s="26" t="inlineStr">
        <is>
          <t>NO</t>
        </is>
      </c>
      <c r="M194" s="74" t="n">
        <v>4.205373592426327</v>
      </c>
      <c r="N194" s="74" t="n">
        <v>43</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9" t="inlineStr">
        <is>
          <t>HLR_TOP_MIN_TFS</t>
        </is>
      </c>
      <c r="B195" s="70" t="n">
        <v>0</v>
      </c>
      <c r="C195" s="38" t="n"/>
      <c r="D195" s="38" t="inlineStr">
        <is>
          <t>GLOBAL_CHECK, REENTRY, STOCKS_EXIT</t>
        </is>
      </c>
      <c r="E195" s="38" t="n"/>
      <c r="F195" s="26" t="n"/>
      <c r="G195" s="38">
        <f>IFERROR(VLOOKUP($A142&amp;"_"&amp;$B142,Results_Deltas!$A$2:$P$15000,5,FALSE),"")</f>
        <v/>
      </c>
      <c r="H195" s="38" t="inlineStr">
        <is>
          <t>Blanket (page end)</t>
        </is>
      </c>
      <c r="I195" s="26" t="n"/>
      <c r="J195" s="26" t="n"/>
      <c r="K195" s="26" t="n"/>
      <c r="L195" s="26" t="inlineStr">
        <is>
          <t>NO</t>
        </is>
      </c>
      <c r="M195" s="74" t="n">
        <v>4.205373592426327</v>
      </c>
      <c r="N195" s="74" t="n">
        <v>43</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MI_TF_AGREE_MIN</t>
        </is>
      </c>
      <c r="B196" s="38" t="inlineStr">
        <is>
          <t>0.0</t>
        </is>
      </c>
      <c r="C196" s="38" t="n"/>
      <c r="D196" s="38" t="inlineStr">
        <is>
          <t>ENTRY, GLOBAL_CHECK, STOCKS_EXIT</t>
        </is>
      </c>
      <c r="E196" s="38" t="n"/>
      <c r="F196" s="26" t="n"/>
      <c r="G196" s="38">
        <f>IFERROR(VLOOKUP($A185&amp;"_"&amp;$B185,Results_Deltas!$A$2:$P$15000,5,FALSE),"")</f>
        <v/>
      </c>
      <c r="H196" s="38" t="inlineStr">
        <is>
          <t>Blanket (page end)</t>
        </is>
      </c>
      <c r="I196" s="26" t="n"/>
      <c r="J196" s="26" t="n"/>
      <c r="K196" s="26" t="n"/>
      <c r="L196" s="26" t="inlineStr">
        <is>
          <t>YES</t>
        </is>
      </c>
      <c r="M196" s="74" t="n">
        <v>4.223529425179647</v>
      </c>
      <c r="N196" s="74" t="n">
        <v>41</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LH_HL_FILTER_ENABLED</t>
        </is>
      </c>
      <c r="B197" s="40" t="inlineStr">
        <is>
          <t>False</t>
        </is>
      </c>
      <c r="C197" s="38" t="n"/>
      <c r="D197" s="38" t="inlineStr">
        <is>
          <t>ENTRY, GLOBAL_CHECK, STOCKS_EXIT</t>
        </is>
      </c>
      <c r="E197" s="38" t="n"/>
      <c r="F197" s="26" t="n"/>
      <c r="G197" s="38">
        <f>IFERROR(VLOOKUP($A160&amp;"_"&amp;$B160,Results_Deltas!$A$2:$P$15000,5,FALSE),"")</f>
        <v/>
      </c>
      <c r="H197" s="38" t="inlineStr">
        <is>
          <t>Blanket (page end)</t>
        </is>
      </c>
      <c r="I197" s="26" t="n"/>
      <c r="J197" s="26" t="n"/>
      <c r="K197" s="26" t="n"/>
      <c r="L197" s="26" t="inlineStr">
        <is>
          <t>NO</t>
        </is>
      </c>
      <c r="M197" s="74" t="n">
        <v>4.225641610907354</v>
      </c>
      <c r="N197" s="74" t="n">
        <v>42</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NEW_POSITION_MAX_LOSS_THRESHOLD</t>
        </is>
      </c>
      <c r="B198" s="38" t="inlineStr">
        <is>
          <t>0</t>
        </is>
      </c>
      <c r="C198" s="38" t="n"/>
      <c r="D198" s="38" t="inlineStr">
        <is>
          <t>AUGMENT, EXIT, GLOBAL_CHECK, REDUCE, STOCKS_EXIT</t>
        </is>
      </c>
      <c r="E198" s="38" t="n"/>
      <c r="F198" s="26" t="n"/>
      <c r="G198" s="38">
        <f>IFERROR(VLOOKUP($A211&amp;"_"&amp;$B211,Results_Deltas!$A$2:$P$15000,5,FALSE),"")</f>
        <v/>
      </c>
      <c r="H198" s="38" t="inlineStr">
        <is>
          <t>Blanket (page end)</t>
        </is>
      </c>
      <c r="I198" s="26" t="n"/>
      <c r="J198" s="26" t="n"/>
      <c r="K198" s="26" t="n"/>
      <c r="L198" s="26" t="inlineStr">
        <is>
          <t>NO</t>
        </is>
      </c>
      <c r="M198" s="74" t="n">
        <v>4.240126429443267</v>
      </c>
      <c r="N198" s="74" t="n">
        <v>44</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NEWBORN_LOSS_KILL_REQUIRE_VEL_AGAINST</t>
        </is>
      </c>
      <c r="B199" s="38" t="inlineStr">
        <is>
          <t>0.0</t>
        </is>
      </c>
      <c r="C199" s="38" t="n"/>
      <c r="D199" s="38" t="inlineStr">
        <is>
          <t>AUGMENT, EXIT, GLOBAL_CHECK, REDUCE, STOCKS_EXIT</t>
        </is>
      </c>
      <c r="E199" s="38" t="n"/>
      <c r="F199" s="26" t="n"/>
      <c r="G199" s="38">
        <f>IFERROR(VLOOKUP($A209&amp;"_"&amp;$B209,Results_Deltas!$A$2:$P$15000,5,FALSE),"")</f>
        <v/>
      </c>
      <c r="H199" s="38" t="inlineStr">
        <is>
          <t>Blanket (page end)</t>
        </is>
      </c>
      <c r="I199" s="26" t="n"/>
      <c r="J199" s="26" t="n"/>
      <c r="K199" s="26" t="n"/>
      <c r="L199" s="26" t="inlineStr">
        <is>
          <t>NO</t>
        </is>
      </c>
      <c r="M199" s="74" t="n">
        <v>4.245386348897414</v>
      </c>
      <c r="N199" s="74" t="n">
        <v>44</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NEWBORN_LOSS_KILL_REQUIRE_VEL_AGAINST</t>
        </is>
      </c>
      <c r="B200" s="38" t="inlineStr">
        <is>
          <t>0.0_ALT</t>
        </is>
      </c>
      <c r="C200" s="38" t="n"/>
      <c r="D200" s="38" t="inlineStr">
        <is>
          <t>AUGMENT, EXIT, GLOBAL_CHECK, REDUCE, STOCKS_EXIT</t>
        </is>
      </c>
      <c r="E200" s="38" t="n"/>
      <c r="F200" s="26" t="n"/>
      <c r="G200" s="38">
        <f>IFERROR(VLOOKUP($A210&amp;"_"&amp;$B210,Results_Deltas!$A$2:$P$15000,5,FALSE),"")</f>
        <v/>
      </c>
      <c r="H200" s="38" t="inlineStr">
        <is>
          <t>Blanket (page end)</t>
        </is>
      </c>
      <c r="I200" s="26" t="n"/>
      <c r="J200" s="26" t="n"/>
      <c r="K200" s="26" t="n"/>
      <c r="L200" s="26" t="inlineStr">
        <is>
          <t>NO</t>
        </is>
      </c>
      <c r="M200" s="74" t="n">
        <v>4.245386348897414</v>
      </c>
      <c r="N200" s="74" t="n">
        <v>44</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MTF_FILTER_STRONG_BUY_QUICK_BYPASS</t>
        </is>
      </c>
      <c r="B201" s="38" t="inlineStr">
        <is>
          <t>0.0</t>
        </is>
      </c>
      <c r="C201" s="38" t="n"/>
      <c r="D201" s="38" t="inlineStr">
        <is>
          <t>GLOBAL_CHECK, STOCKS_EXIT</t>
        </is>
      </c>
      <c r="E201" s="38" t="n"/>
      <c r="F201" s="26" t="n"/>
      <c r="G201" s="38">
        <f>IFERROR(VLOOKUP($A191&amp;"_"&amp;$B191,Results_Deltas!$A$2:$P$15000,5,FALSE),"")</f>
        <v/>
      </c>
      <c r="H201" s="38" t="inlineStr">
        <is>
          <t>Blanket (page end)</t>
        </is>
      </c>
      <c r="I201" s="26" t="n"/>
      <c r="J201" s="26" t="n"/>
      <c r="K201" s="26" t="n"/>
      <c r="L201" s="26" t="inlineStr">
        <is>
          <t>NO</t>
        </is>
      </c>
      <c r="M201" s="74" t="n">
        <v>4.24701558099303</v>
      </c>
      <c r="N201" s="74" t="n">
        <v>45</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MTF_FILTER_STRONG_BUY_QUICK_BYPASS</t>
        </is>
      </c>
      <c r="B202" s="38" t="inlineStr">
        <is>
          <t>0.0_ALT</t>
        </is>
      </c>
      <c r="C202" s="38" t="n"/>
      <c r="D202" s="38" t="inlineStr">
        <is>
          <t>GLOBAL_CHECK, STOCKS_EXIT</t>
        </is>
      </c>
      <c r="E202" s="38" t="n"/>
      <c r="F202" s="26" t="n"/>
      <c r="G202" s="38">
        <f>IFERROR(VLOOKUP($A192&amp;"_"&amp;$B192,Results_Deltas!$A$2:$P$15000,5,FALSE),"")</f>
        <v/>
      </c>
      <c r="H202" s="38" t="inlineStr">
        <is>
          <t>Blanket (page end)</t>
        </is>
      </c>
      <c r="I202" s="26" t="n"/>
      <c r="J202" s="26" t="n"/>
      <c r="K202" s="26" t="n"/>
      <c r="L202" s="26" t="inlineStr">
        <is>
          <t>NO</t>
        </is>
      </c>
      <c r="M202" s="74" t="n">
        <v>4.24701558099303</v>
      </c>
      <c r="N202" s="74" t="n">
        <v>45</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MANDATORY_REENTRY_WT_FILTER_REQUIRE_FLIP</t>
        </is>
      </c>
      <c r="B203" s="38" t="inlineStr">
        <is>
          <t>False_ALT</t>
        </is>
      </c>
      <c r="C203" s="38" t="n"/>
      <c r="D203" s="38" t="inlineStr">
        <is>
          <t>GLOBAL_CHECK, STOCKS_EXIT</t>
        </is>
      </c>
      <c r="E203" s="38" t="n"/>
      <c r="F203" s="26" t="n"/>
      <c r="G203" s="38">
        <f>IFERROR(VLOOKUP($A180&amp;"_"&amp;$B180,Results_Deltas!$A$2:$P$15000,5,FALSE),"")</f>
        <v/>
      </c>
      <c r="H203" s="38" t="inlineStr">
        <is>
          <t>Blanket (page end)</t>
        </is>
      </c>
      <c r="I203" s="26" t="n"/>
      <c r="J203" s="26" t="n"/>
      <c r="K203" s="26" t="n"/>
      <c r="L203" s="26" t="inlineStr">
        <is>
          <t>NO</t>
        </is>
      </c>
      <c r="M203" s="74" t="n">
        <v>4.259801489530476</v>
      </c>
      <c r="N203" s="74" t="n">
        <v>41</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EZ_MANAGE_THROTTLER_RATE</t>
        </is>
      </c>
      <c r="B204" s="38" t="inlineStr">
        <is>
          <t>0.0_ALT</t>
        </is>
      </c>
      <c r="C204" s="38" t="n"/>
      <c r="D204" s="38" t="inlineStr">
        <is>
          <t>GLOBAL_CHECK, STOCKS_EXIT</t>
        </is>
      </c>
      <c r="E204" s="38" t="n"/>
      <c r="F204" s="26" t="n"/>
      <c r="G204" s="38">
        <f>IFERROR(VLOOKUP($A99&amp;"_"&amp;$B99,Results_Deltas!$A$2:$P$15000,5,FALSE),"")</f>
        <v/>
      </c>
      <c r="H204" s="38" t="inlineStr">
        <is>
          <t>Blanket (page end)</t>
        </is>
      </c>
      <c r="I204" s="26" t="n"/>
      <c r="J204" s="26" t="n"/>
      <c r="K204" s="26" t="n"/>
      <c r="L204" s="26" t="inlineStr">
        <is>
          <t>NO</t>
        </is>
      </c>
      <c r="M204" s="74" t="n">
        <v>4.271082554807989</v>
      </c>
      <c r="N204" s="74" t="n">
        <v>43</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HLR_SMA_BAND_PCT</t>
        </is>
      </c>
      <c r="B205" s="38" t="inlineStr">
        <is>
          <t>0</t>
        </is>
      </c>
      <c r="C205" s="38" t="n"/>
      <c r="D205" s="38" t="inlineStr">
        <is>
          <t>ENTRY, GLOBAL_CHECK, STOCKS_EXIT</t>
        </is>
      </c>
      <c r="E205" s="38" t="n"/>
      <c r="F205" s="26" t="n"/>
      <c r="G205" s="38">
        <f>IFERROR(VLOOKUP($A137&amp;"_"&amp;$B137,Results_Deltas!$A$2:$P$15000,5,FALSE),"")</f>
        <v/>
      </c>
      <c r="H205" s="38" t="inlineStr">
        <is>
          <t>Blanket (page end)</t>
        </is>
      </c>
      <c r="I205" s="26" t="n"/>
      <c r="J205" s="26" t="n"/>
      <c r="K205" s="26" t="n"/>
      <c r="L205" s="26" t="inlineStr">
        <is>
          <t>YES</t>
        </is>
      </c>
      <c r="M205" s="74" t="n">
        <v>4.271082554807989</v>
      </c>
      <c r="N205" s="74" t="n">
        <v>43</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EXECUTE_NOW_SINGLE_GATE_ENFORCE</t>
        </is>
      </c>
      <c r="B206" s="38" t="inlineStr">
        <is>
          <t>0.0</t>
        </is>
      </c>
      <c r="C206" s="38" t="n"/>
      <c r="D206" s="38" t="inlineStr">
        <is>
          <t>ENTRY, GLOBAL_CHECK, STOCKS_EXIT</t>
        </is>
      </c>
      <c r="E206" s="38" t="n"/>
      <c r="F206" s="26" t="n"/>
      <c r="G206" s="38">
        <f>IFERROR(VLOOKUP($A96&amp;"_"&amp;$B96,Results_Deltas!$A$2:$P$15000,5,FALSE),"")</f>
        <v/>
      </c>
      <c r="H206" s="38" t="inlineStr">
        <is>
          <t>Blanket (page end)</t>
        </is>
      </c>
      <c r="I206" s="26" t="n"/>
      <c r="J206" s="26" t="n"/>
      <c r="K206" s="26" t="n"/>
      <c r="L206" s="26" t="inlineStr">
        <is>
          <t>NO</t>
        </is>
      </c>
      <c r="M206" s="74" t="n">
        <v>4.275345024095051</v>
      </c>
      <c r="N206" s="74" t="n">
        <v>46</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EXECUTE_NOW_SINGLE_GATE_ENFORCE</t>
        </is>
      </c>
      <c r="B207" s="38" t="inlineStr">
        <is>
          <t>0.0_ALT</t>
        </is>
      </c>
      <c r="C207" s="38" t="n"/>
      <c r="D207" s="38" t="inlineStr">
        <is>
          <t>ENTRY, GLOBAL_CHECK, STOCKS_EXIT</t>
        </is>
      </c>
      <c r="E207" s="38" t="n"/>
      <c r="F207" s="26" t="n"/>
      <c r="G207" s="38">
        <f>IFERROR(VLOOKUP($A97&amp;"_"&amp;$B97,Results_Deltas!$A$2:$P$15000,5,FALSE),"")</f>
        <v/>
      </c>
      <c r="H207" s="38" t="inlineStr">
        <is>
          <t>Blanket (page end)</t>
        </is>
      </c>
      <c r="I207" s="26" t="n"/>
      <c r="J207" s="26" t="n"/>
      <c r="K207" s="26" t="n"/>
      <c r="L207" s="26" t="inlineStr">
        <is>
          <t>NO</t>
        </is>
      </c>
      <c r="M207" s="74" t="n">
        <v>4.275345024095051</v>
      </c>
      <c r="N207" s="74" t="n">
        <v>46</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GOLDEN_RULE_BASE_USD</t>
        </is>
      </c>
      <c r="B208" s="38" t="inlineStr">
        <is>
          <t>0.0</t>
        </is>
      </c>
      <c r="C208" s="38" t="n"/>
      <c r="D208" s="38" t="inlineStr">
        <is>
          <t>GLOBAL_CHECK, STOCKS_EXIT</t>
        </is>
      </c>
      <c r="E208" s="38" t="n"/>
      <c r="F208" s="26" t="n"/>
      <c r="G208" s="38">
        <f>IFERROR(VLOOKUP($A119&amp;"_"&amp;$B119,Results_Deltas!$A$2:$P$15000,5,FALSE),"")</f>
        <v/>
      </c>
      <c r="H208" s="38" t="inlineStr">
        <is>
          <t>Blanket (page end)</t>
        </is>
      </c>
      <c r="I208" s="26" t="n"/>
      <c r="J208" s="26" t="n"/>
      <c r="K208" s="26" t="n"/>
      <c r="L208" s="26" t="inlineStr">
        <is>
          <t>NO</t>
        </is>
      </c>
      <c r="M208" s="74" t="n">
        <v>4.278472713742597</v>
      </c>
      <c r="N208" s="74" t="n">
        <v>46</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GOLDEN_RULE_BASE_USD</t>
        </is>
      </c>
      <c r="B209" s="38" t="inlineStr">
        <is>
          <t>0.0_ALT</t>
        </is>
      </c>
      <c r="C209" s="38" t="n"/>
      <c r="D209" s="38" t="inlineStr">
        <is>
          <t>GLOBAL_CHECK, STOCKS_EXIT</t>
        </is>
      </c>
      <c r="E209" s="38" t="n"/>
      <c r="F209" s="26" t="n"/>
      <c r="G209" s="38">
        <f>IFERROR(VLOOKUP($A120&amp;"_"&amp;$B120,Results_Deltas!$A$2:$P$15000,5,FALSE),"")</f>
        <v/>
      </c>
      <c r="H209" s="38" t="inlineStr">
        <is>
          <t>Blanket (page end)</t>
        </is>
      </c>
      <c r="I209" s="26" t="n"/>
      <c r="J209" s="26" t="n"/>
      <c r="K209" s="26" t="n"/>
      <c r="L209" s="26" t="inlineStr">
        <is>
          <t>NO</t>
        </is>
      </c>
      <c r="M209" s="74" t="n">
        <v>4.278472713742597</v>
      </c>
      <c r="N209" s="74" t="n">
        <v>46</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HTF_TREND_VETO_BYPASS_ENABLED</t>
        </is>
      </c>
      <c r="B210" s="38" t="inlineStr">
        <is>
          <t>False</t>
        </is>
      </c>
      <c r="C210" s="38" t="n"/>
      <c r="D210" s="38" t="inlineStr">
        <is>
          <t>GLOBAL_CHECK, STOCKS_EXIT</t>
        </is>
      </c>
      <c r="E210" s="38" t="n"/>
      <c r="F210" s="26" t="n"/>
      <c r="G210" s="38">
        <f>IFERROR(VLOOKUP($A154&amp;"_"&amp;$B154,Results_Deltas!$A$2:$P$15000,5,FALSE),"")</f>
        <v/>
      </c>
      <c r="H210" s="38" t="inlineStr">
        <is>
          <t>Blanket (page end)</t>
        </is>
      </c>
      <c r="I210" s="26" t="n"/>
      <c r="J210" s="26" t="n"/>
      <c r="K210" s="26" t="n"/>
      <c r="L210" s="26" t="inlineStr">
        <is>
          <t>NO</t>
        </is>
      </c>
      <c r="M210" s="74" t="n">
        <v>4.278606469151948</v>
      </c>
      <c r="N210" s="74" t="n">
        <v>47</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9" t="inlineStr">
        <is>
          <t>HTF_TREND_VETO_BYPASS_ENABLED</t>
        </is>
      </c>
      <c r="B211" s="70" t="b">
        <v>0</v>
      </c>
      <c r="C211" s="38" t="n"/>
      <c r="D211" s="38" t="inlineStr">
        <is>
          <t>GLOBAL_CHECK, STOCKS_EXIT</t>
        </is>
      </c>
      <c r="E211" s="38" t="n"/>
      <c r="F211" s="26" t="n"/>
      <c r="G211" s="38">
        <f>IFERROR(VLOOKUP($A155&amp;"_"&amp;$B155,Results_Deltas!$A$2:$P$15000,5,FALSE),"")</f>
        <v/>
      </c>
      <c r="H211" s="38" t="inlineStr">
        <is>
          <t>Blanket (page end)</t>
        </is>
      </c>
      <c r="I211" s="26" t="n"/>
      <c r="J211" s="26" t="n"/>
      <c r="K211" s="26" t="n"/>
      <c r="L211" s="26" t="inlineStr">
        <is>
          <t>NO</t>
        </is>
      </c>
      <c r="M211" s="74" t="n">
        <v>4.278606469151948</v>
      </c>
      <c r="N211" s="74" t="n">
        <v>47</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9" t="inlineStr">
        <is>
          <t>EMA_BLANKET_FILTER_ENABLED</t>
        </is>
      </c>
      <c r="B212" s="40" t="inlineStr">
        <is>
          <t>True</t>
        </is>
      </c>
      <c r="C212" s="38" t="n"/>
      <c r="D212" s="38" t="inlineStr">
        <is>
          <t>GLOBAL_CHECK</t>
        </is>
      </c>
      <c r="E212" s="38" t="n"/>
      <c r="F212" s="26" t="n"/>
      <c r="G212" s="38">
        <f>IFERROR(VLOOKUP($A92&amp;"_"&amp;$B92,Results_Deltas!$A$2:$P$15000,5,FALSE),"")</f>
        <v/>
      </c>
      <c r="H212" s="38" t="inlineStr">
        <is>
          <t>Blanket (page end)</t>
        </is>
      </c>
      <c r="I212" s="26" t="n"/>
      <c r="J212" s="26" t="n"/>
      <c r="K212" s="26" t="n"/>
      <c r="L212" s="26" t="inlineStr">
        <is>
          <t>NO</t>
        </is>
      </c>
      <c r="M212" s="74" t="n">
        <v>4.291830817938842</v>
      </c>
      <c r="N212" s="74" t="n">
        <v>48</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HTF_TREND_VETO_BYPASS_REASONS</t>
        </is>
      </c>
      <c r="B213" s="38" t="inlineStr">
        <is>
          <t>0.0</t>
        </is>
      </c>
      <c r="C213" s="38" t="n"/>
      <c r="D213" s="38" t="inlineStr">
        <is>
          <t>GLOBAL_CHECK, STOCKS_EXIT</t>
        </is>
      </c>
      <c r="E213" s="38" t="n"/>
      <c r="F213" s="26" t="n"/>
      <c r="G213" s="38">
        <f>IFERROR(VLOOKUP($A156&amp;"_"&amp;$B156,Results_Deltas!$A$2:$P$15000,5,FALSE),"")</f>
        <v/>
      </c>
      <c r="H213" s="38" t="inlineStr">
        <is>
          <t>Blanket (page end)</t>
        </is>
      </c>
      <c r="I213" s="26" t="n"/>
      <c r="J213" s="26" t="n"/>
      <c r="K213" s="26" t="n"/>
      <c r="L213" s="26" t="inlineStr">
        <is>
          <t>NO</t>
        </is>
      </c>
      <c r="M213" s="74" t="n">
        <v>4.2931144730636</v>
      </c>
      <c r="N213" s="74" t="n">
        <v>47</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9" t="inlineStr">
        <is>
          <t>DELTA_REENTRY_FILTER_ENABLED</t>
        </is>
      </c>
      <c r="B214" s="40" t="inlineStr">
        <is>
          <t>False</t>
        </is>
      </c>
      <c r="C214" s="38" t="n"/>
      <c r="D214" s="38" t="inlineStr">
        <is>
          <t>ENTRY, GLOBAL_CHECK, STOCKS_EXIT</t>
        </is>
      </c>
      <c r="E214" s="38" t="n"/>
      <c r="F214" s="26" t="n"/>
      <c r="G214" s="38">
        <f>IFERROR(VLOOKUP($A81&amp;"_"&amp;$B81,Results_Deltas!$A$2:$P$15000,5,FALSE),"")</f>
        <v/>
      </c>
      <c r="H214" s="38" t="inlineStr">
        <is>
          <t>Blanket (page end)</t>
        </is>
      </c>
      <c r="I214" s="26" t="n"/>
      <c r="J214" s="26" t="n"/>
      <c r="K214" s="26" t="n"/>
      <c r="L214" s="26" t="inlineStr">
        <is>
          <t>NO</t>
        </is>
      </c>
      <c r="M214" s="74" t="n">
        <v>4.315741283846986</v>
      </c>
      <c r="N214" s="74" t="n">
        <v>47</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9" t="inlineStr">
        <is>
          <t>NEWBORN_LOSS_KILL_GAIN_THRESHOLD_PCT</t>
        </is>
      </c>
      <c r="B215" s="40" t="inlineStr">
        <is>
          <t>0</t>
        </is>
      </c>
      <c r="C215" s="38" t="n"/>
      <c r="D215" s="38" t="inlineStr">
        <is>
          <t>AUGMENT, EXIT, GLOBAL_CHECK, REDUCE, STOCKS_EXIT</t>
        </is>
      </c>
      <c r="E215" s="38" t="n"/>
      <c r="F215" s="26" t="n"/>
      <c r="G215" s="38">
        <f>IFERROR(VLOOKUP($A205&amp;"_"&amp;$B205,Results_Deltas!$A$2:$P$15000,5,FALSE),"")</f>
        <v/>
      </c>
      <c r="H215" s="38" t="inlineStr">
        <is>
          <t>Blanket (page end)</t>
        </is>
      </c>
      <c r="I215" s="26" t="n"/>
      <c r="J215" s="26" t="n"/>
      <c r="K215" s="26" t="n"/>
      <c r="L215" s="26" t="inlineStr">
        <is>
          <t>NO</t>
        </is>
      </c>
      <c r="M215" s="74" t="n">
        <v>4.321660722246825</v>
      </c>
      <c r="N215" s="74" t="n">
        <v>45</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GR_FILTER_ALL_ENTRIES</t>
        </is>
      </c>
      <c r="B216" s="38" t="inlineStr">
        <is>
          <t>0.0</t>
        </is>
      </c>
      <c r="C216" s="38" t="n"/>
      <c r="D216" s="38" t="inlineStr">
        <is>
          <t>GLOBAL_CHECK, STOCKS_EXIT</t>
        </is>
      </c>
      <c r="E216" s="38" t="n"/>
      <c r="F216" s="26" t="n"/>
      <c r="G216" s="38">
        <f>IFERROR(VLOOKUP($A121&amp;"_"&amp;$B121,Results_Deltas!$A$2:$P$15000,5,FALSE),"")</f>
        <v/>
      </c>
      <c r="H216" s="38" t="inlineStr">
        <is>
          <t>Blanket (page end)</t>
        </is>
      </c>
      <c r="I216" s="26" t="n"/>
      <c r="J216" s="26" t="n"/>
      <c r="K216" s="26" t="n"/>
      <c r="L216" s="26" t="inlineStr">
        <is>
          <t>NO</t>
        </is>
      </c>
      <c r="M216" s="74" t="n">
        <v>4.345774784033118</v>
      </c>
      <c r="N216" s="74" t="n">
        <v>48</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GR_FILTER_ALL_ENTRIES</t>
        </is>
      </c>
      <c r="B217" s="38" t="inlineStr">
        <is>
          <t>0.0_ALT</t>
        </is>
      </c>
      <c r="C217" s="38" t="n"/>
      <c r="D217" s="38" t="inlineStr">
        <is>
          <t>GLOBAL_CHECK, STOCKS_EXIT</t>
        </is>
      </c>
      <c r="E217" s="38" t="n"/>
      <c r="F217" s="26" t="n"/>
      <c r="G217" s="38">
        <f>IFERROR(VLOOKUP($A122&amp;"_"&amp;$B122,Results_Deltas!$A$2:$P$15000,5,FALSE),"")</f>
        <v/>
      </c>
      <c r="H217" s="38" t="inlineStr">
        <is>
          <t>Blanket (page end)</t>
        </is>
      </c>
      <c r="I217" s="26" t="n"/>
      <c r="J217" s="26" t="n"/>
      <c r="K217" s="26" t="n"/>
      <c r="L217" s="26" t="inlineStr">
        <is>
          <t>NO</t>
        </is>
      </c>
      <c r="M217" s="74" t="n">
        <v>4.345774784033118</v>
      </c>
      <c r="N217" s="74" t="n">
        <v>48</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9" t="inlineStr">
        <is>
          <t>LIVE_VEC_EMERGENCY_BRAKE_ENABLED</t>
        </is>
      </c>
      <c r="B218" s="40" t="inlineStr">
        <is>
          <t>False</t>
        </is>
      </c>
      <c r="C218" s="38" t="n"/>
      <c r="D218" s="38" t="inlineStr">
        <is>
          <t>GLOBAL_CHECK, STOCKS_EXIT</t>
        </is>
      </c>
      <c r="E218" s="38" t="n"/>
      <c r="F218" s="26" t="n"/>
      <c r="G218" s="38">
        <f>IFERROR(VLOOKUP($A166&amp;"_"&amp;$B166,Results_Deltas!$A$2:$P$15000,5,FALSE),"")</f>
        <v/>
      </c>
      <c r="H218" s="38" t="inlineStr">
        <is>
          <t>Blanket (page end)</t>
        </is>
      </c>
      <c r="I218" s="26" t="n"/>
      <c r="J218" s="26" t="n"/>
      <c r="K218" s="26" t="n"/>
      <c r="L218" s="26" t="inlineStr">
        <is>
          <t>YES</t>
        </is>
      </c>
      <c r="M218" s="74" t="n">
        <v>4.354038720846636</v>
      </c>
      <c r="N218" s="74" t="n">
        <v>48</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7" t="inlineStr">
        <is>
          <t>HTF_TREND_VETO_BYPASS_REASONS</t>
        </is>
      </c>
      <c r="B219" s="38" t="inlineStr">
        <is>
          <t>0.0_ALT</t>
        </is>
      </c>
      <c r="C219" s="38" t="n"/>
      <c r="D219" s="38" t="inlineStr">
        <is>
          <t>GLOBAL_CHECK, STOCKS_EXIT</t>
        </is>
      </c>
      <c r="E219" s="38" t="n"/>
      <c r="F219" s="26" t="n"/>
      <c r="G219" s="38">
        <f>IFERROR(VLOOKUP($A157&amp;"_"&amp;$B157,Results_Deltas!$A$2:$P$15000,5,FALSE),"")</f>
        <v/>
      </c>
      <c r="H219" s="38" t="inlineStr">
        <is>
          <t>Blanket (page end)</t>
        </is>
      </c>
      <c r="I219" s="26" t="n"/>
      <c r="J219" s="26" t="n"/>
      <c r="K219" s="26" t="n"/>
      <c r="L219" s="26" t="inlineStr">
        <is>
          <t>YES</t>
        </is>
      </c>
      <c r="M219" s="74" t="n">
        <v>4.360194386705219</v>
      </c>
      <c r="N219" s="74" t="n">
        <v>47</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9" t="inlineStr">
        <is>
          <t>CRYPTO_SPIKE_FADE_THRESHOLD_PCT</t>
        </is>
      </c>
      <c r="B220" s="70" t="n">
        <v>0</v>
      </c>
      <c r="C220" s="38" t="n"/>
      <c r="D220" s="38" t="inlineStr">
        <is>
          <t>GLOBAL_CHECK, STOCKS_EXIT</t>
        </is>
      </c>
      <c r="E220" s="38" t="n"/>
      <c r="F220" s="26" t="n"/>
      <c r="G220" s="38">
        <f>IFERROR(VLOOKUP($A71&amp;"_"&amp;$B71,Results_Deltas!$A$2:$P$15000,5,FALSE),"")</f>
        <v/>
      </c>
      <c r="H220" s="38" t="inlineStr">
        <is>
          <t>Blanket (page end)</t>
        </is>
      </c>
      <c r="I220" s="26" t="n"/>
      <c r="J220" s="26" t="n"/>
      <c r="K220" s="26" t="n"/>
      <c r="L220" s="26" t="inlineStr">
        <is>
          <t>NO</t>
        </is>
      </c>
      <c r="M220" s="74" t="n">
        <v>7.307105871369098</v>
      </c>
      <c r="N220" s="74" t="n">
        <v>1</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9" t="inlineStr">
        <is>
          <t>DC_MOMENT_STRONG_THRESHOLD</t>
        </is>
      </c>
      <c r="B221" s="70" t="n">
        <v>0</v>
      </c>
      <c r="C221" s="38" t="n"/>
      <c r="D221" s="38" t="inlineStr">
        <is>
          <t>ENTRY, GLOBAL_CHECK, STOCKS_EXIT</t>
        </is>
      </c>
      <c r="E221" s="38" t="n"/>
      <c r="F221" s="26" t="n"/>
      <c r="G221" s="38">
        <f>IFERROR(VLOOKUP($A75&amp;"_"&amp;$B75,Results_Deltas!$A$2:$P$15000,5,FALSE),"")</f>
        <v/>
      </c>
      <c r="H221" s="38" t="inlineStr">
        <is>
          <t>Blanket (page end)</t>
        </is>
      </c>
      <c r="I221" s="26" t="n"/>
      <c r="J221" s="26" t="n"/>
      <c r="K221" s="26" t="n"/>
      <c r="L221" s="26" t="inlineStr">
        <is>
          <t>NO</t>
        </is>
      </c>
      <c r="M221" s="74" t="n">
        <v>7.307105871369098</v>
      </c>
      <c r="N221" s="74" t="n">
        <v>1</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9" t="inlineStr">
        <is>
          <t>FG_FEAR_THRESHOLD</t>
        </is>
      </c>
      <c r="B222" s="70" t="n">
        <v>0</v>
      </c>
      <c r="C222" s="38" t="n"/>
      <c r="D222" s="38" t="inlineStr">
        <is>
          <t>GLOBAL_CHECK, STOCKS_EXIT</t>
        </is>
      </c>
      <c r="E222" s="38" t="n"/>
      <c r="F222" s="26" t="n"/>
      <c r="G222" s="38">
        <f>IFERROR(VLOOKUP($A100&amp;"_"&amp;$B100,Results_Deltas!$A$2:$P$15000,5,FALSE),"")</f>
        <v/>
      </c>
      <c r="H222" s="38" t="inlineStr">
        <is>
          <t>Blanket (page end)</t>
        </is>
      </c>
      <c r="I222" s="26" t="n"/>
      <c r="J222" s="26" t="n"/>
      <c r="K222" s="26" t="n"/>
      <c r="L222" s="26" t="inlineStr">
        <is>
          <t>NO</t>
        </is>
      </c>
      <c r="M222" s="74" t="n">
        <v>7.307105871369098</v>
      </c>
      <c r="N222" s="74" t="n">
        <v>1</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9" t="inlineStr">
        <is>
          <t>FG_GREED_THRESHOLD</t>
        </is>
      </c>
      <c r="B223" s="70" t="n">
        <v>0</v>
      </c>
      <c r="C223" s="38" t="n"/>
      <c r="D223" s="38" t="inlineStr">
        <is>
          <t>GLOBAL_CHECK, STOCKS_EXIT</t>
        </is>
      </c>
      <c r="E223" s="38" t="n"/>
      <c r="F223" s="26" t="n"/>
      <c r="G223" s="38">
        <f>IFERROR(VLOOKUP($A104&amp;"_"&amp;$B104,Results_Deltas!$A$2:$P$15000,5,FALSE),"")</f>
        <v/>
      </c>
      <c r="H223" s="38" t="inlineStr">
        <is>
          <t>Blanket (page end)</t>
        </is>
      </c>
      <c r="I223" s="26" t="n"/>
      <c r="J223" s="26" t="n"/>
      <c r="K223" s="26" t="n"/>
      <c r="L223" s="26" t="inlineStr">
        <is>
          <t>NO</t>
        </is>
      </c>
      <c r="M223" s="74" t="n">
        <v>7.307105871369098</v>
      </c>
      <c r="N223" s="74" t="n">
        <v>1</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9" t="inlineStr">
        <is>
          <t>HA_WICK_QUALITY_SCORE</t>
        </is>
      </c>
      <c r="B224" s="70" t="n">
        <v>0</v>
      </c>
      <c r="C224" s="38" t="n"/>
      <c r="D224" s="38" t="inlineStr">
        <is>
          <t>ENTRY, GLOBAL_CHECK, STOCKS_EXIT</t>
        </is>
      </c>
      <c r="E224" s="38" t="n"/>
      <c r="F224" s="26" t="n"/>
      <c r="G224" s="38">
        <f>IFERROR(VLOOKUP($A130&amp;"_"&amp;$B130,Results_Deltas!$A$2:$P$15000,5,FALSE),"")</f>
        <v/>
      </c>
      <c r="H224" s="38" t="inlineStr">
        <is>
          <t>Blanket (page end)</t>
        </is>
      </c>
      <c r="I224" s="26" t="n"/>
      <c r="J224" s="26" t="n"/>
      <c r="K224" s="26" t="n"/>
      <c r="L224" s="26" t="inlineStr">
        <is>
          <t>YES</t>
        </is>
      </c>
      <c r="M224" s="74" t="n">
        <v>7.307105871369098</v>
      </c>
      <c r="N224" s="74" t="n">
        <v>1</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9" t="inlineStr">
        <is>
          <t>MANDATORY_REENTRY_WT_FILTER_MIN_TFS</t>
        </is>
      </c>
      <c r="B225" s="70" t="n">
        <v>0</v>
      </c>
      <c r="C225" s="38" t="n"/>
      <c r="D225" s="38" t="inlineStr">
        <is>
          <t>GLOBAL_CHECK, STOCKS_EXIT</t>
        </is>
      </c>
      <c r="E225" s="38" t="n"/>
      <c r="F225" s="26" t="n"/>
      <c r="G225" s="38">
        <f>IFERROR(VLOOKUP($A174&amp;"_"&amp;$B174,Results_Deltas!$A$2:$P$15000,5,FALSE),"")</f>
        <v/>
      </c>
      <c r="H225" s="38" t="inlineStr">
        <is>
          <t>Blanket (page end)</t>
        </is>
      </c>
      <c r="I225" s="26" t="n"/>
      <c r="J225" s="26" t="n"/>
      <c r="K225" s="26" t="n"/>
      <c r="L225" s="26" t="inlineStr">
        <is>
          <t>NO</t>
        </is>
      </c>
      <c r="M225" s="74" t="n">
        <v>7.307105871369098</v>
      </c>
      <c r="N225" s="74" t="n">
        <v>1</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c r="A226" s="39" t="inlineStr">
        <is>
          <t>MANDATORY_REENTRY_WT_FILTER_REQUIRE_FLIP</t>
        </is>
      </c>
      <c r="B226" s="70" t="n">
        <v>0</v>
      </c>
      <c r="C226" s="38" t="n"/>
      <c r="D226" s="38" t="inlineStr">
        <is>
          <t>GLOBAL_CHECK, STOCKS_EXIT</t>
        </is>
      </c>
      <c r="E226" s="38" t="n"/>
      <c r="F226" s="26" t="n"/>
      <c r="G226" s="38">
        <f>IFERROR(VLOOKUP($A179&amp;"_"&amp;$B179,Results_Deltas!$A$2:$P$15000,5,FALSE),"")</f>
        <v/>
      </c>
      <c r="H226" s="38" t="inlineStr">
        <is>
          <t>Blanket (page end)</t>
        </is>
      </c>
      <c r="I226" s="26" t="n"/>
      <c r="J226" s="26" t="n"/>
      <c r="K226" s="26" t="n"/>
      <c r="L226" s="26" t="inlineStr">
        <is>
          <t>YES</t>
        </is>
      </c>
      <c r="M226" s="74" t="n">
        <v>7.307105871369098</v>
      </c>
      <c r="N226" s="74" t="n">
        <v>1</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c r="A227" s="39" t="inlineStr">
        <is>
          <t>MANDATORY_REENTRY_WT_FILTER_VELOCITY_RATIO</t>
        </is>
      </c>
      <c r="B227" s="70" t="n">
        <v>0</v>
      </c>
      <c r="C227" s="38" t="n"/>
      <c r="D227" s="38" t="inlineStr">
        <is>
          <t>GLOBAL_CHECK, STOCKS_EXIT</t>
        </is>
      </c>
      <c r="E227" s="38" t="n"/>
      <c r="F227" s="26" t="n"/>
      <c r="G227" s="38">
        <f>IFERROR(VLOOKUP($A181&amp;"_"&amp;$B181,Results_Deltas!$A$2:$P$15000,5,FALSE),"")</f>
        <v/>
      </c>
      <c r="H227" s="38" t="inlineStr">
        <is>
          <t>Blanket (page end)</t>
        </is>
      </c>
      <c r="I227" s="26" t="n"/>
      <c r="J227" s="26" t="n"/>
      <c r="K227" s="26" t="n"/>
      <c r="L227" s="26" t="inlineStr">
        <is>
          <t>YES</t>
        </is>
      </c>
      <c r="M227" s="74" t="n">
        <v>7.307105871369098</v>
      </c>
      <c r="N227" s="74" t="n">
        <v>1</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c r="A228" s="39" t="inlineStr">
        <is>
          <t>MOVER_THRESHOLD</t>
        </is>
      </c>
      <c r="B228" s="70" t="n">
        <v>0</v>
      </c>
      <c r="C228" s="38" t="n"/>
      <c r="D228" s="38" t="inlineStr">
        <is>
          <t>ENTRY, GLOBAL_CHECK, STOCKS_EXIT</t>
        </is>
      </c>
      <c r="E228" s="38" t="n"/>
      <c r="F228" s="26" t="n"/>
      <c r="G228" s="38">
        <f>IFERROR(VLOOKUP($A187&amp;"_"&amp;$B187,Results_Deltas!$A$2:$P$15000,5,FALSE),"")</f>
        <v/>
      </c>
      <c r="H228" s="38" t="inlineStr">
        <is>
          <t>Blanket (page end)</t>
        </is>
      </c>
      <c r="I228" s="26" t="n"/>
      <c r="J228" s="26" t="n"/>
      <c r="K228" s="26" t="n"/>
      <c r="L228" s="26" t="inlineStr">
        <is>
          <t>NO</t>
        </is>
      </c>
      <c r="M228" s="74" t="n">
        <v>7.307105871369098</v>
      </c>
      <c r="N228" s="74" t="n">
        <v>1</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c r="A229" s="39" t="inlineStr">
        <is>
          <t>MTS_BOTTOM_BONUS_THRESHOLD</t>
        </is>
      </c>
      <c r="B229" s="70" t="n">
        <v>0</v>
      </c>
      <c r="C229" s="38" t="n"/>
      <c r="D229" s="38" t="inlineStr">
        <is>
          <t>ENTRY, GLOBAL_CHECK, STOCKS_EXIT</t>
        </is>
      </c>
      <c r="E229" s="38" t="n"/>
      <c r="F229" s="26" t="n"/>
      <c r="G229" s="38">
        <f>IFERROR(VLOOKUP($A195&amp;"_"&amp;$B195,Results_Deltas!$A$2:$P$15000,5,FALSE),"")</f>
        <v/>
      </c>
      <c r="H229" s="38" t="inlineStr">
        <is>
          <t>Blanket (page end)</t>
        </is>
      </c>
      <c r="I229" s="26" t="n"/>
      <c r="J229" s="26" t="n"/>
      <c r="K229" s="26" t="n"/>
      <c r="L229" s="26" t="inlineStr">
        <is>
          <t>NO</t>
        </is>
      </c>
      <c r="M229" s="74" t="n">
        <v>7.307105871369098</v>
      </c>
      <c r="N229" s="74" t="n">
        <v>1</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c r="A230" s="39" t="inlineStr">
        <is>
          <t>MTS_BOTTOM_STRONG_THRESHOLD</t>
        </is>
      </c>
      <c r="B230" s="70" t="n">
        <v>0</v>
      </c>
      <c r="C230" s="38" t="n"/>
      <c r="D230" s="38" t="inlineStr">
        <is>
          <t>ENTRY, GLOBAL_CHECK, STOCKS_EXIT</t>
        </is>
      </c>
      <c r="E230" s="38" t="n"/>
      <c r="F230" s="26" t="n"/>
      <c r="G230" s="38">
        <f>IFERROR(VLOOKUP($A199&amp;"_"&amp;$B199,Results_Deltas!$A$2:$P$15000,5,FALSE),"")</f>
        <v/>
      </c>
      <c r="H230" s="38" t="inlineStr">
        <is>
          <t>Blanket (page end)</t>
        </is>
      </c>
      <c r="I230" s="26" t="n"/>
      <c r="J230" s="26" t="n"/>
      <c r="K230" s="26" t="n"/>
      <c r="L230" s="26" t="inlineStr">
        <is>
          <t>NO</t>
        </is>
      </c>
      <c r="M230" s="74" t="n">
        <v>7.307105871369098</v>
      </c>
      <c r="N230" s="74" t="n">
        <v>1</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BAND_ARROW_SLOPE_DEADBAND</t>
        </is>
      </c>
      <c r="B3" s="26" t="inlineStr">
        <is>
          <t>1.0</t>
        </is>
      </c>
      <c r="C3" s="26" t="n"/>
      <c r="D3" s="26" t="n"/>
      <c r="E3" s="26" t="n"/>
      <c r="F3" s="26" t="n"/>
      <c r="G3" s="26">
        <f>IFERROR(VLOOKUP($A28&amp;"_"&amp;$B28,Results_Deltas!$A$2:$P$15000,5,FALSE),"")</f>
        <v/>
      </c>
      <c r="H3" s="26">
        <f>IFERROR(VLOOKUP($A28,Results_30d_Deltas!$A$2:$H$5000,7,FALSE)-E27,"")</f>
        <v/>
      </c>
      <c r="I3" s="26">
        <f>IFERROR(VLOOKUP($A28,Results_30d_Deltas!$A$2:$H$5000,6,FALSE),"")</f>
        <v/>
      </c>
      <c r="J3" s="26" t="n"/>
      <c r="K3" s="26" t="n"/>
      <c r="L3" s="26" t="inlineStr">
        <is>
          <t>NO</t>
        </is>
      </c>
      <c r="M3" s="74" t="n">
        <v>-0.811738823365186</v>
      </c>
      <c r="N3" s="74" t="n">
        <v>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ez_manage.py:2954 top()</t>
        </is>
      </c>
      <c r="IN3" s="26" t="inlineStr">
        <is>
          <t>v12_quick_engine.py:263 x12</t>
        </is>
      </c>
      <c r="IO3" s="26" t="n"/>
    </row>
    <row r="4" ht="10.5" customHeight="1" s="67">
      <c r="A4" s="26" t="inlineStr">
        <is>
          <t>HTF_AGAINST_FORCE_CLOSE_CONFIRM_4H</t>
        </is>
      </c>
      <c r="B4" s="26" t="inlineStr">
        <is>
          <t>0</t>
        </is>
      </c>
      <c r="C4" s="26" t="n"/>
      <c r="D4" s="26" t="n"/>
      <c r="E4" s="26" t="n"/>
      <c r="F4" s="26" t="n"/>
      <c r="G4" s="26">
        <f>IFERROR(VLOOKUP($A39&amp;"_"&amp;$B39,Results_Deltas!$A$2:$P$15000,5,FALSE),"")</f>
        <v/>
      </c>
      <c r="H4" s="26">
        <f>IFERROR(VLOOKUP($A39,Results_30d_Deltas!$A$2:$H$5000,7,FALSE)-E38,"")</f>
        <v/>
      </c>
      <c r="I4" s="26">
        <f>IFERROR(VLOOKUP($A39,Results_30d_Deltas!$A$2:$H$5000,6,FALSE),"")</f>
        <v/>
      </c>
      <c r="J4" s="26" t="n"/>
      <c r="K4" s="26" t="n"/>
      <c r="L4" s="26" t="inlineStr">
        <is>
          <t>NO</t>
        </is>
      </c>
      <c r="M4" s="74" t="n">
        <v>-0.6789764852598948</v>
      </c>
      <c r="N4" s="74" t="n">
        <v>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4" t="n"/>
      <c r="EP4" s="34" t="n"/>
      <c r="EQ4" s="34" t="n"/>
      <c r="ER4" s="34" t="n"/>
      <c r="ES4" s="34"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ez_manage.py:4868 top()</t>
        </is>
      </c>
      <c r="IN4" s="26" t="inlineStr">
        <is>
          <t>v12_quick_engine.py:2039 x7</t>
        </is>
      </c>
      <c r="IO4" s="26" t="n"/>
    </row>
    <row r="5" ht="10.5" customHeight="1" s="67">
      <c r="A5" s="26" t="inlineStr">
        <is>
          <t>HTF_AGAINST_FORCE_CLOSE_CONFIRM_4H</t>
        </is>
      </c>
      <c r="B5" s="26" t="inlineStr">
        <is>
          <t>0.5</t>
        </is>
      </c>
      <c r="C5" s="26" t="n"/>
      <c r="D5" s="26" t="n"/>
      <c r="E5" s="26" t="n"/>
      <c r="F5" s="26" t="n"/>
      <c r="G5" s="26">
        <f>IFERROR(VLOOKUP($A40&amp;"_"&amp;$B40,Results_Deltas!$A$2:$P$15000,5,FALSE),"")</f>
        <v/>
      </c>
      <c r="H5" s="26">
        <f>IFERROR(VLOOKUP($A40,Results_30d_Deltas!$A$2:$H$5000,7,FALSE)-E39,"")</f>
        <v/>
      </c>
      <c r="I5" s="26">
        <f>IFERROR(VLOOKUP($A40,Results_30d_Deltas!$A$2:$H$5000,6,FALSE),"")</f>
        <v/>
      </c>
      <c r="J5" s="26" t="n"/>
      <c r="K5" s="26" t="n"/>
      <c r="L5" s="26" t="inlineStr">
        <is>
          <t>NO</t>
        </is>
      </c>
      <c r="M5" s="74" t="n">
        <v>-0.3216277303067138</v>
      </c>
      <c r="N5" s="74" t="n">
        <v>6</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4" t="n"/>
      <c r="EP5" s="34" t="n"/>
      <c r="EQ5" s="34" t="n"/>
      <c r="ER5" s="34" t="n"/>
      <c r="ES5" s="34"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ez_manage.py:4868 top()</t>
        </is>
      </c>
      <c r="IN5" s="26" t="inlineStr">
        <is>
          <t>v12_quick_engine.py:2039 x7</t>
        </is>
      </c>
      <c r="IO5" s="26" t="n"/>
    </row>
    <row r="6" ht="10.5" customHeight="1" s="67">
      <c r="A6" s="26" t="inlineStr">
        <is>
          <t>ALL_TF_AGAINST_CLOSE_MIN_TFS</t>
        </is>
      </c>
      <c r="B6" s="26" t="inlineStr">
        <is>
          <t>1.0</t>
        </is>
      </c>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4" t="n">
        <v>-0.2649104659531582</v>
      </c>
      <c r="N6" s="74" t="n">
        <v>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ez_manage.py:2932 top()</t>
        </is>
      </c>
      <c r="IN6" s="26" t="inlineStr">
        <is>
          <t>v12_quick_engine.py:181 x11</t>
        </is>
      </c>
      <c r="IO6" s="26" t="n"/>
    </row>
    <row r="7" ht="10.5" customHeight="1" s="67">
      <c r="A7" s="26" t="inlineStr">
        <is>
          <t>ALL_TF_AGAINST_CLOSE_COOLDOWN_SEC</t>
        </is>
      </c>
      <c r="B7" s="26" t="inlineStr">
        <is>
          <t>2.0</t>
        </is>
      </c>
      <c r="C7" s="26" t="n"/>
      <c r="D7" s="26" t="n"/>
      <c r="E7" s="26" t="n"/>
      <c r="F7" s="26" t="n"/>
      <c r="G7" s="26">
        <f>IFERROR(VLOOKUP($A23&amp;"_"&amp;$B23,Results_Deltas!$A$2:$P$15000,5,FALSE),"")</f>
        <v/>
      </c>
      <c r="H7" s="26">
        <f>IFERROR(VLOOKUP($A23,Results_30d_Deltas!$A$2:$H$5000,7,FALSE)-E22,"")</f>
        <v/>
      </c>
      <c r="I7" s="26">
        <f>IFERROR(VLOOKUP($A23,Results_30d_Deltas!$A$2:$H$5000,6,FALSE),"")</f>
        <v/>
      </c>
      <c r="J7" s="26" t="n"/>
      <c r="K7" s="26" t="n"/>
      <c r="L7" s="26" t="inlineStr">
        <is>
          <t>NO</t>
        </is>
      </c>
      <c r="M7" s="74" t="n">
        <v>-0.07353770898439112</v>
      </c>
      <c r="N7" s="74" t="n">
        <v>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ez_manage.py:4324 top()</t>
        </is>
      </c>
      <c r="IN7" s="26" t="inlineStr">
        <is>
          <t>v12_quick_engine.py:168 x9</t>
        </is>
      </c>
      <c r="IO7" s="26" t="n"/>
    </row>
    <row r="8" ht="10.5" customHeight="1" s="67">
      <c r="A8" s="26" t="inlineStr">
        <is>
          <t>ALL_TF_AGAINST_CLOSE_MIN_TFS</t>
        </is>
      </c>
      <c r="B8" s="26" t="inlineStr">
        <is>
          <t>0</t>
        </is>
      </c>
      <c r="C8" s="26" t="n"/>
      <c r="D8" s="26" t="n"/>
      <c r="E8" s="26" t="n"/>
      <c r="F8" s="26" t="n"/>
      <c r="G8" s="26">
        <f>IFERROR(VLOOKUP($A7&amp;"_"&amp;$B7,Results_Deltas!$A$2:$P$15000,5,FALSE),"")</f>
        <v/>
      </c>
      <c r="H8" s="26">
        <f>IFERROR(VLOOKUP($A7,Results_30d_Deltas!$A$2:$H$5000,7,FALSE)-E6,"")</f>
        <v/>
      </c>
      <c r="I8" s="26">
        <f>IFERROR(VLOOKUP($A7,Results_30d_Deltas!$A$2:$H$5000,6,FALSE),"")</f>
        <v/>
      </c>
      <c r="J8" s="26" t="n"/>
      <c r="K8" s="26" t="n"/>
      <c r="L8" s="26" t="inlineStr">
        <is>
          <t>NO</t>
        </is>
      </c>
      <c r="M8" s="74" t="n">
        <v>-0.03813647724847628</v>
      </c>
      <c r="N8" s="74" t="n">
        <v>7</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ez_manage.py:2932 top()</t>
        </is>
      </c>
      <c r="IN8" s="26" t="inlineStr">
        <is>
          <t>v12_quick_engine.py:181 x11</t>
        </is>
      </c>
      <c r="IO8" s="26" t="n"/>
    </row>
    <row r="9" ht="10.5" customHeight="1" s="67">
      <c r="A9" s="26" t="inlineStr">
        <is>
          <t>ATR_TRAIL_SWEEP_ENABLED</t>
        </is>
      </c>
      <c r="B9" s="26" t="inlineStr">
        <is>
          <t>True</t>
        </is>
      </c>
      <c r="C9" s="26" t="n"/>
      <c r="D9" s="26" t="n"/>
      <c r="E9" s="26" t="n"/>
      <c r="F9" s="26" t="n"/>
      <c r="G9" s="26">
        <f>IFERROR(VLOOKUP($A25&amp;"_"&amp;$B25,Results_Deltas!$A$2:$P$15000,5,FALSE),"")</f>
        <v/>
      </c>
      <c r="H9" s="26">
        <f>IFERROR(VLOOKUP($A25,Results_30d_Deltas!$A$2:$H$5000,7,FALSE)-E24,"")</f>
        <v/>
      </c>
      <c r="I9" s="26">
        <f>IFERROR(VLOOKUP($A25,Results_30d_Deltas!$A$2:$H$5000,6,FALSE),"")</f>
        <v/>
      </c>
      <c r="J9" s="26" t="n"/>
      <c r="K9" s="26" t="n"/>
      <c r="L9" s="26" t="inlineStr">
        <is>
          <t>NO</t>
        </is>
      </c>
      <c r="M9" s="74" t="n">
        <v>-0.009773048795066233</v>
      </c>
      <c r="N9" s="74" t="n">
        <v>6</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ez_manage.py:5955 top()</t>
        </is>
      </c>
      <c r="IN9" s="26" t="inlineStr">
        <is>
          <t>v12_quick_engine.py:215 x7</t>
        </is>
      </c>
      <c r="IO9" s="26" t="n"/>
    </row>
    <row r="10" ht="10.5" customHeight="1" s="67">
      <c r="A10" s="26" t="inlineStr">
        <is>
          <t>HTF_AGAINST_FORCE_CLOSE_CONFIRM_4H</t>
        </is>
      </c>
      <c r="B10" s="26" t="inlineStr">
        <is>
          <t>2.0</t>
        </is>
      </c>
      <c r="C10" s="26" t="n"/>
      <c r="D10" s="26" t="n"/>
      <c r="E10" s="26" t="n"/>
      <c r="F10" s="26" t="n"/>
      <c r="G10" s="26">
        <f>IFERROR(VLOOKUP($A42&amp;"_"&amp;$B42,Results_Deltas!$A$2:$P$15000,5,FALSE),"")</f>
        <v/>
      </c>
      <c r="H10" s="26">
        <f>IFERROR(VLOOKUP($A42,Results_30d_Deltas!$A$2:$H$5000,7,FALSE)-E41,"")</f>
        <v/>
      </c>
      <c r="I10" s="26">
        <f>IFERROR(VLOOKUP($A42,Results_30d_Deltas!$A$2:$H$5000,6,FALSE),"")</f>
        <v/>
      </c>
      <c r="J10" s="26" t="n"/>
      <c r="K10" s="26" t="n"/>
      <c r="L10" s="26" t="inlineStr">
        <is>
          <t>NO</t>
        </is>
      </c>
      <c r="M10" s="74" t="n">
        <v>0.06264881992819506</v>
      </c>
      <c r="N10" s="74" t="n">
        <v>6</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4" t="n"/>
      <c r="EP10" s="34" t="n"/>
      <c r="EQ10" s="34" t="n"/>
      <c r="ER10" s="34" t="n"/>
      <c r="ES10" s="34"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ez_manage.py:4868 top()</t>
        </is>
      </c>
      <c r="IN10" s="26" t="inlineStr">
        <is>
          <t>v12_quick_engine.py:2039 x7</t>
        </is>
      </c>
      <c r="IO10" s="26" t="n"/>
    </row>
    <row r="11" ht="10.5" customHeight="1" s="67">
      <c r="A11" s="26" t="inlineStr">
        <is>
          <t>ALL_TF_AGAINST_CLOSE_COOLDOWN_SEC</t>
        </is>
      </c>
      <c r="B11" s="26" t="inlineStr">
        <is>
          <t>0.5</t>
        </is>
      </c>
      <c r="C11" s="26" t="n"/>
      <c r="D11" s="26" t="n"/>
      <c r="E11" s="26" t="n"/>
      <c r="F11" s="26" t="n"/>
      <c r="G11" s="26">
        <f>IFERROR(VLOOKUP($A21&amp;"_"&amp;$B21,Results_Deltas!$A$2:$P$15000,5,FALSE),"")</f>
        <v/>
      </c>
      <c r="H11" s="26">
        <f>IFERROR(VLOOKUP($A21,Results_30d_Deltas!$A$2:$H$5000,7,FALSE)-E20,"")</f>
        <v/>
      </c>
      <c r="I11" s="26">
        <f>IFERROR(VLOOKUP($A21,Results_30d_Deltas!$A$2:$H$5000,6,FALSE),"")</f>
        <v/>
      </c>
      <c r="J11" s="26" t="n"/>
      <c r="K11" s="26" t="n"/>
      <c r="L11" s="26" t="inlineStr">
        <is>
          <t>NO</t>
        </is>
      </c>
      <c r="M11" s="74" t="n">
        <v>0.1132221667002612</v>
      </c>
      <c r="N11" s="74" t="n">
        <v>7</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ez_manage.py:4324 top()</t>
        </is>
      </c>
      <c r="IN11" s="26" t="inlineStr">
        <is>
          <t>v12_quick_engine.py:168 x9</t>
        </is>
      </c>
      <c r="IO11" s="26" t="n"/>
    </row>
    <row r="12" ht="10.5" customHeight="1" s="67">
      <c r="A12" s="26" t="inlineStr">
        <is>
          <t>BAND_ARROW_SLOPE_DEADBAND</t>
        </is>
      </c>
      <c r="B12" s="26" t="inlineStr">
        <is>
          <t>2.0</t>
        </is>
      </c>
      <c r="C12" s="26" t="n"/>
      <c r="D12" s="26" t="n"/>
      <c r="E12" s="26" t="n"/>
      <c r="F12" s="26" t="n"/>
      <c r="G12" s="26">
        <f>IFERROR(VLOOKUP($A29&amp;"_"&amp;$B29,Results_Deltas!$A$2:$P$15000,5,FALSE),"")</f>
        <v/>
      </c>
      <c r="H12" s="26">
        <f>IFERROR(VLOOKUP($A29,Results_30d_Deltas!$A$2:$H$5000,7,FALSE)-E28,"")</f>
        <v/>
      </c>
      <c r="I12" s="26">
        <f>IFERROR(VLOOKUP($A29,Results_30d_Deltas!$A$2:$H$5000,6,FALSE),"")</f>
        <v/>
      </c>
      <c r="J12" s="26" t="n"/>
      <c r="K12" s="26" t="n"/>
      <c r="L12" s="26" t="inlineStr">
        <is>
          <t>NO</t>
        </is>
      </c>
      <c r="M12" s="74" t="n">
        <v>0.149871890739625</v>
      </c>
      <c r="N12" s="74" t="n">
        <v>6</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ez_manage.py:2954 top()</t>
        </is>
      </c>
      <c r="IN12" s="26" t="inlineStr">
        <is>
          <t>v12_quick_engine.py:263 x12</t>
        </is>
      </c>
      <c r="IO12" s="26" t="n"/>
    </row>
    <row r="13" ht="10.5" customHeight="1" s="67">
      <c r="A13" s="26" t="inlineStr">
        <is>
          <t>ALL_TF_AGAINST_CLOSE_COOLDOWN_SEC</t>
        </is>
      </c>
      <c r="B13" s="26" t="inlineStr">
        <is>
          <t>1.0</t>
        </is>
      </c>
      <c r="C13" s="26" t="n"/>
      <c r="D13" s="26" t="n"/>
      <c r="E13" s="26" t="n"/>
      <c r="F13" s="26" t="n"/>
      <c r="G13" s="26">
        <f>IFERROR(VLOOKUP($A22&amp;"_"&amp;$B22,Results_Deltas!$A$2:$P$15000,5,FALSE),"")</f>
        <v/>
      </c>
      <c r="H13" s="26">
        <f>IFERROR(VLOOKUP($A22,Results_30d_Deltas!$A$2:$H$5000,7,FALSE)-E21,"")</f>
        <v/>
      </c>
      <c r="I13" s="26">
        <f>IFERROR(VLOOKUP($A22,Results_30d_Deltas!$A$2:$H$5000,6,FALSE),"")</f>
        <v/>
      </c>
      <c r="J13" s="26" t="n"/>
      <c r="K13" s="26" t="n"/>
      <c r="L13" s="26" t="inlineStr">
        <is>
          <t>NO</t>
        </is>
      </c>
      <c r="M13" s="74" t="n">
        <v>0.2009239587255441</v>
      </c>
      <c r="N13" s="74" t="n">
        <v>6</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ez_manage.py:4324 top()</t>
        </is>
      </c>
      <c r="IN13" s="26" t="inlineStr">
        <is>
          <t>v12_quick_engine.py:168 x9</t>
        </is>
      </c>
      <c r="IO13" s="26" t="n"/>
    </row>
    <row r="14" ht="10.5" customHeight="1" s="67">
      <c r="A14" s="26" t="inlineStr">
        <is>
          <t>HTF_AGAINST_FORCE_CLOSE_ENABLED</t>
        </is>
      </c>
      <c r="B14" s="26" t="inlineStr">
        <is>
          <t>False</t>
        </is>
      </c>
      <c r="C14" s="26" t="n"/>
      <c r="D14" s="26" t="n"/>
      <c r="E14" s="26" t="n"/>
      <c r="F14" s="26" t="n"/>
      <c r="G14" s="26">
        <f>IFERROR(VLOOKUP($A43&amp;"_"&amp;$B43,Results_Deltas!$A$2:$P$15000,5,FALSE),"")</f>
        <v/>
      </c>
      <c r="H14" s="26">
        <f>IFERROR(VLOOKUP($A43,Results_30d_Deltas!$A$2:$H$5000,7,FALSE)-E42,"")</f>
        <v/>
      </c>
      <c r="I14" s="26">
        <f>IFERROR(VLOOKUP($A43,Results_30d_Deltas!$A$2:$H$5000,6,FALSE),"")</f>
        <v/>
      </c>
      <c r="J14" s="26" t="n"/>
      <c r="K14" s="26" t="n"/>
      <c r="L14" s="26" t="inlineStr">
        <is>
          <t>NO</t>
        </is>
      </c>
      <c r="M14" s="74" t="n">
        <v>0.2389134131202423</v>
      </c>
      <c r="N14" s="74" t="n">
        <v>6</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4" t="n"/>
      <c r="EP14" s="34" t="n"/>
      <c r="EQ14" s="34" t="n"/>
      <c r="ER14" s="34" t="n"/>
      <c r="ES14" s="34"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ez_manage.py:4869 top()</t>
        </is>
      </c>
      <c r="IN14" s="26" t="inlineStr">
        <is>
          <t>v12_quick_engine.py:2040 x3</t>
        </is>
      </c>
      <c r="IO14" s="26" t="n"/>
    </row>
    <row r="15" ht="10.5" customHeight="1" s="67">
      <c r="A15" s="26" t="inlineStr">
        <is>
          <t>DYN_STRUCT_TRAIL_ENABLED</t>
        </is>
      </c>
      <c r="B15" s="26" t="inlineStr">
        <is>
          <t>True</t>
        </is>
      </c>
      <c r="C15" s="26" t="n"/>
      <c r="D15" s="26" t="n"/>
      <c r="E15" s="26" t="n"/>
      <c r="F15" s="26" t="n"/>
      <c r="G15" s="26">
        <f>IFERROR(VLOOKUP($A36&amp;"_"&amp;$B36,Results_Deltas!$A$2:$P$15000,5,FALSE),"")</f>
        <v/>
      </c>
      <c r="H15" s="26">
        <f>IFERROR(VLOOKUP($A36,Results_30d_Deltas!$A$2:$H$5000,7,FALSE)-E35,"")</f>
        <v/>
      </c>
      <c r="I15" s="26">
        <f>IFERROR(VLOOKUP($A36,Results_30d_Deltas!$A$2:$H$5000,6,FALSE),"")</f>
        <v/>
      </c>
      <c r="J15" s="26" t="n"/>
      <c r="K15" s="26" t="n"/>
      <c r="L15" s="26" t="inlineStr">
        <is>
          <t>NO</t>
        </is>
      </c>
      <c r="M15" s="74" t="n">
        <v>0.2968682117977915</v>
      </c>
      <c r="N15" s="74" t="n">
        <v>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ez_manage.py:5979 top()</t>
        </is>
      </c>
      <c r="IN15" s="26" t="inlineStr">
        <is>
          <t>v12_quick_engine.py:865 x8</t>
        </is>
      </c>
      <c r="IO15" s="26" t="n"/>
    </row>
    <row r="16" ht="10.5" customHeight="1" s="67">
      <c r="A16" s="26" t="inlineStr">
        <is>
          <t>ALL_TF_AGAINST_CLOSE_MIN_TFS</t>
        </is>
      </c>
      <c r="B16" s="26" t="inlineStr">
        <is>
          <t>0.5</t>
        </is>
      </c>
      <c r="C16" s="26" t="n"/>
      <c r="D16" s="26" t="n"/>
      <c r="E16" s="26" t="n"/>
      <c r="F16" s="26" t="n"/>
      <c r="G16" s="26">
        <f>IFERROR(VLOOKUP($A8&amp;"_"&amp;$B8,Results_Deltas!$A$2:$P$15000,5,FALSE),"")</f>
        <v/>
      </c>
      <c r="H16" s="26">
        <f>IFERROR(VLOOKUP($A8,Results_30d_Deltas!$A$2:$H$5000,7,FALSE)-E7,"")</f>
        <v/>
      </c>
      <c r="I16" s="26">
        <f>IFERROR(VLOOKUP($A8,Results_30d_Deltas!$A$2:$H$5000,6,FALSE),"")</f>
        <v/>
      </c>
      <c r="J16" s="26" t="n"/>
      <c r="K16" s="26" t="n"/>
      <c r="L16" s="26" t="inlineStr">
        <is>
          <t>NO</t>
        </is>
      </c>
      <c r="M16" s="74" t="n">
        <v>0.2983422112235252</v>
      </c>
      <c r="N16" s="74" t="n">
        <v>6</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ez_manage.py:2932 top()</t>
        </is>
      </c>
      <c r="IN16" s="26" t="inlineStr">
        <is>
          <t>v12_quick_engine.py:181 x11</t>
        </is>
      </c>
      <c r="IO16" s="26" t="n"/>
    </row>
    <row r="17" ht="10.5" customHeight="1" s="67">
      <c r="A17" s="26" t="inlineStr">
        <is>
          <t>BAND_ARROW_SLOPE_DEADBAND</t>
        </is>
      </c>
      <c r="B17" s="26" t="inlineStr">
        <is>
          <t>0.5</t>
        </is>
      </c>
      <c r="C17" s="26" t="n"/>
      <c r="D17" s="26" t="n"/>
      <c r="E17" s="26" t="n"/>
      <c r="F17" s="26" t="n"/>
      <c r="G17" s="26">
        <f>IFERROR(VLOOKUP($A27&amp;"_"&amp;$B27,Results_Deltas!$A$2:$P$15000,5,FALSE),"")</f>
        <v/>
      </c>
      <c r="H17" s="26">
        <f>IFERROR(VLOOKUP($A27,Results_30d_Deltas!$A$2:$H$5000,7,FALSE)-E26,"")</f>
        <v/>
      </c>
      <c r="I17" s="26">
        <f>IFERROR(VLOOKUP($A27,Results_30d_Deltas!$A$2:$H$5000,6,FALSE),"")</f>
        <v/>
      </c>
      <c r="J17" s="26" t="n"/>
      <c r="K17" s="26" t="n"/>
      <c r="L17" s="26" t="inlineStr">
        <is>
          <t>NO</t>
        </is>
      </c>
      <c r="M17" s="74" t="n">
        <v>0.3670136740016896</v>
      </c>
      <c r="N17" s="74" t="n">
        <v>8</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ez_manage.py:2954 top()</t>
        </is>
      </c>
      <c r="IN17" s="26" t="inlineStr">
        <is>
          <t>v12_quick_engine.py:263 x12</t>
        </is>
      </c>
      <c r="IO17" s="26" t="n"/>
    </row>
    <row r="18" ht="10.5" customHeight="1" s="67">
      <c r="A18" s="26" t="inlineStr">
        <is>
          <t>ALL_TF_AGAINST_CLOSE_MIN_TFS</t>
        </is>
      </c>
      <c r="B18" s="26" t="inlineStr">
        <is>
          <t>2.0</t>
        </is>
      </c>
      <c r="C18" s="26" t="n"/>
      <c r="D18" s="26" t="n"/>
      <c r="E18" s="26" t="n"/>
      <c r="F18" s="26" t="n"/>
      <c r="G18" s="26">
        <f>IFERROR(VLOOKUP($A10&amp;"_"&amp;$B10,Results_Deltas!$A$2:$P$15000,5,FALSE),"")</f>
        <v/>
      </c>
      <c r="H18" s="26">
        <f>IFERROR(VLOOKUP($A10,Results_30d_Deltas!$A$2:$H$5000,7,FALSE)-E9,"")</f>
        <v/>
      </c>
      <c r="I18" s="26">
        <f>IFERROR(VLOOKUP($A10,Results_30d_Deltas!$A$2:$H$5000,6,FALSE),"")</f>
        <v/>
      </c>
      <c r="J18" s="26" t="n"/>
      <c r="K18" s="26" t="n"/>
      <c r="L18" s="26" t="inlineStr">
        <is>
          <t>NO</t>
        </is>
      </c>
      <c r="M18" s="74" t="n">
        <v>0.7919257081178037</v>
      </c>
      <c r="N18" s="74" t="n">
        <v>7</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ez_manage.py:2932 top()</t>
        </is>
      </c>
      <c r="IN18" s="26" t="inlineStr">
        <is>
          <t>v12_quick_engine.py:181 x11</t>
        </is>
      </c>
      <c r="IO18" s="26" t="n"/>
    </row>
    <row r="19" ht="10.5" customHeight="1" s="67">
      <c r="A19" s="26" t="inlineStr">
        <is>
          <t>MI_ENTRY_EXHAUST_BONUS</t>
        </is>
      </c>
      <c r="B19" s="26" t="inlineStr">
        <is>
          <t>12</t>
        </is>
      </c>
      <c r="C19" s="26" t="n"/>
      <c r="D19" s="26" t="n"/>
      <c r="E19" s="26" t="n"/>
      <c r="F19" s="26" t="n"/>
      <c r="G19" s="26">
        <f>IFERROR(VLOOKUP($A78&amp;"_"&amp;$B78,Results_Deltas!$A$2:$P$15000,5,FALSE),"")</f>
        <v/>
      </c>
      <c r="H19" s="26">
        <f>IFERROR(VLOOKUP($A78,Results_30d_Deltas!$A$2:$H$5000,7,FALSE)-E77,"")</f>
        <v/>
      </c>
      <c r="I19" s="26">
        <f>IFERROR(VLOOKUP($A78,Results_30d_Deltas!$A$2:$H$5000,6,FALSE),"")</f>
        <v/>
      </c>
      <c r="J19" s="26" t="n"/>
      <c r="K19" s="26" t="n"/>
      <c r="L19" s="26" t="inlineStr">
        <is>
          <t>NO</t>
        </is>
      </c>
      <c r="M19" s="74" t="n">
        <v>0.8263272035368981</v>
      </c>
      <c r="N19" s="74" t="n">
        <v>9</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4" t="n"/>
      <c r="FL19" s="34" t="n"/>
      <c r="FM19" s="34" t="n"/>
      <c r="FN19" s="34" t="n"/>
      <c r="FO19" s="34"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ez_manage.py:3561 top()</t>
        </is>
      </c>
      <c r="IN19" s="26" t="inlineStr">
        <is>
          <t>v12_quick_engine.py:2333 x8</t>
        </is>
      </c>
      <c r="IO19" s="26" t="n"/>
    </row>
    <row r="20" ht="10.5" customHeight="1" s="67">
      <c r="A20" s="26" t="inlineStr">
        <is>
          <t>MI_ENTRY_STRUCT_BONUS</t>
        </is>
      </c>
      <c r="B20" s="26" t="inlineStr">
        <is>
          <t>15</t>
        </is>
      </c>
      <c r="C20" s="26" t="n"/>
      <c r="D20" s="26" t="n"/>
      <c r="E20" s="26" t="n"/>
      <c r="F20" s="26" t="n"/>
      <c r="G20" s="26">
        <f>IFERROR(VLOOKUP($A83&amp;"_"&amp;$B83,Results_Deltas!$A$2:$P$15000,5,FALSE),"")</f>
        <v/>
      </c>
      <c r="H20" s="26">
        <f>IFERROR(VLOOKUP($A83,Results_30d_Deltas!$A$2:$H$5000,7,FALSE)-E82,"")</f>
        <v/>
      </c>
      <c r="I20" s="26">
        <f>IFERROR(VLOOKUP($A83,Results_30d_Deltas!$A$2:$H$5000,6,FALSE),"")</f>
        <v/>
      </c>
      <c r="J20" s="26" t="n"/>
      <c r="K20" s="26" t="n"/>
      <c r="L20" s="26" t="inlineStr">
        <is>
          <t>NO</t>
        </is>
      </c>
      <c r="M20" s="74" t="n">
        <v>1.039338209868871</v>
      </c>
      <c r="N20" s="74" t="n">
        <v>9</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4" t="n"/>
      <c r="FL20" s="34" t="n"/>
      <c r="FM20" s="34" t="n"/>
      <c r="FN20" s="34" t="n"/>
      <c r="FO20" s="34"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ez_manage.py:3562 top()</t>
        </is>
      </c>
      <c r="IN20" s="26" t="inlineStr">
        <is>
          <t>v12_quick_engine.py:2335 x8</t>
        </is>
      </c>
      <c r="IO20" s="26" t="n"/>
    </row>
    <row r="21" ht="10.5" customHeight="1" s="67">
      <c r="A21" s="26" t="inlineStr">
        <is>
          <t>MI_ENTRY_EXHAUST_BONUS</t>
        </is>
      </c>
      <c r="B21" s="26" t="inlineStr">
        <is>
          <t>10</t>
        </is>
      </c>
      <c r="C21" s="26" t="n"/>
      <c r="D21" s="26" t="n"/>
      <c r="E21" s="26" t="n"/>
      <c r="F21" s="26" t="n"/>
      <c r="G21" s="26">
        <f>IFERROR(VLOOKUP($A77&amp;"_"&amp;$B77,Results_Deltas!$A$2:$P$15000,5,FALSE),"")</f>
        <v/>
      </c>
      <c r="H21" s="26">
        <f>IFERROR(VLOOKUP($A77,Results_30d_Deltas!$A$2:$H$5000,7,FALSE)-E76,"")</f>
        <v/>
      </c>
      <c r="I21" s="26">
        <f>IFERROR(VLOOKUP($A77,Results_30d_Deltas!$A$2:$H$5000,6,FALSE),"")</f>
        <v/>
      </c>
      <c r="J21" s="26" t="n"/>
      <c r="K21" s="26" t="n"/>
      <c r="L21" s="26" t="inlineStr">
        <is>
          <t>NO</t>
        </is>
      </c>
      <c r="M21" s="74" t="n">
        <v>1.077273564580061</v>
      </c>
      <c r="N21" s="74" t="n">
        <v>9</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4" t="n"/>
      <c r="FL21" s="34" t="n"/>
      <c r="FM21" s="34" t="n"/>
      <c r="FN21" s="34" t="n"/>
      <c r="FO21" s="34"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ez_manage.py:3561 top()</t>
        </is>
      </c>
      <c r="IN21" s="26" t="inlineStr">
        <is>
          <t>v12_quick_engine.py:2333 x8</t>
        </is>
      </c>
      <c r="IO21" s="26" t="n"/>
    </row>
    <row r="22" ht="10.5" customHeight="1" s="67">
      <c r="A22" s="26" t="inlineStr">
        <is>
          <t>MI_ENTRY_ENABLED</t>
        </is>
      </c>
      <c r="B22" s="26" t="inlineStr">
        <is>
          <t>True</t>
        </is>
      </c>
      <c r="C22" s="26" t="n"/>
      <c r="D22" s="26" t="n"/>
      <c r="E22" s="26" t="n"/>
      <c r="F22" s="26" t="n"/>
      <c r="G22" s="26">
        <f>IFERROR(VLOOKUP($A73&amp;"_"&amp;$B73,Results_Deltas!$A$2:$P$15000,5,FALSE),"")</f>
        <v/>
      </c>
      <c r="H22" s="26">
        <f>IFERROR(VLOOKUP($A73,Results_30d_Deltas!$A$2:$H$5000,7,FALSE)-E72,"")</f>
        <v/>
      </c>
      <c r="I22" s="26">
        <f>IFERROR(VLOOKUP($A73,Results_30d_Deltas!$A$2:$H$5000,6,FALSE),"")</f>
        <v/>
      </c>
      <c r="J22" s="26" t="n"/>
      <c r="K22" s="26" t="n"/>
      <c r="L22" s="26" t="inlineStr">
        <is>
          <t>NO</t>
        </is>
      </c>
      <c r="M22" s="74" t="n">
        <v>1.14480415963833</v>
      </c>
      <c r="N22" s="74" t="n">
        <v>9</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4" t="n"/>
      <c r="FL22" s="34" t="n"/>
      <c r="FM22" s="34" t="n"/>
      <c r="FN22" s="34" t="n"/>
      <c r="FO22" s="34"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ez_manage.py:4996 top()</t>
        </is>
      </c>
      <c r="IN22" s="26" t="inlineStr">
        <is>
          <t>v12_quick_engine.py:2331 x16</t>
        </is>
      </c>
      <c r="IO22" s="26" t="n"/>
    </row>
    <row r="23" ht="10.5" customHeight="1" s="67">
      <c r="A23" s="26" t="inlineStr">
        <is>
          <t>MI_ENTRY_EXHAUST_BONUS</t>
        </is>
      </c>
      <c r="B23" s="26" t="inlineStr">
        <is>
          <t>6</t>
        </is>
      </c>
      <c r="C23" s="26" t="n"/>
      <c r="D23" s="26" t="n"/>
      <c r="E23" s="26" t="n"/>
      <c r="F23" s="26" t="n"/>
      <c r="G23" s="26">
        <f>IFERROR(VLOOKUP($A75&amp;"_"&amp;$B75,Results_Deltas!$A$2:$P$15000,5,FALSE),"")</f>
        <v/>
      </c>
      <c r="H23" s="26">
        <f>IFERROR(VLOOKUP($A75,Results_30d_Deltas!$A$2:$H$5000,7,FALSE)-E74,"")</f>
        <v/>
      </c>
      <c r="I23" s="26">
        <f>IFERROR(VLOOKUP($A75,Results_30d_Deltas!$A$2:$H$5000,6,FALSE),"")</f>
        <v/>
      </c>
      <c r="J23" s="26" t="n"/>
      <c r="K23" s="26" t="n"/>
      <c r="L23" s="26" t="inlineStr">
        <is>
          <t>NO</t>
        </is>
      </c>
      <c r="M23" s="74" t="n">
        <v>1.153207275106101</v>
      </c>
      <c r="N23" s="74" t="n">
        <v>9</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4" t="n"/>
      <c r="FL23" s="34" t="n"/>
      <c r="FM23" s="34" t="n"/>
      <c r="FN23" s="34" t="n"/>
      <c r="FO23" s="34"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ez_manage.py:3561 top()</t>
        </is>
      </c>
      <c r="IN23" s="26" t="inlineStr">
        <is>
          <t>v12_quick_engine.py:2333 x8</t>
        </is>
      </c>
      <c r="IO23" s="26" t="n"/>
    </row>
    <row r="24" ht="10.5" customHeight="1" s="67">
      <c r="A24" s="26" t="inlineStr">
        <is>
          <t>MI_ENTRY_STRUCT_BONUS</t>
        </is>
      </c>
      <c r="B24" s="26" t="inlineStr">
        <is>
          <t>5</t>
        </is>
      </c>
      <c r="C24" s="26" t="n"/>
      <c r="D24" s="26" t="n"/>
      <c r="E24" s="26" t="n"/>
      <c r="F24" s="26" t="n"/>
      <c r="G24" s="26">
        <f>IFERROR(VLOOKUP($A79&amp;"_"&amp;$B79,Results_Deltas!$A$2:$P$15000,5,FALSE),"")</f>
        <v/>
      </c>
      <c r="H24" s="26">
        <f>IFERROR(VLOOKUP($A79,Results_30d_Deltas!$A$2:$H$5000,7,FALSE)-E78,"")</f>
        <v/>
      </c>
      <c r="I24" s="26">
        <f>IFERROR(VLOOKUP($A79,Results_30d_Deltas!$A$2:$H$5000,6,FALSE),"")</f>
        <v/>
      </c>
      <c r="J24" s="26" t="n"/>
      <c r="K24" s="26" t="n"/>
      <c r="L24" s="26" t="inlineStr">
        <is>
          <t>NO</t>
        </is>
      </c>
      <c r="M24" s="74" t="n">
        <v>1.172595747457685</v>
      </c>
      <c r="N24" s="74" t="n">
        <v>9</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4" t="n"/>
      <c r="FL24" s="34" t="n"/>
      <c r="FM24" s="34" t="n"/>
      <c r="FN24" s="34" t="n"/>
      <c r="FO24" s="34"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ez_manage.py:3562 top()</t>
        </is>
      </c>
      <c r="IN24" s="26" t="inlineStr">
        <is>
          <t>v12_quick_engine.py:2335 x8</t>
        </is>
      </c>
      <c r="IO24" s="26" t="n"/>
    </row>
    <row r="25" ht="10.5" customHeight="1" s="67">
      <c r="A25" s="26" t="inlineStr">
        <is>
          <t>QUICK_REDUCE_TECHNICAL_ONLY</t>
        </is>
      </c>
      <c r="B25" s="26" t="inlineStr">
        <is>
          <t>2.0</t>
        </is>
      </c>
      <c r="C25" s="26" t="n"/>
      <c r="D25" s="26" t="n"/>
      <c r="E25" s="26" t="n"/>
      <c r="F25" s="26" t="n"/>
      <c r="G25" s="26">
        <f>IFERROR(VLOOKUP($A6&amp;"_"&amp;$B6,Results_Deltas!$A$2:$P$15000,5,FALSE),"")</f>
        <v/>
      </c>
      <c r="H25" s="26">
        <f>IFERROR(VLOOKUP($A6,Results_30d_Deltas!$A$2:$H$5000,7,FALSE)-E5,"")</f>
        <v/>
      </c>
      <c r="I25" s="26">
        <f>IFERROR(VLOOKUP($A6,Results_30d_Deltas!$A$2:$H$5000,6,FALSE),"")</f>
        <v/>
      </c>
      <c r="J25" s="26" t="n"/>
      <c r="K25" s="26" t="n"/>
      <c r="L25" s="26" t="inlineStr">
        <is>
          <t>NO</t>
        </is>
      </c>
      <c r="M25" s="74" t="n">
        <v>1.190170429879756</v>
      </c>
      <c r="N25" s="74" t="n">
        <v>9</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4" t="n"/>
      <c r="BN25" s="34" t="n"/>
      <c r="BO25" s="34" t="n"/>
      <c r="BP25" s="34" t="n"/>
      <c r="BQ25" s="34"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4" t="n"/>
      <c r="DL25" s="34" t="n"/>
      <c r="DM25" s="34" t="n"/>
      <c r="DN25" s="34" t="n"/>
      <c r="DO25" s="34"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4" t="n"/>
      <c r="FQ25" s="34" t="n"/>
      <c r="FR25" s="34"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ez_manage.py:5218 top()</t>
        </is>
      </c>
      <c r="IN25" s="26" t="inlineStr">
        <is>
          <t>v12_quick_engine.py:2747 x2</t>
        </is>
      </c>
      <c r="IO25" s="26" t="n"/>
    </row>
    <row r="26" ht="10.5" customHeight="1" s="67">
      <c r="A26" s="26" t="inlineStr">
        <is>
          <t>MI_ENTRY_STRUCT_BONUS</t>
        </is>
      </c>
      <c r="B26" s="26" t="inlineStr">
        <is>
          <t>12</t>
        </is>
      </c>
      <c r="C26" s="26" t="n"/>
      <c r="D26" s="26" t="n"/>
      <c r="E26" s="26" t="n"/>
      <c r="F26" s="26" t="n"/>
      <c r="G26" s="26">
        <f>IFERROR(VLOOKUP($A82&amp;"_"&amp;$B82,Results_Deltas!$A$2:$P$15000,5,FALSE),"")</f>
        <v/>
      </c>
      <c r="H26" s="26">
        <f>IFERROR(VLOOKUP($A82,Results_30d_Deltas!$A$2:$H$5000,7,FALSE)-E81,"")</f>
        <v/>
      </c>
      <c r="I26" s="26">
        <f>IFERROR(VLOOKUP($A82,Results_30d_Deltas!$A$2:$H$5000,6,FALSE),"")</f>
        <v/>
      </c>
      <c r="J26" s="26" t="n"/>
      <c r="K26" s="26" t="n"/>
      <c r="L26" s="26" t="inlineStr">
        <is>
          <t>NO</t>
        </is>
      </c>
      <c r="M26" s="74" t="n">
        <v>1.196321864115997</v>
      </c>
      <c r="N26" s="74" t="n">
        <v>9</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4" t="n"/>
      <c r="FL26" s="34" t="n"/>
      <c r="FM26" s="34" t="n"/>
      <c r="FN26" s="34" t="n"/>
      <c r="FO26" s="34"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ez_manage.py:3562 top()</t>
        </is>
      </c>
      <c r="IN26" s="26" t="inlineStr">
        <is>
          <t>v12_quick_engine.py:2335 x8</t>
        </is>
      </c>
      <c r="IO26" s="26" t="n"/>
    </row>
    <row r="27" ht="10.5" customHeight="1" s="67">
      <c r="A27" s="26" t="inlineStr">
        <is>
          <t>WT_EXHAUST_ENTRY_GATE_ENABLED</t>
        </is>
      </c>
      <c r="B27" s="26" t="inlineStr">
        <is>
          <t>True</t>
        </is>
      </c>
      <c r="C27" s="26" t="n"/>
      <c r="D27" s="26" t="n"/>
      <c r="E27" s="26" t="n"/>
      <c r="F27" s="26" t="n"/>
      <c r="G27" s="26">
        <f>IFERROR(VLOOKUP($A97&amp;"_"&amp;$B97,Results_Deltas!$A$2:$P$15000,5,FALSE),"")</f>
        <v/>
      </c>
      <c r="H27" s="26">
        <f>IFERROR(VLOOKUP($A97,Results_30d_Deltas!$A$2:$H$5000,7,FALSE)-E96,"")</f>
        <v/>
      </c>
      <c r="I27" s="26">
        <f>IFERROR(VLOOKUP($A97,Results_30d_Deltas!$A$2:$H$5000,6,FALSE),"")</f>
        <v/>
      </c>
      <c r="J27" s="26" t="n"/>
      <c r="K27" s="26" t="n"/>
      <c r="L27" s="26" t="inlineStr">
        <is>
          <t>NO</t>
        </is>
      </c>
      <c r="M27" s="74" t="n">
        <v>1.255286139187885</v>
      </c>
      <c r="N27" s="74" t="n">
        <v>9</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4" t="n"/>
      <c r="FL27" s="34" t="n"/>
      <c r="FM27" s="34" t="n"/>
      <c r="FN27" s="34" t="n"/>
      <c r="FO27" s="34"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ez_manage.py:5914 top()</t>
        </is>
      </c>
      <c r="IN27" s="26" t="inlineStr">
        <is>
          <t>v12_quick_engine.py:3750 x2</t>
        </is>
      </c>
      <c r="IO27" s="26" t="n"/>
    </row>
    <row r="28" ht="10.5" customHeight="1" s="67">
      <c r="A28" s="26" t="inlineStr">
        <is>
          <t>HTF_EXIT_VETO_MIN_ALIGNED</t>
        </is>
      </c>
      <c r="B28" s="26" t="inlineStr">
        <is>
          <t>0.5</t>
        </is>
      </c>
      <c r="C28" s="26" t="n"/>
      <c r="D28" s="26" t="n"/>
      <c r="E28" s="26" t="n"/>
      <c r="F28" s="26" t="n"/>
      <c r="G28" s="26">
        <f>IFERROR(VLOOKUP($A52&amp;"_"&amp;$B52,Results_Deltas!$A$2:$P$15000,5,FALSE),"")</f>
        <v/>
      </c>
      <c r="H28" s="26">
        <f>IFERROR(VLOOKUP($A52,Results_30d_Deltas!$A$2:$H$5000,7,FALSE)-E51,"")</f>
        <v/>
      </c>
      <c r="I28" s="26">
        <f>IFERROR(VLOOKUP($A52,Results_30d_Deltas!$A$2:$H$5000,6,FALSE),"")</f>
        <v/>
      </c>
      <c r="J28" s="26" t="n"/>
      <c r="K28" s="26" t="n"/>
      <c r="L28" s="26" t="inlineStr">
        <is>
          <t>NO</t>
        </is>
      </c>
      <c r="M28" s="74" t="n">
        <v>1.288837734212363</v>
      </c>
      <c r="N28" s="74" t="n">
        <v>8</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4" t="n"/>
      <c r="EP28" s="34" t="n"/>
      <c r="EQ28" s="34" t="n"/>
      <c r="ER28" s="34" t="n"/>
      <c r="ES28" s="34"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ez_manage.py:4875 top()</t>
        </is>
      </c>
      <c r="IN28" s="26" t="inlineStr">
        <is>
          <t>v12_quick_engine.py:2051 x3</t>
        </is>
      </c>
      <c r="IO28" s="26" t="n"/>
    </row>
    <row r="29" ht="10.5" customHeight="1" s="67">
      <c r="A29" s="26" t="inlineStr">
        <is>
          <t>WT_PERCENTILE_ENTRY_GATE_ENABLED</t>
        </is>
      </c>
      <c r="B29" s="26" t="inlineStr">
        <is>
          <t>True</t>
        </is>
      </c>
      <c r="C29" s="26" t="n"/>
      <c r="D29" s="26" t="n"/>
      <c r="E29" s="26" t="n"/>
      <c r="F29" s="26" t="n"/>
      <c r="G29" s="26">
        <f>IFERROR(VLOOKUP($A107&amp;"_"&amp;$B107,Results_Deltas!$A$2:$P$15000,5,FALSE),"")</f>
        <v/>
      </c>
      <c r="H29" s="26">
        <f>IFERROR(VLOOKUP($A107,Results_30d_Deltas!$A$2:$H$5000,7,FALSE)-E106,"")</f>
        <v/>
      </c>
      <c r="I29" s="26">
        <f>IFERROR(VLOOKUP($A107,Results_30d_Deltas!$A$2:$H$5000,6,FALSE),"")</f>
        <v/>
      </c>
      <c r="J29" s="26" t="n"/>
      <c r="K29" s="26" t="n"/>
      <c r="L29" s="26" t="inlineStr">
        <is>
          <t>YES</t>
        </is>
      </c>
      <c r="M29" s="74" t="n">
        <v>1.31633816871642</v>
      </c>
      <c r="N29" s="74" t="n">
        <v>9</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4" t="n"/>
      <c r="FL29" s="34" t="n"/>
      <c r="FM29" s="34" t="n"/>
      <c r="FN29" s="34" t="n"/>
      <c r="FO29" s="34"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ez_manage.py:5924 top()</t>
        </is>
      </c>
      <c r="IN29" s="26" t="inlineStr">
        <is>
          <t>v12_quick_engine.py:3764 x2</t>
        </is>
      </c>
      <c r="IO29" s="26" t="n"/>
    </row>
    <row r="30" ht="10.5" customHeight="1" s="67">
      <c r="A30" s="26" t="inlineStr">
        <is>
          <t>LOSS_EXIT_STALE_PRICE_ALLOW_NEAR_BE_ENABLED</t>
        </is>
      </c>
      <c r="B30" s="26" t="inlineStr">
        <is>
          <t>True</t>
        </is>
      </c>
      <c r="C30" s="26" t="n"/>
      <c r="D30" s="26" t="n"/>
      <c r="E30" s="26" t="n"/>
      <c r="F30" s="26" t="n"/>
      <c r="G30" s="26">
        <f>IFERROR(VLOOKUP($A56&amp;"_"&amp;$B56,Results_Deltas!$A$2:$P$15000,5,FALSE),"")</f>
        <v/>
      </c>
      <c r="H30" s="26">
        <f>IFERROR(VLOOKUP($A56,Results_30d_Deltas!$A$2:$H$5000,7,FALSE)-E55,"")</f>
        <v/>
      </c>
      <c r="I30" s="26">
        <f>IFERROR(VLOOKUP($A56,Results_30d_Deltas!$A$2:$H$5000,6,FALSE),"")</f>
        <v/>
      </c>
      <c r="J30" s="26" t="n"/>
      <c r="K30" s="26" t="n"/>
      <c r="L30" s="26" t="inlineStr">
        <is>
          <t>YES</t>
        </is>
      </c>
      <c r="M30" s="74" t="n">
        <v>1.320814350227523</v>
      </c>
      <c r="N30" s="74" t="n">
        <v>9</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4" t="n"/>
      <c r="GW30" s="34" t="n"/>
      <c r="GX30" s="34" t="n"/>
      <c r="GY30" s="34" t="n"/>
      <c r="GZ30" s="34"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ez_manage.py:3455 top()</t>
        </is>
      </c>
      <c r="IN30" s="26" t="inlineStr">
        <is>
          <t>v12_quick_engine.py:2169 x4</t>
        </is>
      </c>
      <c r="IO30" s="26" t="n"/>
    </row>
    <row r="31" ht="10.5" customHeight="1" s="67">
      <c r="A31" s="26" t="inlineStr">
        <is>
          <t>MI_ENTRY_STRUCT_BONUS</t>
        </is>
      </c>
      <c r="B31" s="26" t="inlineStr">
        <is>
          <t>8</t>
        </is>
      </c>
      <c r="C31" s="26" t="n"/>
      <c r="D31" s="26" t="n"/>
      <c r="E31" s="26" t="n"/>
      <c r="F31" s="26" t="n"/>
      <c r="G31" s="26">
        <f>IFERROR(VLOOKUP($A80&amp;"_"&amp;$B80,Results_Deltas!$A$2:$P$15000,5,FALSE),"")</f>
        <v/>
      </c>
      <c r="H31" s="26">
        <f>IFERROR(VLOOKUP($A80,Results_30d_Deltas!$A$2:$H$5000,7,FALSE)-E79,"")</f>
        <v/>
      </c>
      <c r="I31" s="26">
        <f>IFERROR(VLOOKUP($A80,Results_30d_Deltas!$A$2:$H$5000,6,FALSE),"")</f>
        <v/>
      </c>
      <c r="J31" s="26" t="n"/>
      <c r="K31" s="26" t="n"/>
      <c r="L31" s="26" t="inlineStr">
        <is>
          <t>NO</t>
        </is>
      </c>
      <c r="M31" s="74" t="n">
        <v>1.323055741845716</v>
      </c>
      <c r="N31" s="74" t="n">
        <v>9</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4" t="n"/>
      <c r="FL31" s="34" t="n"/>
      <c r="FM31" s="34" t="n"/>
      <c r="FN31" s="34" t="n"/>
      <c r="FO31" s="34"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ez_manage.py:3562 top()</t>
        </is>
      </c>
      <c r="IN31" s="26" t="inlineStr">
        <is>
          <t>v12_quick_engine.py:2335 x8</t>
        </is>
      </c>
      <c r="IO31" s="26" t="n"/>
    </row>
    <row r="32" ht="10.5" customHeight="1" s="67">
      <c r="A32" s="27" t="inlineStr">
        <is>
          <t>HLR_TOP_EXIT_ENABLED</t>
        </is>
      </c>
      <c r="B32" s="27" t="inlineStr">
        <is>
          <t>True</t>
        </is>
      </c>
      <c r="C32" s="26" t="n"/>
      <c r="D32" s="26" t="n"/>
      <c r="E32" s="26" t="n"/>
      <c r="F32" s="26" t="n"/>
      <c r="G32" s="26">
        <f>IFERROR(VLOOKUP($A38&amp;"_"&amp;$B38,Results_Deltas!$A$2:$P$15000,5,FALSE),"")</f>
        <v/>
      </c>
      <c r="H32" s="26">
        <f>IFERROR(VLOOKUP($A38,Results_30d_Deltas!$A$2:$H$5000,7,FALSE)-E37,"")</f>
        <v/>
      </c>
      <c r="I32" s="26">
        <f>IFERROR(VLOOKUP($A38,Results_30d_Deltas!$A$2:$H$5000,6,FALSE),"")</f>
        <v/>
      </c>
      <c r="J32" s="26" t="n"/>
      <c r="K32" s="26" t="n"/>
      <c r="L32" s="26" t="inlineStr">
        <is>
          <t>YES</t>
        </is>
      </c>
      <c r="M32" s="74" t="n">
        <v>1.324930452112427</v>
      </c>
      <c r="N32" s="74" t="n">
        <v>8</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ez_manage.py:4858 top()</t>
        </is>
      </c>
      <c r="IN32" s="26" t="inlineStr">
        <is>
          <t>v12_quick_engine.py:2031 x5</t>
        </is>
      </c>
      <c r="IO32" s="26" t="n"/>
    </row>
    <row r="33" ht="10.5" customHeight="1" s="67">
      <c r="A33" s="26" t="inlineStr">
        <is>
          <t>HTF_EXIT_VETO_MIN_ALIGNED</t>
        </is>
      </c>
      <c r="B33" s="26" t="inlineStr">
        <is>
          <t>1.0</t>
        </is>
      </c>
      <c r="C33" s="26" t="n"/>
      <c r="D33" s="26" t="n"/>
      <c r="E33" s="26" t="n"/>
      <c r="F33" s="26" t="n"/>
      <c r="G33" s="26">
        <f>IFERROR(VLOOKUP($A53&amp;"_"&amp;$B53,Results_Deltas!$A$2:$P$15000,5,FALSE),"")</f>
        <v/>
      </c>
      <c r="H33" s="26">
        <f>IFERROR(VLOOKUP($A53,Results_30d_Deltas!$A$2:$H$5000,7,FALSE)-E52,"")</f>
        <v/>
      </c>
      <c r="I33" s="26">
        <f>IFERROR(VLOOKUP($A53,Results_30d_Deltas!$A$2:$H$5000,6,FALSE),"")</f>
        <v/>
      </c>
      <c r="J33" s="26" t="n"/>
      <c r="K33" s="26" t="n"/>
      <c r="L33" s="26" t="inlineStr">
        <is>
          <t>NO</t>
        </is>
      </c>
      <c r="M33" s="74" t="n">
        <v>1.338603076144175</v>
      </c>
      <c r="N33" s="74" t="n">
        <v>9</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4" t="n"/>
      <c r="EP33" s="34" t="n"/>
      <c r="EQ33" s="34" t="n"/>
      <c r="ER33" s="34" t="n"/>
      <c r="ES33" s="34"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ez_manage.py:4875 top()</t>
        </is>
      </c>
      <c r="IN33" s="26" t="inlineStr">
        <is>
          <t>v12_quick_engine.py:2051 x3</t>
        </is>
      </c>
      <c r="IO33" s="26" t="n"/>
    </row>
    <row r="34" ht="10.5" customHeight="1" s="67">
      <c r="A34" s="26" t="inlineStr">
        <is>
          <t>WT_PERCENTILE_ENTRY_OS_D</t>
        </is>
      </c>
      <c r="B34" s="26" t="inlineStr">
        <is>
          <t>15.0</t>
        </is>
      </c>
      <c r="C34" s="26" t="n"/>
      <c r="D34" s="26" t="n"/>
      <c r="E34" s="26" t="n"/>
      <c r="F34" s="26" t="n"/>
      <c r="G34" s="26">
        <f>IFERROR(VLOOKUP($A117&amp;"_"&amp;$B117,Results_Deltas!$A$2:$P$15000,5,FALSE),"")</f>
        <v/>
      </c>
      <c r="H34" s="26">
        <f>IFERROR(VLOOKUP($A117,Results_30d_Deltas!$A$2:$H$5000,7,FALSE)-E116,"")</f>
        <v/>
      </c>
      <c r="I34" s="26">
        <f>IFERROR(VLOOKUP($A117,Results_30d_Deltas!$A$2:$H$5000,6,FALSE),"")</f>
        <v/>
      </c>
      <c r="J34" s="26" t="n"/>
      <c r="K34" s="26" t="n"/>
      <c r="L34" s="26" t="inlineStr">
        <is>
          <t>NO</t>
        </is>
      </c>
      <c r="M34" s="74" t="n">
        <v>1.383002868949288</v>
      </c>
      <c r="N34" s="74" t="n">
        <v>9</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4" t="n"/>
      <c r="FL34" s="34" t="n"/>
      <c r="FM34" s="34" t="n"/>
      <c r="FN34" s="34" t="n"/>
      <c r="FO34" s="34"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ez_manage.py:5926 top()</t>
        </is>
      </c>
      <c r="IN34" s="26" t="inlineStr">
        <is>
          <t>v12_quick_engine.py:3766 x2</t>
        </is>
      </c>
      <c r="IO34" s="26" t="n"/>
    </row>
    <row r="35" ht="10.5" customHeight="1" s="67">
      <c r="A35" s="27" t="inlineStr">
        <is>
          <t>HTF_EXIT_VETO_MIN_ALIGNED</t>
        </is>
      </c>
      <c r="B35" s="27" t="inlineStr">
        <is>
          <t>2.0</t>
        </is>
      </c>
      <c r="C35" s="26" t="n"/>
      <c r="D35" s="26" t="n"/>
      <c r="E35" s="26" t="n"/>
      <c r="F35" s="26" t="n"/>
      <c r="G35" s="26">
        <f>IFERROR(VLOOKUP($A54&amp;"_"&amp;$B54,Results_Deltas!$A$2:$P$15000,5,FALSE),"")</f>
        <v/>
      </c>
      <c r="H35" s="26">
        <f>IFERROR(VLOOKUP($A54,Results_30d_Deltas!$A$2:$H$5000,7,FALSE)-E53,"")</f>
        <v/>
      </c>
      <c r="I35" s="26">
        <f>IFERROR(VLOOKUP($A54,Results_30d_Deltas!$A$2:$H$5000,6,FALSE),"")</f>
        <v/>
      </c>
      <c r="J35" s="26" t="n"/>
      <c r="K35" s="26" t="n"/>
      <c r="L35" s="26" t="inlineStr">
        <is>
          <t>NO</t>
        </is>
      </c>
      <c r="M35" s="74" t="n">
        <v>1.384420621608326</v>
      </c>
      <c r="N35" s="74" t="n">
        <v>9</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4" t="n"/>
      <c r="EP35" s="34" t="n"/>
      <c r="EQ35" s="34" t="n"/>
      <c r="ER35" s="34" t="n"/>
      <c r="ES35" s="34"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ez_manage.py:4875 top()</t>
        </is>
      </c>
      <c r="IN35" s="26" t="inlineStr">
        <is>
          <t>v12_quick_engine.py:2051 x3</t>
        </is>
      </c>
      <c r="IO35" s="26" t="n"/>
    </row>
    <row r="36" ht="10.5" customHeight="1" s="67">
      <c r="A36" s="26" t="inlineStr">
        <is>
          <t>MACD_EXIT_MIN_GAIN</t>
        </is>
      </c>
      <c r="B36" s="26" t="inlineStr">
        <is>
          <t>2.0</t>
        </is>
      </c>
      <c r="C36" s="26" t="n"/>
      <c r="D36" s="26" t="n"/>
      <c r="E36" s="26" t="n"/>
      <c r="F36" s="26" t="n"/>
      <c r="G36" s="26">
        <f>IFERROR(VLOOKUP($A64&amp;"_"&amp;$B64,Results_Deltas!$A$2:$P$15000,5,FALSE),"")</f>
        <v/>
      </c>
      <c r="H36" s="26">
        <f>IFERROR(VLOOKUP($A64,Results_30d_Deltas!$A$2:$H$5000,7,FALSE)-E63,"")</f>
        <v/>
      </c>
      <c r="I36" s="26">
        <f>IFERROR(VLOOKUP($A64,Results_30d_Deltas!$A$2:$H$5000,6,FALSE),"")</f>
        <v/>
      </c>
      <c r="J36" s="26" t="n"/>
      <c r="K36" s="26" t="n"/>
      <c r="L36" s="26" t="inlineStr">
        <is>
          <t>NO</t>
        </is>
      </c>
      <c r="M36" s="74" t="n">
        <v>1.384985276785988</v>
      </c>
      <c r="N36" s="74" t="n">
        <v>8</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4" t="n"/>
      <c r="AO36" s="34" t="n"/>
      <c r="AP36" s="34" t="n"/>
      <c r="AQ36" s="34" t="n"/>
      <c r="AR36" s="34"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ez_manage.py:3497 top()</t>
        </is>
      </c>
      <c r="IN36" s="26" t="inlineStr">
        <is>
          <t>v12_quick_engine.py:2232 x2</t>
        </is>
      </c>
      <c r="IO36" s="26" t="n"/>
    </row>
    <row r="37" ht="10.5" customHeight="1" s="67">
      <c r="A37" s="26" t="inlineStr">
        <is>
          <t>WT_PERCENTILE_ENTRY_OB_D</t>
        </is>
      </c>
      <c r="B37" s="26" t="inlineStr">
        <is>
          <t>45.0</t>
        </is>
      </c>
      <c r="C37" s="26" t="n"/>
      <c r="D37" s="26" t="n"/>
      <c r="E37" s="26" t="n"/>
      <c r="F37" s="26" t="n"/>
      <c r="G37" s="26">
        <f>IFERROR(VLOOKUP($A108&amp;"_"&amp;$B108,Results_Deltas!$A$2:$P$15000,5,FALSE),"")</f>
        <v/>
      </c>
      <c r="H37" s="26">
        <f>IFERROR(VLOOKUP($A108,Results_30d_Deltas!$A$2:$H$5000,7,FALSE)-E107,"")</f>
        <v/>
      </c>
      <c r="I37" s="26">
        <f>IFERROR(VLOOKUP($A108,Results_30d_Deltas!$A$2:$H$5000,6,FALSE),"")</f>
        <v/>
      </c>
      <c r="J37" s="26" t="n"/>
      <c r="K37" s="26" t="n"/>
      <c r="L37" s="26" t="inlineStr">
        <is>
          <t>NO</t>
        </is>
      </c>
      <c r="M37" s="74" t="n">
        <v>1.389352019477584</v>
      </c>
      <c r="N37" s="74" t="n">
        <v>9</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4" t="n"/>
      <c r="FL37" s="34" t="n"/>
      <c r="FM37" s="34" t="n"/>
      <c r="FN37" s="34" t="n"/>
      <c r="FO37" s="34"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ez_manage.py:5925 top()</t>
        </is>
      </c>
      <c r="IN37" s="26" t="inlineStr">
        <is>
          <t>v12_quick_engine.py:3765 x2</t>
        </is>
      </c>
      <c r="IO37" s="26" t="n"/>
    </row>
    <row r="38" ht="10.5" customHeight="1" s="67">
      <c r="A38" s="26" t="inlineStr">
        <is>
          <t>MACD_EXIT_TF</t>
        </is>
      </c>
      <c r="B38" s="26" t="inlineStr">
        <is>
          <t>4h</t>
        </is>
      </c>
      <c r="C38" s="26" t="n"/>
      <c r="D38" s="26" t="n"/>
      <c r="E38" s="26" t="n"/>
      <c r="F38" s="26" t="n"/>
      <c r="G38" s="26">
        <f>IFERROR(VLOOKUP($A67&amp;"_"&amp;$B67,Results_Deltas!$A$2:$P$15000,5,FALSE),"")</f>
        <v/>
      </c>
      <c r="H38" s="26">
        <f>IFERROR(VLOOKUP($A67,Results_30d_Deltas!$A$2:$H$5000,7,FALSE)-E66,"")</f>
        <v/>
      </c>
      <c r="I38" s="26">
        <f>IFERROR(VLOOKUP($A67,Results_30d_Deltas!$A$2:$H$5000,6,FALSE),"")</f>
        <v/>
      </c>
      <c r="J38" s="26" t="n"/>
      <c r="K38" s="26" t="n"/>
      <c r="L38" s="26" t="inlineStr">
        <is>
          <t>NO</t>
        </is>
      </c>
      <c r="M38" s="74" t="n">
        <v>1.393984623697082</v>
      </c>
      <c r="N38" s="74" t="n">
        <v>9</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ez_manage.py:3498 top()</t>
        </is>
      </c>
      <c r="IN38" s="26" t="inlineStr">
        <is>
          <t>v12_quick_engine.py:2233 x2</t>
        </is>
      </c>
      <c r="IO38" s="26" t="n"/>
    </row>
    <row r="39" ht="10.5" customHeight="1" s="67">
      <c r="A39" s="26" t="inlineStr">
        <is>
          <t>MACD_EXIT_TF</t>
        </is>
      </c>
      <c r="B39" s="26" t="inlineStr">
        <is>
          <t>D</t>
        </is>
      </c>
      <c r="C39" s="26" t="n"/>
      <c r="D39" s="26" t="n"/>
      <c r="E39" s="26" t="n"/>
      <c r="F39" s="26" t="n"/>
      <c r="G39" s="26">
        <f>IFERROR(VLOOKUP($A66&amp;"_"&amp;$B66,Results_Deltas!$A$2:$P$15000,5,FALSE),"")</f>
        <v/>
      </c>
      <c r="H39" s="26">
        <f>IFERROR(VLOOKUP($A66,Results_30d_Deltas!$A$2:$H$5000,7,FALSE)-E65,"")</f>
        <v/>
      </c>
      <c r="I39" s="26">
        <f>IFERROR(VLOOKUP($A66,Results_30d_Deltas!$A$2:$H$5000,6,FALSE),"")</f>
        <v/>
      </c>
      <c r="J39" s="26" t="n"/>
      <c r="K39" s="26" t="n"/>
      <c r="L39" s="26" t="inlineStr">
        <is>
          <t>NO</t>
        </is>
      </c>
      <c r="M39" s="74" t="n">
        <v>1.405789223690185</v>
      </c>
      <c r="N39" s="74" t="n">
        <v>9</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ez_manage.py:3498 top()</t>
        </is>
      </c>
      <c r="IN39" s="26" t="inlineStr">
        <is>
          <t>v12_quick_engine.py:2233 x2</t>
        </is>
      </c>
      <c r="IO39" s="26" t="n"/>
    </row>
    <row r="40" ht="10.5" customHeight="1" s="67">
      <c r="A40" s="26" t="inlineStr">
        <is>
          <t>DC_HOPELESS_EXIT_MIN_AGE_S</t>
        </is>
      </c>
      <c r="B40" s="26" t="inlineStr">
        <is>
          <t>2.0</t>
        </is>
      </c>
      <c r="C40" s="26" t="n"/>
      <c r="D40" s="26" t="n"/>
      <c r="E40" s="26" t="n"/>
      <c r="F40" s="26" t="n"/>
      <c r="G40" s="26">
        <f>IFERROR(VLOOKUP($A34&amp;"_"&amp;$B34,Results_Deltas!$A$2:$P$15000,5,FALSE),"")</f>
        <v/>
      </c>
      <c r="H40" s="26">
        <f>IFERROR(VLOOKUP($A34,Results_30d_Deltas!$A$2:$H$5000,7,FALSE)-E33,"")</f>
        <v/>
      </c>
      <c r="I40" s="26">
        <f>IFERROR(VLOOKUP($A34,Results_30d_Deltas!$A$2:$H$5000,6,FALSE),"")</f>
        <v/>
      </c>
      <c r="J40" s="26" t="n"/>
      <c r="K40" s="26" t="n"/>
      <c r="L40" s="26" t="inlineStr">
        <is>
          <t>NO</t>
        </is>
      </c>
      <c r="M40" s="74" t="n">
        <v>1.409560749939713</v>
      </c>
      <c r="N40" s="74" t="n">
        <v>9</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ez_manage.py:4573 top()</t>
        </is>
      </c>
      <c r="IN40" s="26" t="inlineStr">
        <is>
          <t>v12_quick_engine.py:547 x9</t>
        </is>
      </c>
      <c r="IO40" s="26" t="n"/>
    </row>
    <row r="41" ht="10.5" customHeight="1" s="67">
      <c r="A41" s="26" t="inlineStr">
        <is>
          <t>MACD_EXIT_TF</t>
        </is>
      </c>
      <c r="B41" s="26" t="inlineStr">
        <is>
          <t>1h</t>
        </is>
      </c>
      <c r="C41" s="26" t="n"/>
      <c r="D41" s="26" t="n"/>
      <c r="E41" s="26" t="n"/>
      <c r="F41" s="26" t="n"/>
      <c r="G41" s="26">
        <f>IFERROR(VLOOKUP($A68&amp;"_"&amp;$B68,Results_Deltas!$A$2:$P$15000,5,FALSE),"")</f>
        <v/>
      </c>
      <c r="H41" s="26">
        <f>IFERROR(VLOOKUP($A68,Results_30d_Deltas!$A$2:$H$5000,7,FALSE)-E67,"")</f>
        <v/>
      </c>
      <c r="I41" s="26">
        <f>IFERROR(VLOOKUP($A68,Results_30d_Deltas!$A$2:$H$5000,6,FALSE),"")</f>
        <v/>
      </c>
      <c r="J41" s="26" t="n"/>
      <c r="K41" s="26" t="n"/>
      <c r="L41" s="26" t="inlineStr">
        <is>
          <t>NO</t>
        </is>
      </c>
      <c r="M41" s="74" t="n">
        <v>1.413704098900149</v>
      </c>
      <c r="N41" s="74" t="n">
        <v>9</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ez_manage.py:3498 top()</t>
        </is>
      </c>
      <c r="IN41" s="26" t="inlineStr">
        <is>
          <t>v12_quick_engine.py:2233 x2</t>
        </is>
      </c>
      <c r="IO41" s="26" t="n"/>
    </row>
    <row r="42" ht="10.5" customHeight="1" s="67">
      <c r="A42" s="26" t="inlineStr">
        <is>
          <t>WT_PERCENTILE_ENTRY_OS_D</t>
        </is>
      </c>
      <c r="B42" s="26" t="inlineStr">
        <is>
          <t>12.5</t>
        </is>
      </c>
      <c r="C42" s="26" t="n"/>
      <c r="D42" s="26" t="n"/>
      <c r="E42" s="26" t="n"/>
      <c r="F42" s="26" t="n"/>
      <c r="G42" s="26">
        <f>IFERROR(VLOOKUP($A116&amp;"_"&amp;$B116,Results_Deltas!$A$2:$P$15000,5,FALSE),"")</f>
        <v/>
      </c>
      <c r="H42" s="26">
        <f>IFERROR(VLOOKUP($A116,Results_30d_Deltas!$A$2:$H$5000,7,FALSE)-E115,"")</f>
        <v/>
      </c>
      <c r="I42" s="26">
        <f>IFERROR(VLOOKUP($A116,Results_30d_Deltas!$A$2:$H$5000,6,FALSE),"")</f>
        <v/>
      </c>
      <c r="J42" s="26" t="n"/>
      <c r="K42" s="26" t="n"/>
      <c r="L42" s="26" t="inlineStr">
        <is>
          <t>YES</t>
        </is>
      </c>
      <c r="M42" s="74" t="n">
        <v>1.415277354643316</v>
      </c>
      <c r="N42" s="74" t="n">
        <v>9</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4" t="n"/>
      <c r="FL42" s="34" t="n"/>
      <c r="FM42" s="34" t="n"/>
      <c r="FN42" s="34" t="n"/>
      <c r="FO42" s="34"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ez_manage.py:5926 top()</t>
        </is>
      </c>
      <c r="IN42" s="26" t="inlineStr">
        <is>
          <t>v12_quick_engine.py:3766 x2</t>
        </is>
      </c>
      <c r="IO42" s="26" t="n"/>
    </row>
    <row r="43" ht="10.5" customHeight="1" s="67">
      <c r="A43" s="26" t="inlineStr">
        <is>
          <t>MACD_EXIT_MIN_GAIN</t>
        </is>
      </c>
      <c r="B43" s="26" t="inlineStr">
        <is>
          <t>1.0</t>
        </is>
      </c>
      <c r="C43" s="26" t="n"/>
      <c r="D43" s="26" t="n"/>
      <c r="E43" s="26" t="n"/>
      <c r="F43" s="26" t="n"/>
      <c r="G43" s="26">
        <f>IFERROR(VLOOKUP($A63&amp;"_"&amp;$B63,Results_Deltas!$A$2:$P$15000,5,FALSE),"")</f>
        <v/>
      </c>
      <c r="H43" s="26">
        <f>IFERROR(VLOOKUP($A63,Results_30d_Deltas!$A$2:$H$5000,7,FALSE)-E62,"")</f>
        <v/>
      </c>
      <c r="I43" s="26">
        <f>IFERROR(VLOOKUP($A63,Results_30d_Deltas!$A$2:$H$5000,6,FALSE),"")</f>
        <v/>
      </c>
      <c r="J43" s="26" t="n"/>
      <c r="K43" s="26" t="n"/>
      <c r="L43" s="26" t="inlineStr">
        <is>
          <t>NO</t>
        </is>
      </c>
      <c r="M43" s="74" t="n">
        <v>1.422082146555669</v>
      </c>
      <c r="N43" s="74" t="n">
        <v>8</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4" t="n"/>
      <c r="AO43" s="34" t="n"/>
      <c r="AP43" s="34" t="n"/>
      <c r="AQ43" s="34" t="n"/>
      <c r="AR43" s="34"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ez_manage.py:3497 top()</t>
        </is>
      </c>
      <c r="IN43" s="26" t="inlineStr">
        <is>
          <t>v12_quick_engine.py:2232 x2</t>
        </is>
      </c>
      <c r="IO43" s="26" t="n"/>
    </row>
    <row r="44" ht="10.5" customHeight="1" s="67">
      <c r="A44" s="26" t="inlineStr">
        <is>
          <t>MACD_EXIT_ENABLED</t>
        </is>
      </c>
      <c r="B44" s="26" t="inlineStr">
        <is>
          <t>True</t>
        </is>
      </c>
      <c r="C44" s="26" t="n"/>
      <c r="D44" s="26" t="n"/>
      <c r="E44" s="26" t="n"/>
      <c r="F44" s="26" t="n"/>
      <c r="G44" s="26">
        <f>IFERROR(VLOOKUP($A60&amp;"_"&amp;$B60,Results_Deltas!$A$2:$P$15000,5,FALSE),"")</f>
        <v/>
      </c>
      <c r="H44" s="26">
        <f>IFERROR(VLOOKUP($A60,Results_30d_Deltas!$A$2:$H$5000,7,FALSE)-E59,"")</f>
        <v/>
      </c>
      <c r="I44" s="26">
        <f>IFERROR(VLOOKUP($A60,Results_30d_Deltas!$A$2:$H$5000,6,FALSE),"")</f>
        <v/>
      </c>
      <c r="J44" s="26" t="n"/>
      <c r="K44" s="26" t="n"/>
      <c r="L44" s="26" t="inlineStr">
        <is>
          <t>YES</t>
        </is>
      </c>
      <c r="M44" s="74" t="n">
        <v>1.433228069993926</v>
      </c>
      <c r="N44" s="74" t="n">
        <v>8</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ez_manage.py:3496 top()</t>
        </is>
      </c>
      <c r="IN44" s="26" t="inlineStr">
        <is>
          <t>v12_quick_engine.py:2231 x2</t>
        </is>
      </c>
      <c r="IO44" s="26" t="n"/>
    </row>
    <row r="45" ht="10.5" customHeight="1" s="67">
      <c r="A45" s="26" t="inlineStr">
        <is>
          <t>REGIME_RANGING_WT_REDUCE_FRAC_LOW</t>
        </is>
      </c>
      <c r="B45" s="26" t="inlineStr">
        <is>
          <t>0.5</t>
        </is>
      </c>
      <c r="C45" s="26" t="n"/>
      <c r="D45" s="26" t="n"/>
      <c r="E45" s="26" t="n"/>
      <c r="F45" s="26" t="n"/>
      <c r="G45" s="26">
        <f>IFERROR(VLOOKUP($A94&amp;"_"&amp;$B94,Results_Deltas!$A$2:$P$15000,5,FALSE),"")</f>
        <v/>
      </c>
      <c r="H45" s="26">
        <f>IFERROR(VLOOKUP($A94,Results_30d_Deltas!$A$2:$H$5000,7,FALSE)-E93,"")</f>
        <v/>
      </c>
      <c r="I45" s="26">
        <f>IFERROR(VLOOKUP($A94,Results_30d_Deltas!$A$2:$H$5000,6,FALSE),"")</f>
        <v/>
      </c>
      <c r="J45" s="26" t="n"/>
      <c r="K45" s="26" t="n"/>
      <c r="L45" s="26" t="inlineStr">
        <is>
          <t>NO</t>
        </is>
      </c>
      <c r="M45" s="74" t="n">
        <v>1.446745272824641</v>
      </c>
      <c r="N45" s="74" t="n">
        <v>8</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4" t="n"/>
      <c r="BN45" s="34" t="n"/>
      <c r="BO45" s="34" t="n"/>
      <c r="BP45" s="34" t="n"/>
      <c r="BQ45" s="34"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4" t="n"/>
      <c r="DL45" s="34" t="n"/>
      <c r="DM45" s="34" t="n"/>
      <c r="DN45" s="34" t="n"/>
      <c r="DO45" s="34"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ez_manage.py:5356 top()</t>
        </is>
      </c>
      <c r="IN45" s="26" t="inlineStr">
        <is>
          <t>v12_quick_engine.py:2948 x4</t>
        </is>
      </c>
      <c r="IO45" s="26" t="n"/>
    </row>
    <row r="46" ht="10.5" customHeight="1" s="67">
      <c r="A46" s="26" t="inlineStr">
        <is>
          <t>MI_ENTRY_EXHAUST_BONUS</t>
        </is>
      </c>
      <c r="B46" s="26" t="inlineStr">
        <is>
          <t>4</t>
        </is>
      </c>
      <c r="C46" s="26" t="n"/>
      <c r="D46" s="26" t="n"/>
      <c r="E46" s="26" t="n"/>
      <c r="F46" s="26" t="n"/>
      <c r="G46" s="26">
        <f>IFERROR(VLOOKUP($A74&amp;"_"&amp;$B74,Results_Deltas!$A$2:$P$15000,5,FALSE),"")</f>
        <v/>
      </c>
      <c r="H46" s="26">
        <f>IFERROR(VLOOKUP($A74,Results_30d_Deltas!$A$2:$H$5000,7,FALSE)-E73,"")</f>
        <v/>
      </c>
      <c r="I46" s="26">
        <f>IFERROR(VLOOKUP($A74,Results_30d_Deltas!$A$2:$H$5000,6,FALSE),"")</f>
        <v/>
      </c>
      <c r="J46" s="26" t="n"/>
      <c r="K46" s="26" t="n"/>
      <c r="L46" s="26" t="inlineStr">
        <is>
          <t>NO</t>
        </is>
      </c>
      <c r="M46" s="74" t="n">
        <v>1.447557644892635</v>
      </c>
      <c r="N46" s="74" t="n">
        <v>9</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4" t="n"/>
      <c r="FL46" s="34" t="n"/>
      <c r="FM46" s="34" t="n"/>
      <c r="FN46" s="34" t="n"/>
      <c r="FO46" s="34"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ez_manage.py:3561 top()</t>
        </is>
      </c>
      <c r="IN46" s="26" t="inlineStr">
        <is>
          <t>v12_quick_engine.py:2333 x8</t>
        </is>
      </c>
      <c r="IO46" s="26" t="n"/>
    </row>
    <row r="47" ht="10.5" customHeight="1" s="67">
      <c r="A47" s="26" t="inlineStr">
        <is>
          <t>SATOSHIT_EXIT_LONG_RSI_MIN_TRADIER</t>
        </is>
      </c>
      <c r="B47" s="26" t="inlineStr">
        <is>
          <t>27.5</t>
        </is>
      </c>
      <c r="C47" s="26" t="n"/>
      <c r="D47" s="26" t="n"/>
      <c r="E47" s="26" t="n"/>
      <c r="F47" s="26" t="n"/>
      <c r="G47" s="26">
        <f>IFERROR(VLOOKUP($A11&amp;"_"&amp;$B11,Results_Deltas!$A$2:$P$15000,5,FALSE),"")</f>
        <v/>
      </c>
      <c r="H47" s="26">
        <f>IFERROR(VLOOKUP($A11,Results_30d_Deltas!$A$2:$H$5000,7,FALSE)-E10,"")</f>
        <v/>
      </c>
      <c r="I47" s="26">
        <f>IFERROR(VLOOKUP($A11,Results_30d_Deltas!$A$2:$H$5000,6,FALSE),"")</f>
        <v/>
      </c>
      <c r="J47" s="26" t="n"/>
      <c r="K47" s="26" t="n"/>
      <c r="L47" s="26" t="inlineStr">
        <is>
          <t>NO</t>
        </is>
      </c>
      <c r="M47" s="74" t="n">
        <v>1.452302430079337</v>
      </c>
      <c r="N47" s="74" t="n">
        <v>8</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ez_manage.py:5452 top()</t>
        </is>
      </c>
      <c r="IN47" s="26" t="inlineStr">
        <is>
          <t>v12_quick_engine.py:3061 x7</t>
        </is>
      </c>
      <c r="IO47" s="26" t="n"/>
    </row>
    <row r="48" ht="10.5" customHeight="1" s="67">
      <c r="A48" s="26" t="inlineStr">
        <is>
          <t>REGIME_RANGING_WT_REDUCE_FRAC_LOW</t>
        </is>
      </c>
      <c r="B48" s="26" t="inlineStr">
        <is>
          <t>0.2</t>
        </is>
      </c>
      <c r="C48" s="26" t="n"/>
      <c r="D48" s="26" t="n"/>
      <c r="E48" s="26" t="n"/>
      <c r="F48" s="26" t="n"/>
      <c r="G48" s="26">
        <f>IFERROR(VLOOKUP($A91&amp;"_"&amp;$B91,Results_Deltas!$A$2:$P$15000,5,FALSE),"")</f>
        <v/>
      </c>
      <c r="H48" s="26">
        <f>IFERROR(VLOOKUP($A91,Results_30d_Deltas!$A$2:$H$5000,7,FALSE)-E90,"")</f>
        <v/>
      </c>
      <c r="I48" s="26">
        <f>IFERROR(VLOOKUP($A91,Results_30d_Deltas!$A$2:$H$5000,6,FALSE),"")</f>
        <v/>
      </c>
      <c r="J48" s="26" t="n"/>
      <c r="K48" s="26" t="n"/>
      <c r="L48" s="26" t="inlineStr">
        <is>
          <t>NO</t>
        </is>
      </c>
      <c r="M48" s="74" t="n">
        <v>1.454059791450083</v>
      </c>
      <c r="N48" s="74" t="n">
        <v>8</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4" t="n"/>
      <c r="BN48" s="34" t="n"/>
      <c r="BO48" s="34" t="n"/>
      <c r="BP48" s="34" t="n"/>
      <c r="BQ48" s="34"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4" t="n"/>
      <c r="DL48" s="34" t="n"/>
      <c r="DM48" s="34" t="n"/>
      <c r="DN48" s="34" t="n"/>
      <c r="DO48" s="34"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ez_manage.py:5356 top()</t>
        </is>
      </c>
      <c r="IN48" s="26" t="inlineStr">
        <is>
          <t>v12_quick_engine.py:2948 x4</t>
        </is>
      </c>
      <c r="IO48" s="26" t="n"/>
    </row>
    <row r="49" ht="10.5" customHeight="1" s="67">
      <c r="A49" s="26" t="inlineStr">
        <is>
          <t>MACD_EXIT_TF</t>
        </is>
      </c>
      <c r="B49" s="26" t="inlineStr">
        <is>
          <t>OFF</t>
        </is>
      </c>
      <c r="C49" s="26" t="n"/>
      <c r="D49" s="26" t="n"/>
      <c r="E49" s="26" t="n"/>
      <c r="F49" s="26" t="n"/>
      <c r="G49" s="26">
        <f>IFERROR(VLOOKUP($A65&amp;"_"&amp;$B65,Results_Deltas!$A$2:$P$15000,5,FALSE),"")</f>
        <v/>
      </c>
      <c r="H49" s="26">
        <f>IFERROR(VLOOKUP($A65,Results_30d_Deltas!$A$2:$H$5000,7,FALSE)-E64,"")</f>
        <v/>
      </c>
      <c r="I49" s="26">
        <f>IFERROR(VLOOKUP($A65,Results_30d_Deltas!$A$2:$H$5000,6,FALSE),"")</f>
        <v/>
      </c>
      <c r="J49" s="26" t="n"/>
      <c r="K49" s="26" t="n"/>
      <c r="L49" s="26" t="inlineStr">
        <is>
          <t>NO</t>
        </is>
      </c>
      <c r="M49" s="74" t="n">
        <v>1.472666925006652</v>
      </c>
      <c r="N49" s="74" t="n">
        <v>9</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ez_manage.py:3498 top()</t>
        </is>
      </c>
      <c r="IN49" s="26" t="inlineStr">
        <is>
          <t>v12_quick_engine.py:2233 x2</t>
        </is>
      </c>
      <c r="IO49" s="26" t="n"/>
    </row>
    <row r="50" ht="10.5" customHeight="1" s="67">
      <c r="A50" s="26" t="inlineStr">
        <is>
          <t>REGIME_RANGING_WT_REDUCE_FRAC_LOW</t>
        </is>
      </c>
      <c r="B50" s="26" t="inlineStr">
        <is>
          <t>0.6</t>
        </is>
      </c>
      <c r="C50" s="26" t="n"/>
      <c r="D50" s="26" t="n"/>
      <c r="E50" s="26" t="n"/>
      <c r="F50" s="26" t="n"/>
      <c r="G50" s="26">
        <f>IFERROR(VLOOKUP($A95&amp;"_"&amp;$B95,Results_Deltas!$A$2:$P$15000,5,FALSE),"")</f>
        <v/>
      </c>
      <c r="H50" s="26">
        <f>IFERROR(VLOOKUP($A95,Results_30d_Deltas!$A$2:$H$5000,7,FALSE)-E94,"")</f>
        <v/>
      </c>
      <c r="I50" s="26">
        <f>IFERROR(VLOOKUP($A95,Results_30d_Deltas!$A$2:$H$5000,6,FALSE),"")</f>
        <v/>
      </c>
      <c r="J50" s="26" t="n"/>
      <c r="K50" s="26" t="n"/>
      <c r="L50" s="26" t="inlineStr">
        <is>
          <t>NO</t>
        </is>
      </c>
      <c r="M50" s="74" t="n">
        <v>1.473465669691403</v>
      </c>
      <c r="N50" s="74" t="n">
        <v>8</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4" t="n"/>
      <c r="BN50" s="34" t="n"/>
      <c r="BO50" s="34" t="n"/>
      <c r="BP50" s="34" t="n"/>
      <c r="BQ50" s="34"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4" t="n"/>
      <c r="DL50" s="34" t="n"/>
      <c r="DM50" s="34" t="n"/>
      <c r="DN50" s="34" t="n"/>
      <c r="DO50" s="34"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ez_manage.py:5356 top()</t>
        </is>
      </c>
      <c r="IN50" s="26" t="inlineStr">
        <is>
          <t>v12_quick_engine.py:2948 x4</t>
        </is>
      </c>
      <c r="IO50" s="26" t="n"/>
    </row>
    <row r="51" ht="10.5" customHeight="1" s="67">
      <c r="A51" s="27" t="inlineStr">
        <is>
          <t>DC_HOPELESS_EXIT_ENABLED</t>
        </is>
      </c>
      <c r="B51" s="27" t="inlineStr">
        <is>
          <t>True</t>
        </is>
      </c>
      <c r="C51" s="26" t="n"/>
      <c r="D51" s="26" t="n"/>
      <c r="E51" s="26" t="n"/>
      <c r="F51" s="26" t="n"/>
      <c r="G51" s="26">
        <f>IFERROR(VLOOKUP($A17&amp;"_"&amp;$B17,Results_Deltas!$A$2:$P$15000,5,FALSE),"")</f>
        <v/>
      </c>
      <c r="H51" s="26">
        <f>IFERROR(VLOOKUP($A17,Results_30d_Deltas!$A$2:$H$5000,7,FALSE)-E16,"")</f>
        <v/>
      </c>
      <c r="I51" s="26">
        <f>IFERROR(VLOOKUP($A17,Results_30d_Deltas!$A$2:$H$5000,6,FALSE),"")</f>
        <v/>
      </c>
      <c r="J51" s="26" t="n"/>
      <c r="K51" s="26" t="n"/>
      <c r="L51" s="26" t="inlineStr">
        <is>
          <t>YES</t>
        </is>
      </c>
      <c r="M51" s="74" t="n">
        <v>1.484458754241164</v>
      </c>
      <c r="N51" s="74" t="n">
        <v>9</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ez_manage.py:4572 top()</t>
        </is>
      </c>
      <c r="IN51" s="26" t="inlineStr">
        <is>
          <t>v12_quick_engine.py:541 x9</t>
        </is>
      </c>
      <c r="IO51" s="26" t="n"/>
    </row>
    <row r="52" ht="10.5" customHeight="1" s="67">
      <c r="A52" s="27" t="inlineStr">
        <is>
          <t>HTF_EXIT_VETO_ENABLED</t>
        </is>
      </c>
      <c r="B52" s="27" t="inlineStr">
        <is>
          <t>True</t>
        </is>
      </c>
      <c r="C52" s="26" t="n"/>
      <c r="D52" s="26" t="n"/>
      <c r="E52" s="26" t="n"/>
      <c r="F52" s="26" t="n"/>
      <c r="G52" s="26">
        <f>IFERROR(VLOOKUP($A46&amp;"_"&amp;$B46,Results_Deltas!$A$2:$P$15000,5,FALSE),"")</f>
        <v/>
      </c>
      <c r="H52" s="26">
        <f>IFERROR(VLOOKUP($A46,Results_30d_Deltas!$A$2:$H$5000,7,FALSE)-E45,"")</f>
        <v/>
      </c>
      <c r="I52" s="26">
        <f>IFERROR(VLOOKUP($A46,Results_30d_Deltas!$A$2:$H$5000,6,FALSE),"")</f>
        <v/>
      </c>
      <c r="J52" s="26" t="n"/>
      <c r="K52" s="26" t="n"/>
      <c r="L52" s="26" t="inlineStr">
        <is>
          <t>YES</t>
        </is>
      </c>
      <c r="M52" s="74" t="n">
        <v>1.48820551715731</v>
      </c>
      <c r="N52" s="74" t="n">
        <v>8</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4" t="n"/>
      <c r="EP52" s="34" t="n"/>
      <c r="EQ52" s="34" t="n"/>
      <c r="ER52" s="34" t="n"/>
      <c r="ES52" s="34"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ez_manage.py:4873 top()</t>
        </is>
      </c>
      <c r="IN52" s="26" t="inlineStr">
        <is>
          <t>v12_quick_engine.py:2049 x2</t>
        </is>
      </c>
      <c r="IO52" s="26" t="n"/>
    </row>
    <row r="53" ht="10.5" customHeight="1" s="67">
      <c r="A53" s="26" t="inlineStr">
        <is>
          <t>MACD_EXIT_MIN_GAIN</t>
        </is>
      </c>
      <c r="B53" s="26" t="inlineStr">
        <is>
          <t>0.5</t>
        </is>
      </c>
      <c r="C53" s="26" t="n"/>
      <c r="D53" s="26" t="n"/>
      <c r="E53" s="26" t="n"/>
      <c r="F53" s="26" t="n"/>
      <c r="G53" s="26">
        <f>IFERROR(VLOOKUP($A62&amp;"_"&amp;$B62,Results_Deltas!$A$2:$P$15000,5,FALSE),"")</f>
        <v/>
      </c>
      <c r="H53" s="26">
        <f>IFERROR(VLOOKUP($A62,Results_30d_Deltas!$A$2:$H$5000,7,FALSE)-E61,"")</f>
        <v/>
      </c>
      <c r="I53" s="26">
        <f>IFERROR(VLOOKUP($A62,Results_30d_Deltas!$A$2:$H$5000,6,FALSE),"")</f>
        <v/>
      </c>
      <c r="J53" s="26" t="n"/>
      <c r="K53" s="26" t="n"/>
      <c r="L53" s="26" t="inlineStr">
        <is>
          <t>NO</t>
        </is>
      </c>
      <c r="M53" s="74" t="n">
        <v>1.488290475492078</v>
      </c>
      <c r="N53" s="74" t="n">
        <v>9</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4" t="n"/>
      <c r="AO53" s="34" t="n"/>
      <c r="AP53" s="34" t="n"/>
      <c r="AQ53" s="34" t="n"/>
      <c r="AR53" s="34"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ez_manage.py:3497 top()</t>
        </is>
      </c>
      <c r="IN53" s="26" t="inlineStr">
        <is>
          <t>v12_quick_engine.py:2232 x2</t>
        </is>
      </c>
      <c r="IO53" s="26" t="n"/>
    </row>
    <row r="54" ht="10.5" customHeight="1" s="67">
      <c r="A54" s="26" t="inlineStr">
        <is>
          <t>LOSS_EXIT_STOP_FUNCTIONS_KILL_ENABLED</t>
        </is>
      </c>
      <c r="B54" s="26" t="inlineStr">
        <is>
          <t>True</t>
        </is>
      </c>
      <c r="C54" s="26" t="n"/>
      <c r="D54" s="26" t="n"/>
      <c r="E54" s="26" t="n"/>
      <c r="F54" s="26" t="n"/>
      <c r="G54" s="26">
        <f>IFERROR(VLOOKUP($A58&amp;"_"&amp;$B58,Results_Deltas!$A$2:$P$15000,5,FALSE),"")</f>
        <v/>
      </c>
      <c r="H54" s="26">
        <f>IFERROR(VLOOKUP($A58,Results_30d_Deltas!$A$2:$H$5000,7,FALSE)-E57,"")</f>
        <v/>
      </c>
      <c r="I54" s="26">
        <f>IFERROR(VLOOKUP($A58,Results_30d_Deltas!$A$2:$H$5000,6,FALSE),"")</f>
        <v/>
      </c>
      <c r="J54" s="26" t="n"/>
      <c r="K54" s="26" t="n"/>
      <c r="L54" s="26" t="inlineStr">
        <is>
          <t>YES</t>
        </is>
      </c>
      <c r="M54" s="74" t="n">
        <v>1.492428814478537</v>
      </c>
      <c r="N54" s="74" t="n">
        <v>9</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3" t="n"/>
      <c r="DQ54" s="33" t="n"/>
      <c r="DR54" s="33" t="n"/>
      <c r="DS54" s="33" t="n"/>
      <c r="DT54" s="33" t="n"/>
      <c r="DU54" s="33" t="n"/>
      <c r="DV54" s="33" t="n"/>
      <c r="DW54" s="33" t="n"/>
      <c r="DX54" s="33" t="n"/>
      <c r="DY54" s="33" t="n"/>
      <c r="DZ54" s="33" t="n"/>
      <c r="EA54" s="33" t="n"/>
      <c r="EB54" s="33" t="n"/>
      <c r="EC54" s="33" t="n"/>
      <c r="ED54" s="33" t="n"/>
      <c r="EE54" s="34" t="n"/>
      <c r="EF54" s="34" t="n"/>
      <c r="EG54" s="34" t="n"/>
      <c r="EH54" s="34" t="n"/>
      <c r="EI54" s="34"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4" t="n"/>
      <c r="GW54" s="34" t="n"/>
      <c r="GX54" s="34" t="n"/>
      <c r="GY54" s="34" t="n"/>
      <c r="GZ54" s="34"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ez_manage.py:3456 top()</t>
        </is>
      </c>
      <c r="IN54" s="26" t="inlineStr">
        <is>
          <t>v12_quick_engine.py:867 x5</t>
        </is>
      </c>
      <c r="IO54" s="26" t="n"/>
    </row>
    <row r="55" ht="10.5" customHeight="1" s="67">
      <c r="A55" s="26" t="inlineStr">
        <is>
          <t>SATOSHIT_EXIT_LONG_RSI_MIN_TRADIER</t>
        </is>
      </c>
      <c r="B55" s="26" t="inlineStr">
        <is>
          <t>68.75</t>
        </is>
      </c>
      <c r="C55" s="26" t="n"/>
      <c r="D55" s="26" t="n"/>
      <c r="E55" s="26" t="n"/>
      <c r="F55" s="26" t="n"/>
      <c r="G55" s="26">
        <f>IFERROR(VLOOKUP($A14&amp;"_"&amp;$B14,Results_Deltas!$A$2:$P$15000,5,FALSE),"")</f>
        <v/>
      </c>
      <c r="H55" s="26">
        <f>IFERROR(VLOOKUP($A14,Results_30d_Deltas!$A$2:$H$5000,7,FALSE)-E13,"")</f>
        <v/>
      </c>
      <c r="I55" s="26">
        <f>IFERROR(VLOOKUP($A14,Results_30d_Deltas!$A$2:$H$5000,6,FALSE),"")</f>
        <v/>
      </c>
      <c r="J55" s="26" t="n"/>
      <c r="K55" s="26" t="n"/>
      <c r="L55" s="26" t="inlineStr">
        <is>
          <t>NO</t>
        </is>
      </c>
      <c r="M55" s="74" t="n">
        <v>1.494797155057121</v>
      </c>
      <c r="N55" s="74" t="n">
        <v>9</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ez_manage.py:5452 top()</t>
        </is>
      </c>
      <c r="IN55" s="26" t="inlineStr">
        <is>
          <t>v12_quick_engine.py:3061 x7</t>
        </is>
      </c>
      <c r="IO55" s="26" t="n"/>
    </row>
    <row r="56" ht="10.5" customHeight="1" s="67">
      <c r="A56" s="27" t="inlineStr">
        <is>
          <t>HTF_EXIT_VETO_MAX_LOSS_PCT</t>
        </is>
      </c>
      <c r="B56" s="27" t="inlineStr">
        <is>
          <t>2.0</t>
        </is>
      </c>
      <c r="C56" s="26" t="n"/>
      <c r="D56" s="26" t="n"/>
      <c r="E56" s="26" t="n"/>
      <c r="F56" s="26" t="n"/>
      <c r="G56" s="26">
        <f>IFERROR(VLOOKUP($A50&amp;"_"&amp;$B50,Results_Deltas!$A$2:$P$15000,5,FALSE),"")</f>
        <v/>
      </c>
      <c r="H56" s="26">
        <f>IFERROR(VLOOKUP($A50,Results_30d_Deltas!$A$2:$H$5000,7,FALSE)-E49,"")</f>
        <v/>
      </c>
      <c r="I56" s="26">
        <f>IFERROR(VLOOKUP($A50,Results_30d_Deltas!$A$2:$H$5000,6,FALSE),"")</f>
        <v/>
      </c>
      <c r="J56" s="26" t="n"/>
      <c r="K56" s="26" t="n"/>
      <c r="L56" s="26" t="inlineStr">
        <is>
          <t>NO</t>
        </is>
      </c>
      <c r="M56" s="74" t="n">
        <v>1.50320147964636</v>
      </c>
      <c r="N56" s="74" t="n">
        <v>9</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4" t="n"/>
      <c r="EP56" s="34" t="n"/>
      <c r="EQ56" s="34" t="n"/>
      <c r="ER56" s="34" t="n"/>
      <c r="ES56" s="34"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4" t="n"/>
      <c r="GW56" s="34" t="n"/>
      <c r="GX56" s="34" t="n"/>
      <c r="GY56" s="34" t="n"/>
      <c r="GZ56" s="34"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ez_manage.py:4874 top()</t>
        </is>
      </c>
      <c r="IN56" s="26" t="inlineStr">
        <is>
          <t>v12_quick_engine.py:2050 x5</t>
        </is>
      </c>
      <c r="IO56" s="26" t="n"/>
    </row>
    <row r="57" ht="10.5" customHeight="1" s="67">
      <c r="A57" s="26" t="inlineStr">
        <is>
          <t>QUICK_REDUCE_TECHNICAL_ONLY</t>
        </is>
      </c>
      <c r="B57" s="26" t="inlineStr">
        <is>
          <t>0.5</t>
        </is>
      </c>
      <c r="C57" s="26" t="n"/>
      <c r="D57" s="26" t="n"/>
      <c r="E57" s="26" t="n"/>
      <c r="F57" s="26" t="n"/>
      <c r="G57" s="26">
        <f>IFERROR(VLOOKUP($A4&amp;"_"&amp;$B4,Results_Deltas!$A$2:$P$15000,5,FALSE),"")</f>
        <v/>
      </c>
      <c r="H57" s="26">
        <f>IFERROR(VLOOKUP($A4,Results_30d_Deltas!$A$2:$H$5000,7,FALSE)-E3,"")</f>
        <v/>
      </c>
      <c r="I57" s="26">
        <f>IFERROR(VLOOKUP($A4,Results_30d_Deltas!$A$2:$H$5000,6,FALSE),"")</f>
        <v/>
      </c>
      <c r="J57" s="26" t="n"/>
      <c r="K57" s="26" t="n"/>
      <c r="L57" s="26" t="inlineStr">
        <is>
          <t>NO</t>
        </is>
      </c>
      <c r="M57" s="74" t="n">
        <v>1.506172767854035</v>
      </c>
      <c r="N57" s="74" t="n">
        <v>8</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4" t="n"/>
      <c r="BN57" s="34" t="n"/>
      <c r="BO57" s="34" t="n"/>
      <c r="BP57" s="34" t="n"/>
      <c r="BQ57" s="34"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4" t="n"/>
      <c r="DL57" s="34" t="n"/>
      <c r="DM57" s="34" t="n"/>
      <c r="DN57" s="34" t="n"/>
      <c r="DO57" s="34"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4" t="n"/>
      <c r="FQ57" s="34" t="n"/>
      <c r="FR57" s="34"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ez_manage.py:5218 top()</t>
        </is>
      </c>
      <c r="IN57" s="26" t="inlineStr">
        <is>
          <t>v12_quick_engine.py:2747 x2</t>
        </is>
      </c>
      <c r="IO57" s="26" t="n"/>
    </row>
    <row r="58" ht="10.5" customHeight="1" s="67">
      <c r="A58" s="27" t="inlineStr">
        <is>
          <t>MI_DIV_EXIT_ENABLED</t>
        </is>
      </c>
      <c r="B58" s="27" t="inlineStr">
        <is>
          <t>True</t>
        </is>
      </c>
      <c r="C58" s="26" t="n"/>
      <c r="D58" s="26" t="n"/>
      <c r="E58" s="26" t="n"/>
      <c r="F58" s="26" t="n"/>
      <c r="G58" s="26">
        <f>IFERROR(VLOOKUP($A71&amp;"_"&amp;$B71,Results_Deltas!$A$2:$P$15000,5,FALSE),"")</f>
        <v/>
      </c>
      <c r="H58" s="26">
        <f>IFERROR(VLOOKUP($A71,Results_30d_Deltas!$A$2:$H$5000,7,FALSE)-E70,"")</f>
        <v/>
      </c>
      <c r="I58" s="26">
        <f>IFERROR(VLOOKUP($A71,Results_30d_Deltas!$A$2:$H$5000,6,FALSE),"")</f>
        <v/>
      </c>
      <c r="J58" s="26" t="n"/>
      <c r="K58" s="26" t="n"/>
      <c r="L58" s="26" t="inlineStr">
        <is>
          <t>YES</t>
        </is>
      </c>
      <c r="M58" s="74" t="n">
        <v>1.520731305072941</v>
      </c>
      <c r="N58" s="74" t="n">
        <v>9</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ez_manage.py:3560 top()</t>
        </is>
      </c>
      <c r="IN58" s="26" t="inlineStr">
        <is>
          <t>v12_quick_engine.py:2329 x8</t>
        </is>
      </c>
      <c r="IO58" s="26" t="n"/>
    </row>
    <row r="59" ht="10.5" customHeight="1" s="67">
      <c r="A59" s="26" t="inlineStr">
        <is>
          <t>REGIME_RANGING_EXIT_GAIN_MIN</t>
        </is>
      </c>
      <c r="B59" s="26" t="inlineStr">
        <is>
          <t>0.1875</t>
        </is>
      </c>
      <c r="C59" s="26" t="n"/>
      <c r="D59" s="26" t="n"/>
      <c r="E59" s="26" t="n"/>
      <c r="F59" s="26" t="n"/>
      <c r="G59" s="26">
        <f>IFERROR(VLOOKUP($A89&amp;"_"&amp;$B89,Results_Deltas!$A$2:$P$15000,5,FALSE),"")</f>
        <v/>
      </c>
      <c r="H59" s="26">
        <f>IFERROR(VLOOKUP($A89,Results_30d_Deltas!$A$2:$H$5000,7,FALSE)-E88,"")</f>
        <v/>
      </c>
      <c r="I59" s="26">
        <f>IFERROR(VLOOKUP($A89,Results_30d_Deltas!$A$2:$H$5000,6,FALSE),"")</f>
        <v/>
      </c>
      <c r="J59" s="26" t="n"/>
      <c r="K59" s="26" t="n"/>
      <c r="L59" s="26" t="inlineStr">
        <is>
          <t>NO</t>
        </is>
      </c>
      <c r="M59" s="74" t="n">
        <v>1.52817463561684</v>
      </c>
      <c r="N59" s="74" t="n">
        <v>9</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4" t="n"/>
      <c r="AO59" s="34" t="n"/>
      <c r="AP59" s="34" t="n"/>
      <c r="AQ59" s="34" t="n"/>
      <c r="AR59" s="34"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4" t="n"/>
      <c r="DO59" s="34"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ez_manage.py:5346 top()</t>
        </is>
      </c>
      <c r="IN59" s="26" t="inlineStr">
        <is>
          <t>v12_quick_engine.py:2938 x6</t>
        </is>
      </c>
      <c r="IO59" s="26" t="n"/>
    </row>
    <row r="60" ht="10.5" customHeight="1" s="67">
      <c r="A60" s="26" t="inlineStr">
        <is>
          <t>WT_PERCENTILE_ENTRY_OB_D</t>
        </is>
      </c>
      <c r="B60" s="26" t="inlineStr">
        <is>
          <t>135.0</t>
        </is>
      </c>
      <c r="C60" s="26" t="n"/>
      <c r="D60" s="26" t="n"/>
      <c r="E60" s="26" t="n"/>
      <c r="F60" s="26" t="n"/>
      <c r="G60" s="26">
        <f>IFERROR(VLOOKUP($A112&amp;"_"&amp;$B112,Results_Deltas!$A$2:$P$15000,5,FALSE),"")</f>
        <v/>
      </c>
      <c r="H60" s="26">
        <f>IFERROR(VLOOKUP($A112,Results_30d_Deltas!$A$2:$H$5000,7,FALSE)-E111,"")</f>
        <v/>
      </c>
      <c r="I60" s="26">
        <f>IFERROR(VLOOKUP($A112,Results_30d_Deltas!$A$2:$H$5000,6,FALSE),"")</f>
        <v/>
      </c>
      <c r="J60" s="26" t="n"/>
      <c r="K60" s="26" t="n"/>
      <c r="L60" s="26" t="inlineStr">
        <is>
          <t>NO</t>
        </is>
      </c>
      <c r="M60" s="74" t="n">
        <v>1.53431262292411</v>
      </c>
      <c r="N60" s="74" t="n">
        <v>9</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4" t="n"/>
      <c r="FL60" s="34" t="n"/>
      <c r="FM60" s="34" t="n"/>
      <c r="FN60" s="34" t="n"/>
      <c r="FO60" s="34"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ez_manage.py:5925 top()</t>
        </is>
      </c>
      <c r="IN60" s="26" t="inlineStr">
        <is>
          <t>v12_quick_engine.py:3765 x2</t>
        </is>
      </c>
      <c r="IO60" s="26" t="n"/>
    </row>
    <row r="61" ht="10.5" customHeight="1" s="67">
      <c r="A61" s="26" t="inlineStr">
        <is>
          <t>REGIME_RANGING_EXIT_GAIN_MIN</t>
        </is>
      </c>
      <c r="B61" s="26" t="inlineStr">
        <is>
          <t>0.225</t>
        </is>
      </c>
      <c r="C61" s="26" t="n"/>
      <c r="D61" s="26" t="n"/>
      <c r="E61" s="26" t="n"/>
      <c r="F61" s="26" t="n"/>
      <c r="G61" s="26">
        <f>IFERROR(VLOOKUP($A90&amp;"_"&amp;$B90,Results_Deltas!$A$2:$P$15000,5,FALSE),"")</f>
        <v/>
      </c>
      <c r="H61" s="26">
        <f>IFERROR(VLOOKUP($A90,Results_30d_Deltas!$A$2:$H$5000,7,FALSE)-E89,"")</f>
        <v/>
      </c>
      <c r="I61" s="26">
        <f>IFERROR(VLOOKUP($A90,Results_30d_Deltas!$A$2:$H$5000,6,FALSE),"")</f>
        <v/>
      </c>
      <c r="J61" s="26" t="n"/>
      <c r="K61" s="26" t="n"/>
      <c r="L61" s="26" t="inlineStr">
        <is>
          <t>NO</t>
        </is>
      </c>
      <c r="M61" s="74" t="n">
        <v>1.544558170492321</v>
      </c>
      <c r="N61" s="74" t="n">
        <v>8</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4" t="n"/>
      <c r="AO61" s="34" t="n"/>
      <c r="AP61" s="34" t="n"/>
      <c r="AQ61" s="34" t="n"/>
      <c r="AR61" s="34"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4" t="n"/>
      <c r="DO61" s="34"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ez_manage.py:5346 top()</t>
        </is>
      </c>
      <c r="IN61" s="26" t="inlineStr">
        <is>
          <t>v12_quick_engine.py:2938 x6</t>
        </is>
      </c>
      <c r="IO61" s="26" t="n"/>
    </row>
    <row r="62" ht="10.5" customHeight="1" s="67">
      <c r="A62" s="26" t="inlineStr">
        <is>
          <t>WT_PERCENTILE_ENTRY_OS_D</t>
        </is>
      </c>
      <c r="B62" s="26" t="inlineStr">
        <is>
          <t>7.5</t>
        </is>
      </c>
      <c r="C62" s="26" t="n"/>
      <c r="D62" s="26" t="n"/>
      <c r="E62" s="26" t="n"/>
      <c r="F62" s="26" t="n"/>
      <c r="G62" s="26">
        <f>IFERROR(VLOOKUP($A114&amp;"_"&amp;$B114,Results_Deltas!$A$2:$P$15000,5,FALSE),"")</f>
        <v/>
      </c>
      <c r="H62" s="26">
        <f>IFERROR(VLOOKUP($A114,Results_30d_Deltas!$A$2:$H$5000,7,FALSE)-E113,"")</f>
        <v/>
      </c>
      <c r="I62" s="26">
        <f>IFERROR(VLOOKUP($A114,Results_30d_Deltas!$A$2:$H$5000,6,FALSE),"")</f>
        <v/>
      </c>
      <c r="J62" s="26" t="n"/>
      <c r="K62" s="26" t="n"/>
      <c r="L62" s="26" t="inlineStr">
        <is>
          <t>NO</t>
        </is>
      </c>
      <c r="M62" s="74" t="n">
        <v>1.554535276940221</v>
      </c>
      <c r="N62" s="74" t="n">
        <v>9</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4" t="n"/>
      <c r="FL62" s="34" t="n"/>
      <c r="FM62" s="34" t="n"/>
      <c r="FN62" s="34" t="n"/>
      <c r="FO62" s="34"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ez_manage.py:5926 top()</t>
        </is>
      </c>
      <c r="IN62" s="26" t="inlineStr">
        <is>
          <t>v12_quick_engine.py:3766 x2</t>
        </is>
      </c>
      <c r="IO62" s="26" t="n"/>
    </row>
    <row r="63" ht="10.5" customHeight="1" s="67">
      <c r="A63" s="26" t="inlineStr">
        <is>
          <t>DC_HOPELESS_EXIT_MIN_AGE_S</t>
        </is>
      </c>
      <c r="B63" s="26" t="inlineStr">
        <is>
          <t>0.5</t>
        </is>
      </c>
      <c r="C63" s="26" t="n"/>
      <c r="D63" s="26" t="n"/>
      <c r="E63" s="26" t="n"/>
      <c r="F63" s="26" t="n"/>
      <c r="G63" s="26">
        <f>IFERROR(VLOOKUP($A32&amp;"_"&amp;$B32,Results_Deltas!$A$2:$P$15000,5,FALSE),"")</f>
        <v/>
      </c>
      <c r="H63" s="26">
        <f>IFERROR(VLOOKUP($A32,Results_30d_Deltas!$A$2:$H$5000,7,FALSE)-E31,"")</f>
        <v/>
      </c>
      <c r="I63" s="26">
        <f>IFERROR(VLOOKUP($A32,Results_30d_Deltas!$A$2:$H$5000,6,FALSE),"")</f>
        <v/>
      </c>
      <c r="J63" s="26" t="n"/>
      <c r="K63" s="26" t="n"/>
      <c r="L63" s="26" t="inlineStr">
        <is>
          <t>NO</t>
        </is>
      </c>
      <c r="M63" s="74" t="n">
        <v>1.559968216159831</v>
      </c>
      <c r="N63" s="74" t="n">
        <v>8</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4" t="n"/>
      <c r="DO63" s="34"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ez_manage.py:4573 top()</t>
        </is>
      </c>
      <c r="IN63" s="26" t="inlineStr">
        <is>
          <t>v12_quick_engine.py:547 x9</t>
        </is>
      </c>
      <c r="IO63" s="26" t="n"/>
    </row>
    <row r="64" ht="10.5" customHeight="1" s="67">
      <c r="A64" s="26" t="inlineStr">
        <is>
          <t>WT_EXHAUST_EXIT_REQUIRE_GAIN</t>
        </is>
      </c>
      <c r="B64" s="26" t="inlineStr">
        <is>
          <t>0.5</t>
        </is>
      </c>
      <c r="C64" s="26" t="n"/>
      <c r="D64" s="26" t="n"/>
      <c r="E64" s="26" t="n"/>
      <c r="F64" s="26" t="n"/>
      <c r="G64" s="26">
        <f>IFERROR(VLOOKUP($A103&amp;"_"&amp;$B103,Results_Deltas!$A$2:$P$15000,5,FALSE),"")</f>
        <v/>
      </c>
      <c r="H64" s="26">
        <f>IFERROR(VLOOKUP($A103,Results_30d_Deltas!$A$2:$H$5000,7,FALSE)-E102,"")</f>
        <v/>
      </c>
      <c r="I64" s="26">
        <f>IFERROR(VLOOKUP($A103,Results_30d_Deltas!$A$2:$H$5000,6,FALSE),"")</f>
        <v/>
      </c>
      <c r="J64" s="26" t="n"/>
      <c r="K64" s="26" t="n"/>
      <c r="L64" s="26" t="inlineStr">
        <is>
          <t>NO</t>
        </is>
      </c>
      <c r="M64" s="74" t="n">
        <v>1.560311559239304</v>
      </c>
      <c r="N64" s="74" t="n">
        <v>9</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4" t="n"/>
      <c r="AO64" s="34" t="n"/>
      <c r="AP64" s="34" t="n"/>
      <c r="AQ64" s="34" t="n"/>
      <c r="AR64" s="34"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4" t="n"/>
      <c r="DO64" s="34"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ez_manage.py:5917 top()</t>
        </is>
      </c>
      <c r="IN64" s="26" t="inlineStr">
        <is>
          <t>v12_quick_engine.py:3753 x3</t>
        </is>
      </c>
      <c r="IO64" s="26" t="n"/>
    </row>
    <row r="65" ht="10.5" customHeight="1" s="67">
      <c r="A65" s="26" t="inlineStr">
        <is>
          <t>REGIME_RANGING_WT_REDUCE_FRAC_LOW</t>
        </is>
      </c>
      <c r="B65" s="26" t="inlineStr">
        <is>
          <t>0.3</t>
        </is>
      </c>
      <c r="C65" s="26" t="n"/>
      <c r="D65" s="26" t="n"/>
      <c r="E65" s="26" t="n"/>
      <c r="F65" s="26" t="n"/>
      <c r="G65" s="26">
        <f>IFERROR(VLOOKUP($A92&amp;"_"&amp;$B92,Results_Deltas!$A$2:$P$15000,5,FALSE),"")</f>
        <v/>
      </c>
      <c r="H65" s="26">
        <f>IFERROR(VLOOKUP($A92,Results_30d_Deltas!$A$2:$H$5000,7,FALSE)-E91,"")</f>
        <v/>
      </c>
      <c r="I65" s="26">
        <f>IFERROR(VLOOKUP($A92,Results_30d_Deltas!$A$2:$H$5000,6,FALSE),"")</f>
        <v/>
      </c>
      <c r="J65" s="26" t="n"/>
      <c r="K65" s="26" t="n"/>
      <c r="L65" s="26" t="inlineStr">
        <is>
          <t>NO</t>
        </is>
      </c>
      <c r="M65" s="74" t="n">
        <v>1.564049302700951</v>
      </c>
      <c r="N65" s="74" t="n">
        <v>9</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4" t="n"/>
      <c r="BN65" s="34" t="n"/>
      <c r="BO65" s="34" t="n"/>
      <c r="BP65" s="34" t="n"/>
      <c r="BQ65" s="34"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4" t="n"/>
      <c r="DL65" s="34" t="n"/>
      <c r="DM65" s="34" t="n"/>
      <c r="DN65" s="34" t="n"/>
      <c r="DO65" s="34"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ez_manage.py:5356 top()</t>
        </is>
      </c>
      <c r="IN65" s="26" t="inlineStr">
        <is>
          <t>v12_quick_engine.py:2948 x4</t>
        </is>
      </c>
      <c r="IO65" s="26" t="n"/>
    </row>
    <row r="66" ht="10.5" customHeight="1" s="67">
      <c r="A66" s="26" t="inlineStr">
        <is>
          <t>HTF_EXIT_VETO_MAX_LOSS_PCT</t>
        </is>
      </c>
      <c r="B66" s="26" t="inlineStr">
        <is>
          <t>1.0</t>
        </is>
      </c>
      <c r="C66" s="26" t="n"/>
      <c r="D66" s="26" t="n"/>
      <c r="E66" s="26" t="n"/>
      <c r="F66" s="26" t="n"/>
      <c r="G66" s="26">
        <f>IFERROR(VLOOKUP($A49&amp;"_"&amp;$B49,Results_Deltas!$A$2:$P$15000,5,FALSE),"")</f>
        <v/>
      </c>
      <c r="H66" s="26">
        <f>IFERROR(VLOOKUP($A49,Results_30d_Deltas!$A$2:$H$5000,7,FALSE)-E48,"")</f>
        <v/>
      </c>
      <c r="I66" s="26">
        <f>IFERROR(VLOOKUP($A49,Results_30d_Deltas!$A$2:$H$5000,6,FALSE),"")</f>
        <v/>
      </c>
      <c r="J66" s="26" t="n"/>
      <c r="K66" s="26" t="n"/>
      <c r="L66" s="26" t="inlineStr">
        <is>
          <t>NO</t>
        </is>
      </c>
      <c r="M66" s="74" t="n">
        <v>1.569518939080609</v>
      </c>
      <c r="N66" s="74" t="n">
        <v>9</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4" t="n"/>
      <c r="DO66" s="34"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4" t="n"/>
      <c r="EP66" s="34" t="n"/>
      <c r="EQ66" s="34" t="n"/>
      <c r="ER66" s="34" t="n"/>
      <c r="ES66" s="34"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4" t="n"/>
      <c r="GW66" s="34" t="n"/>
      <c r="GX66" s="34" t="n"/>
      <c r="GY66" s="34" t="n"/>
      <c r="GZ66" s="34"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ez_manage.py:4874 top()</t>
        </is>
      </c>
      <c r="IN66" s="26" t="inlineStr">
        <is>
          <t>v12_quick_engine.py:2050 x5</t>
        </is>
      </c>
      <c r="IO66" s="26" t="n"/>
    </row>
    <row r="67" ht="10.5" customHeight="1" s="67">
      <c r="A67" s="26" t="inlineStr">
        <is>
          <t>SATOSHIT_EXIT_LONG_RSI_MIN_TRADIER</t>
        </is>
      </c>
      <c r="B67" s="26" t="inlineStr">
        <is>
          <t>41.25</t>
        </is>
      </c>
      <c r="C67" s="26" t="n"/>
      <c r="D67" s="26" t="n"/>
      <c r="E67" s="26" t="n"/>
      <c r="F67" s="26" t="n"/>
      <c r="G67" s="26">
        <f>IFERROR(VLOOKUP($A12&amp;"_"&amp;$B12,Results_Deltas!$A$2:$P$15000,5,FALSE),"")</f>
        <v/>
      </c>
      <c r="H67" s="26">
        <f>IFERROR(VLOOKUP($A12,Results_30d_Deltas!$A$2:$H$5000,7,FALSE)-E11,"")</f>
        <v/>
      </c>
      <c r="I67" s="26">
        <f>IFERROR(VLOOKUP($A12,Results_30d_Deltas!$A$2:$H$5000,6,FALSE),"")</f>
        <v/>
      </c>
      <c r="J67" s="26" t="n"/>
      <c r="K67" s="26" t="n"/>
      <c r="L67" s="26" t="inlineStr">
        <is>
          <t>NO</t>
        </is>
      </c>
      <c r="M67" s="74" t="n">
        <v>1.570860806239978</v>
      </c>
      <c r="N67" s="74" t="n">
        <v>9</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4" t="n"/>
      <c r="DO67" s="34"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ez_manage.py:5452 top()</t>
        </is>
      </c>
      <c r="IN67" s="26" t="inlineStr">
        <is>
          <t>v12_quick_engine.py:3061 x7</t>
        </is>
      </c>
      <c r="IO67" s="26" t="n"/>
    </row>
    <row r="68" ht="10.5" customHeight="1" s="67">
      <c r="A68" s="27" t="inlineStr">
        <is>
          <t>MI_EXHAUST_EXIT_ENABLED</t>
        </is>
      </c>
      <c r="B68" s="27" t="inlineStr">
        <is>
          <t>True</t>
        </is>
      </c>
      <c r="C68" s="26" t="n"/>
      <c r="D68" s="26" t="n"/>
      <c r="E68" s="26" t="n"/>
      <c r="F68" s="26" t="n"/>
      <c r="G68" s="26">
        <f>IFERROR(VLOOKUP($A85&amp;"_"&amp;$B85,Results_Deltas!$A$2:$P$15000,5,FALSE),"")</f>
        <v/>
      </c>
      <c r="H68" s="26">
        <f>IFERROR(VLOOKUP($A85,Results_30d_Deltas!$A$2:$H$5000,7,FALSE)-E84,"")</f>
        <v/>
      </c>
      <c r="I68" s="26">
        <f>IFERROR(VLOOKUP($A85,Results_30d_Deltas!$A$2:$H$5000,6,FALSE),"")</f>
        <v/>
      </c>
      <c r="J68" s="26" t="n"/>
      <c r="K68" s="26" t="n"/>
      <c r="L68" s="26" t="inlineStr">
        <is>
          <t>YES</t>
        </is>
      </c>
      <c r="M68" s="74" t="n">
        <v>1.571357138760046</v>
      </c>
      <c r="N68" s="74" t="n">
        <v>9</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ez_manage.py:3563 top()</t>
        </is>
      </c>
      <c r="IN68" s="26" t="inlineStr">
        <is>
          <t>v12_quick_engine.py:2337 x8</t>
        </is>
      </c>
      <c r="IO68" s="26" t="n"/>
    </row>
    <row r="69" ht="10.5" customHeight="1" s="67">
      <c r="A69" s="26" t="inlineStr">
        <is>
          <t>REGIME_RANGING_EXIT_GAIN_MIN</t>
        </is>
      </c>
      <c r="B69" s="26" t="inlineStr">
        <is>
          <t>0.1125</t>
        </is>
      </c>
      <c r="C69" s="26" t="n"/>
      <c r="D69" s="26" t="n"/>
      <c r="E69" s="26" t="n"/>
      <c r="F69" s="26" t="n"/>
      <c r="G69" s="26">
        <f>IFERROR(VLOOKUP($A87&amp;"_"&amp;$B87,Results_Deltas!$A$2:$P$15000,5,FALSE),"")</f>
        <v/>
      </c>
      <c r="H69" s="26">
        <f>IFERROR(VLOOKUP($A87,Results_30d_Deltas!$A$2:$H$5000,7,FALSE)-E86,"")</f>
        <v/>
      </c>
      <c r="I69" s="26">
        <f>IFERROR(VLOOKUP($A87,Results_30d_Deltas!$A$2:$H$5000,6,FALSE),"")</f>
        <v/>
      </c>
      <c r="J69" s="26" t="n"/>
      <c r="K69" s="26" t="n"/>
      <c r="L69" s="26" t="inlineStr">
        <is>
          <t>NO</t>
        </is>
      </c>
      <c r="M69" s="74" t="n">
        <v>1.583097500668825</v>
      </c>
      <c r="N69" s="74" t="n">
        <v>9</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4" t="n"/>
      <c r="AO69" s="34" t="n"/>
      <c r="AP69" s="34" t="n"/>
      <c r="AQ69" s="34" t="n"/>
      <c r="AR69" s="34"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ez_manage.py:5346 top()</t>
        </is>
      </c>
      <c r="IN69" s="26" t="inlineStr">
        <is>
          <t>v12_quick_engine.py:2938 x6</t>
        </is>
      </c>
      <c r="IO69" s="26" t="n"/>
    </row>
    <row r="70" ht="10.5" customHeight="1" s="67">
      <c r="A70" s="26" t="inlineStr">
        <is>
          <t>WT_PERCENTILE_ENTRY_OS_D</t>
        </is>
      </c>
      <c r="B70" s="26" t="inlineStr">
        <is>
          <t>5.0</t>
        </is>
      </c>
      <c r="C70" s="26" t="n"/>
      <c r="D70" s="26" t="n"/>
      <c r="E70" s="26" t="n"/>
      <c r="F70" s="26" t="n"/>
      <c r="G70" s="26">
        <f>IFERROR(VLOOKUP($A113&amp;"_"&amp;$B113,Results_Deltas!$A$2:$P$15000,5,FALSE),"")</f>
        <v/>
      </c>
      <c r="H70" s="26">
        <f>IFERROR(VLOOKUP($A113,Results_30d_Deltas!$A$2:$H$5000,7,FALSE)-E112,"")</f>
        <v/>
      </c>
      <c r="I70" s="26">
        <f>IFERROR(VLOOKUP($A113,Results_30d_Deltas!$A$2:$H$5000,6,FALSE),"")</f>
        <v/>
      </c>
      <c r="J70" s="26" t="n"/>
      <c r="K70" s="26" t="n"/>
      <c r="L70" s="26" t="inlineStr">
        <is>
          <t>NO</t>
        </is>
      </c>
      <c r="M70" s="74" t="n">
        <v>1.591494235858212</v>
      </c>
      <c r="N70" s="74" t="n">
        <v>9</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4" t="n"/>
      <c r="FL70" s="34" t="n"/>
      <c r="FM70" s="34" t="n"/>
      <c r="FN70" s="34" t="n"/>
      <c r="FO70" s="34"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ez_manage.py:5926 top()</t>
        </is>
      </c>
      <c r="IN70" s="26" t="inlineStr">
        <is>
          <t>v12_quick_engine.py:3766 x2</t>
        </is>
      </c>
      <c r="IO70" s="26" t="n"/>
    </row>
    <row r="71" ht="10.5" customHeight="1" s="67">
      <c r="A71" s="26" t="inlineStr">
        <is>
          <t>WT_REDUCE_FRAC_MED</t>
        </is>
      </c>
      <c r="B71" s="26" t="inlineStr">
        <is>
          <t>0.5</t>
        </is>
      </c>
      <c r="C71" s="26" t="n"/>
      <c r="D71" s="26" t="n"/>
      <c r="E71" s="26" t="n"/>
      <c r="F71" s="26" t="n"/>
      <c r="G71" s="26">
        <f>IFERROR(VLOOKUP($A143&amp;"_"&amp;$B143,Results_Deltas!$A$2:$P$15000,5,FALSE),"")</f>
        <v/>
      </c>
      <c r="H71" s="26">
        <f>IFERROR(VLOOKUP($A143,Results_30d_Deltas!$A$2:$H$5000,7,FALSE)-E142,"")</f>
        <v/>
      </c>
      <c r="I71" s="26">
        <f>IFERROR(VLOOKUP($A143,Results_30d_Deltas!$A$2:$H$5000,6,FALSE),"")</f>
        <v/>
      </c>
      <c r="J71" s="26" t="n"/>
      <c r="K71" s="26" t="n"/>
      <c r="L71" s="26" t="inlineStr">
        <is>
          <t>YES</t>
        </is>
      </c>
      <c r="M71" s="74" t="n">
        <v>1.604235501168557</v>
      </c>
      <c r="N71" s="74" t="n">
        <v>8</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4" t="n"/>
      <c r="BN71" s="34" t="n"/>
      <c r="BO71" s="34" t="n"/>
      <c r="BP71" s="34" t="n"/>
      <c r="BQ71" s="34"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4" t="n"/>
      <c r="DL71" s="34" t="n"/>
      <c r="DM71" s="34" t="n"/>
      <c r="DN71" s="34" t="n"/>
      <c r="DO71" s="34"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ez_manage.py:4309 top()</t>
        </is>
      </c>
      <c r="IN71" s="26" t="inlineStr">
        <is>
          <t>v12_quick_engine.py:2949 x14</t>
        </is>
      </c>
      <c r="IO71" s="26" t="n"/>
    </row>
    <row r="72" ht="10.5" customHeight="1" s="67">
      <c r="A72" s="27" t="inlineStr">
        <is>
          <t>WT_EXHAUST_EXIT_MIN_GAIN_PCT</t>
        </is>
      </c>
      <c r="B72" s="27" t="inlineStr">
        <is>
          <t>0.5</t>
        </is>
      </c>
      <c r="C72" s="26" t="n"/>
      <c r="D72" s="26" t="n"/>
      <c r="E72" s="26" t="n"/>
      <c r="F72" s="26" t="n"/>
      <c r="G72" s="26">
        <f>IFERROR(VLOOKUP($A99&amp;"_"&amp;$B99,Results_Deltas!$A$2:$P$15000,5,FALSE),"")</f>
        <v/>
      </c>
      <c r="H72" s="26">
        <f>IFERROR(VLOOKUP($A99,Results_30d_Deltas!$A$2:$H$5000,7,FALSE)-E98,"")</f>
        <v/>
      </c>
      <c r="I72" s="26">
        <f>IFERROR(VLOOKUP($A99,Results_30d_Deltas!$A$2:$H$5000,6,FALSE),"")</f>
        <v/>
      </c>
      <c r="J72" s="26" t="n"/>
      <c r="K72" s="26" t="n"/>
      <c r="L72" s="26" t="inlineStr">
        <is>
          <t>YES</t>
        </is>
      </c>
      <c r="M72" s="74" t="n">
        <v>1.615971293052346</v>
      </c>
      <c r="N72" s="74" t="n">
        <v>9</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4" t="n"/>
      <c r="AO72" s="34" t="n"/>
      <c r="AP72" s="34" t="n"/>
      <c r="AQ72" s="34" t="n"/>
      <c r="AR72" s="34"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ez_manage.py:5916 top()</t>
        </is>
      </c>
      <c r="IN72" s="26" t="inlineStr">
        <is>
          <t>v12_quick_engine.py:3752 x3</t>
        </is>
      </c>
      <c r="IO72" s="26" t="n"/>
    </row>
    <row r="73" ht="10.5" customHeight="1" s="67">
      <c r="A73" s="26" t="inlineStr">
        <is>
          <t>QUICK_REDUCE_TECHNICAL_ONLY</t>
        </is>
      </c>
      <c r="B73" s="26" t="inlineStr">
        <is>
          <t>1.0</t>
        </is>
      </c>
      <c r="C73" s="26" t="n"/>
      <c r="D73" s="26" t="n"/>
      <c r="E73" s="26" t="n"/>
      <c r="F73" s="26" t="n"/>
      <c r="G73" s="26">
        <f>IFERROR(VLOOKUP($A5&amp;"_"&amp;$B5,Results_Deltas!$A$2:$P$15000,5,FALSE),"")</f>
        <v/>
      </c>
      <c r="H73" s="26">
        <f>IFERROR(VLOOKUP($A5,Results_30d_Deltas!$A$2:$H$5000,7,FALSE)-E4,"")</f>
        <v/>
      </c>
      <c r="I73" s="26">
        <f>IFERROR(VLOOKUP($A5,Results_30d_Deltas!$A$2:$H$5000,6,FALSE),"")</f>
        <v/>
      </c>
      <c r="J73" s="26" t="n"/>
      <c r="K73" s="26" t="n"/>
      <c r="L73" s="26" t="inlineStr">
        <is>
          <t>NO</t>
        </is>
      </c>
      <c r="M73" s="74" t="n">
        <v>1.634837828671019</v>
      </c>
      <c r="N73" s="74" t="n">
        <v>12</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4" t="n"/>
      <c r="BN73" s="34" t="n"/>
      <c r="BO73" s="34" t="n"/>
      <c r="BP73" s="34" t="n"/>
      <c r="BQ73" s="34"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4" t="n"/>
      <c r="DL73" s="34" t="n"/>
      <c r="DM73" s="34" t="n"/>
      <c r="DN73" s="34" t="n"/>
      <c r="DO73" s="34"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4" t="n"/>
      <c r="FQ73" s="34" t="n"/>
      <c r="FR73" s="34"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ez_manage.py:5218 top()</t>
        </is>
      </c>
      <c r="IN73" s="26" t="inlineStr">
        <is>
          <t>v12_quick_engine.py:2747 x2</t>
        </is>
      </c>
      <c r="IO73" s="26" t="n"/>
    </row>
    <row r="74" ht="10.5" customHeight="1" s="67">
      <c r="A74" s="26" t="inlineStr">
        <is>
          <t>HTF_AGAINST_FORCE_CLOSE_CONFIRM_4H</t>
        </is>
      </c>
      <c r="B74" s="26" t="inlineStr">
        <is>
          <t>1.0</t>
        </is>
      </c>
      <c r="C74" s="26" t="n"/>
      <c r="D74" s="26" t="n"/>
      <c r="E74" s="26" t="n"/>
      <c r="F74" s="26" t="n"/>
      <c r="G74" s="26">
        <f>IFERROR(VLOOKUP($A41&amp;"_"&amp;$B41,Results_Deltas!$A$2:$P$15000,5,FALSE),"")</f>
        <v/>
      </c>
      <c r="H74" s="26">
        <f>IFERROR(VLOOKUP($A41,Results_30d_Deltas!$A$2:$H$5000,7,FALSE)-E40,"")</f>
        <v/>
      </c>
      <c r="I74" s="26">
        <f>IFERROR(VLOOKUP($A41,Results_30d_Deltas!$A$2:$H$5000,6,FALSE),"")</f>
        <v/>
      </c>
      <c r="J74" s="26" t="n"/>
      <c r="K74" s="26" t="n"/>
      <c r="L74" s="26" t="inlineStr">
        <is>
          <t>NO</t>
        </is>
      </c>
      <c r="M74" s="74" t="n">
        <v>1.647513040658709</v>
      </c>
      <c r="N74" s="74" t="n">
        <v>9</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4" t="n"/>
      <c r="EP74" s="34" t="n"/>
      <c r="EQ74" s="34" t="n"/>
      <c r="ER74" s="34" t="n"/>
      <c r="ES74" s="34"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ez_manage.py:4868 top()</t>
        </is>
      </c>
      <c r="IN74" s="26" t="inlineStr">
        <is>
          <t>v12_quick_engine.py:2039 x7</t>
        </is>
      </c>
      <c r="IO74" s="26" t="n"/>
    </row>
    <row r="75" ht="10.5" customHeight="1" s="67">
      <c r="A75" s="26" t="inlineStr">
        <is>
          <t>WT_PERCENTILE_ENTRY_OB_D</t>
        </is>
      </c>
      <c r="B75" s="26" t="inlineStr">
        <is>
          <t>67.5</t>
        </is>
      </c>
      <c r="C75" s="26" t="n"/>
      <c r="D75" s="26" t="n"/>
      <c r="E75" s="26" t="n"/>
      <c r="F75" s="26" t="n"/>
      <c r="G75" s="26">
        <f>IFERROR(VLOOKUP($A109&amp;"_"&amp;$B109,Results_Deltas!$A$2:$P$15000,5,FALSE),"")</f>
        <v/>
      </c>
      <c r="H75" s="26">
        <f>IFERROR(VLOOKUP($A109,Results_30d_Deltas!$A$2:$H$5000,7,FALSE)-E108,"")</f>
        <v/>
      </c>
      <c r="I75" s="26">
        <f>IFERROR(VLOOKUP($A109,Results_30d_Deltas!$A$2:$H$5000,6,FALSE),"")</f>
        <v/>
      </c>
      <c r="J75" s="26" t="n"/>
      <c r="K75" s="26" t="n"/>
      <c r="L75" s="26" t="inlineStr">
        <is>
          <t>NO</t>
        </is>
      </c>
      <c r="M75" s="74" t="n">
        <v>1.648059288874195</v>
      </c>
      <c r="N75" s="74" t="n">
        <v>11</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4" t="n"/>
      <c r="FL75" s="34" t="n"/>
      <c r="FM75" s="34" t="n"/>
      <c r="FN75" s="34" t="n"/>
      <c r="FO75" s="34"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ez_manage.py:5925 top()</t>
        </is>
      </c>
      <c r="IN75" s="26" t="inlineStr">
        <is>
          <t>v12_quick_engine.py:3765 x2</t>
        </is>
      </c>
      <c r="IO75" s="26" t="n"/>
    </row>
    <row r="76" ht="10.5" customHeight="1" s="67">
      <c r="A76" s="26" t="inlineStr">
        <is>
          <t>WT_REDUCE_FRAC_HIGH</t>
        </is>
      </c>
      <c r="B76" s="26" t="inlineStr">
        <is>
          <t>2.0</t>
        </is>
      </c>
      <c r="C76" s="26" t="n"/>
      <c r="D76" s="26" t="n"/>
      <c r="E76" s="26" t="n"/>
      <c r="F76" s="26" t="n"/>
      <c r="G76" s="26">
        <f>IFERROR(VLOOKUP($A137&amp;"_"&amp;$B137,Results_Deltas!$A$2:$P$15000,5,FALSE),"")</f>
        <v/>
      </c>
      <c r="H76" s="26">
        <f>IFERROR(VLOOKUP($A137,Results_30d_Deltas!$A$2:$H$5000,7,FALSE)-E136,"")</f>
        <v/>
      </c>
      <c r="I76" s="26">
        <f>IFERROR(VLOOKUP($A137,Results_30d_Deltas!$A$2:$H$5000,6,FALSE),"")</f>
        <v/>
      </c>
      <c r="J76" s="26" t="n"/>
      <c r="K76" s="26" t="n"/>
      <c r="L76" s="26" t="inlineStr">
        <is>
          <t>NO</t>
        </is>
      </c>
      <c r="M76" s="74" t="n">
        <v>1.652579737592612</v>
      </c>
      <c r="N76" s="74" t="n">
        <v>8</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4" t="n"/>
      <c r="BN76" s="34" t="n"/>
      <c r="BO76" s="34" t="n"/>
      <c r="BP76" s="34" t="n"/>
      <c r="BQ76" s="34"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4" t="n"/>
      <c r="DL76" s="34" t="n"/>
      <c r="DM76" s="34" t="n"/>
      <c r="DN76" s="34" t="n"/>
      <c r="DO76" s="34"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ez_manage.py:4307 top()</t>
        </is>
      </c>
      <c r="IN76" s="26" t="inlineStr">
        <is>
          <t>v12_quick_engine.py:3772 x2</t>
        </is>
      </c>
      <c r="IO76" s="26" t="n"/>
    </row>
    <row r="77" ht="10.5" customHeight="1" s="67">
      <c r="A77" s="27" t="inlineStr">
        <is>
          <t>WT_PERCENTILE_EXIT_ENABLED</t>
        </is>
      </c>
      <c r="B77" s="27" t="inlineStr">
        <is>
          <t>True</t>
        </is>
      </c>
      <c r="C77" s="26" t="n"/>
      <c r="D77" s="26" t="n"/>
      <c r="E77" s="26" t="n"/>
      <c r="F77" s="26" t="n"/>
      <c r="G77" s="26">
        <f>IFERROR(VLOOKUP($A19&amp;"_"&amp;$B19,Results_Deltas!$A$2:$P$15000,5,FALSE),"")</f>
        <v/>
      </c>
      <c r="H77" s="26">
        <f>IFERROR(VLOOKUP($A19,Results_30d_Deltas!$A$2:$H$5000,7,FALSE)-E18,"")</f>
        <v/>
      </c>
      <c r="I77" s="26">
        <f>IFERROR(VLOOKUP($A19,Results_30d_Deltas!$A$2:$H$5000,6,FALSE),"")</f>
        <v/>
      </c>
      <c r="J77" s="26" t="n"/>
      <c r="K77" s="26" t="n"/>
      <c r="L77" s="26" t="inlineStr">
        <is>
          <t>YES</t>
        </is>
      </c>
      <c r="M77" s="74" t="n">
        <v>1.656527647797766</v>
      </c>
      <c r="N77" s="74" t="n">
        <v>8</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ez_manage.py:5927 top()</t>
        </is>
      </c>
      <c r="IN77" s="26" t="inlineStr">
        <is>
          <t>v12_quick_engine.py:3767 x3</t>
        </is>
      </c>
      <c r="IO77" s="26" t="n"/>
    </row>
    <row r="78" ht="10.5" customHeight="1" s="67">
      <c r="A78" s="27" t="inlineStr">
        <is>
          <t>ATR_TRAIL_SWEEP_ENABLED</t>
        </is>
      </c>
      <c r="B78" s="27" t="inlineStr">
        <is>
          <t>False</t>
        </is>
      </c>
      <c r="C78" s="26" t="n"/>
      <c r="D78" s="26" t="n"/>
      <c r="E78" s="26" t="n"/>
      <c r="F78" s="26" t="n"/>
      <c r="G78" s="26">
        <f>IFERROR(VLOOKUP($A24&amp;"_"&amp;$B24,Results_Deltas!$A$2:$P$15000,5,FALSE),"")</f>
        <v/>
      </c>
      <c r="H78" s="26">
        <f>IFERROR(VLOOKUP($A24,Results_30d_Deltas!$A$2:$H$5000,7,FALSE)-E23,"")</f>
        <v/>
      </c>
      <c r="I78" s="26">
        <f>IFERROR(VLOOKUP($A24,Results_30d_Deltas!$A$2:$H$5000,6,FALSE),"")</f>
        <v/>
      </c>
      <c r="J78" s="26" t="n"/>
      <c r="K78" s="26" t="n"/>
      <c r="L78" s="26" t="inlineStr">
        <is>
          <t>YES</t>
        </is>
      </c>
      <c r="M78" s="74" t="n">
        <v>1.664541452707281</v>
      </c>
      <c r="N78" s="74" t="n">
        <v>9</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ez_manage.py:5955 top()</t>
        </is>
      </c>
      <c r="IN78" s="26" t="inlineStr">
        <is>
          <t>v12_quick_engine.py:215 x7</t>
        </is>
      </c>
      <c r="IO78" s="26" t="n"/>
    </row>
    <row r="79" ht="10.5" customHeight="1" s="67">
      <c r="A79" s="27" t="inlineStr">
        <is>
          <t>DYN_STRUCT_TRAIL_ENABLED</t>
        </is>
      </c>
      <c r="B79" s="27" t="inlineStr">
        <is>
          <t>False</t>
        </is>
      </c>
      <c r="C79" s="26" t="n"/>
      <c r="D79" s="26" t="n"/>
      <c r="E79" s="26" t="n"/>
      <c r="F79" s="26" t="n"/>
      <c r="G79" s="26">
        <f>IFERROR(VLOOKUP($A35&amp;"_"&amp;$B35,Results_Deltas!$A$2:$P$15000,5,FALSE),"")</f>
        <v/>
      </c>
      <c r="H79" s="26">
        <f>IFERROR(VLOOKUP($A35,Results_30d_Deltas!$A$2:$H$5000,7,FALSE)-E34,"")</f>
        <v/>
      </c>
      <c r="I79" s="26">
        <f>IFERROR(VLOOKUP($A35,Results_30d_Deltas!$A$2:$H$5000,6,FALSE),"")</f>
        <v/>
      </c>
      <c r="J79" s="26" t="n"/>
      <c r="K79" s="26" t="n"/>
      <c r="L79" s="26" t="inlineStr">
        <is>
          <t>YES</t>
        </is>
      </c>
      <c r="M79" s="74" t="n">
        <v>1.664541452707281</v>
      </c>
      <c r="N79" s="74" t="n">
        <v>9</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ez_manage.py:5979 top()</t>
        </is>
      </c>
      <c r="IN79" s="26" t="inlineStr">
        <is>
          <t>v12_quick_engine.py:865 x8</t>
        </is>
      </c>
      <c r="IO79" s="26" t="n"/>
    </row>
    <row r="80" ht="10.5" customHeight="1" s="67">
      <c r="A80" s="27" t="inlineStr">
        <is>
          <t>HTF_AGAINST_FORCE_CLOSE_ENABLED</t>
        </is>
      </c>
      <c r="B80" s="27" t="inlineStr">
        <is>
          <t>True</t>
        </is>
      </c>
      <c r="C80" s="26" t="n"/>
      <c r="D80" s="26" t="n"/>
      <c r="E80" s="26" t="n"/>
      <c r="F80" s="26" t="n"/>
      <c r="G80" s="26">
        <f>IFERROR(VLOOKUP($A44&amp;"_"&amp;$B44,Results_Deltas!$A$2:$P$15000,5,FALSE),"")</f>
        <v/>
      </c>
      <c r="H80" s="26">
        <f>IFERROR(VLOOKUP($A44,Results_30d_Deltas!$A$2:$H$5000,7,FALSE)-E43,"")</f>
        <v/>
      </c>
      <c r="I80" s="26">
        <f>IFERROR(VLOOKUP($A44,Results_30d_Deltas!$A$2:$H$5000,6,FALSE),"")</f>
        <v/>
      </c>
      <c r="J80" s="26" t="n"/>
      <c r="K80" s="26" t="n"/>
      <c r="L80" s="26" t="inlineStr">
        <is>
          <t>YES</t>
        </is>
      </c>
      <c r="M80" s="74" t="n">
        <v>1.664541452707281</v>
      </c>
      <c r="N80" s="74" t="n">
        <v>9</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4" t="n"/>
      <c r="EP80" s="34" t="n"/>
      <c r="EQ80" s="34" t="n"/>
      <c r="ER80" s="34" t="n"/>
      <c r="ES80" s="34"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ez_manage.py:4869 top()</t>
        </is>
      </c>
      <c r="IN80" s="26" t="inlineStr">
        <is>
          <t>v12_quick_engine.py:2040 x3</t>
        </is>
      </c>
      <c r="IO80" s="26" t="n"/>
    </row>
    <row r="81" ht="10.5" customHeight="1" s="67">
      <c r="A81" s="26" t="inlineStr">
        <is>
          <t>WT_EXHAUST_EXIT_MIN_GAIN_PCT</t>
        </is>
      </c>
      <c r="B81" s="26" t="inlineStr">
        <is>
          <t>1.0</t>
        </is>
      </c>
      <c r="C81" s="26" t="n"/>
      <c r="D81" s="26" t="n"/>
      <c r="E81" s="26" t="n"/>
      <c r="F81" s="26" t="n"/>
      <c r="G81" s="26">
        <f>IFERROR(VLOOKUP($A100&amp;"_"&amp;$B100,Results_Deltas!$A$2:$P$15000,5,FALSE),"")</f>
        <v/>
      </c>
      <c r="H81" s="26">
        <f>IFERROR(VLOOKUP($A100,Results_30d_Deltas!$A$2:$H$5000,7,FALSE)-E99,"")</f>
        <v/>
      </c>
      <c r="I81" s="26">
        <f>IFERROR(VLOOKUP($A100,Results_30d_Deltas!$A$2:$H$5000,6,FALSE),"")</f>
        <v/>
      </c>
      <c r="J81" s="26" t="n"/>
      <c r="K81" s="26" t="n"/>
      <c r="L81" s="26" t="inlineStr">
        <is>
          <t>NO</t>
        </is>
      </c>
      <c r="M81" s="74" t="n">
        <v>1.665462742599604</v>
      </c>
      <c r="N81" s="74" t="n">
        <v>9</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4" t="n"/>
      <c r="AO81" s="34" t="n"/>
      <c r="AP81" s="34" t="n"/>
      <c r="AQ81" s="34" t="n"/>
      <c r="AR81" s="34"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ez_manage.py:5916 top()</t>
        </is>
      </c>
      <c r="IN81" s="26" t="inlineStr">
        <is>
          <t>v12_quick_engine.py:3752 x3</t>
        </is>
      </c>
      <c r="IO81" s="26" t="n"/>
    </row>
    <row r="82" ht="10.5" customHeight="1" s="67">
      <c r="A82" s="26" t="inlineStr">
        <is>
          <t>SATOSHIT_EXIT_LONG_RSI_MIN_TRADIER</t>
        </is>
      </c>
      <c r="B82" s="26" t="inlineStr">
        <is>
          <t>82.5</t>
        </is>
      </c>
      <c r="C82" s="26" t="n"/>
      <c r="D82" s="26" t="n"/>
      <c r="E82" s="26" t="n"/>
      <c r="F82" s="26" t="n"/>
      <c r="G82" s="26">
        <f>IFERROR(VLOOKUP($A15&amp;"_"&amp;$B15,Results_Deltas!$A$2:$P$15000,5,FALSE),"")</f>
        <v/>
      </c>
      <c r="H82" s="26">
        <f>IFERROR(VLOOKUP($A15,Results_30d_Deltas!$A$2:$H$5000,7,FALSE)-E14,"")</f>
        <v/>
      </c>
      <c r="I82" s="26">
        <f>IFERROR(VLOOKUP($A15,Results_30d_Deltas!$A$2:$H$5000,6,FALSE),"")</f>
        <v/>
      </c>
      <c r="J82" s="26" t="n"/>
      <c r="K82" s="26" t="n"/>
      <c r="L82" s="26" t="inlineStr">
        <is>
          <t>NO</t>
        </is>
      </c>
      <c r="M82" s="74" t="n">
        <v>1.667305133736597</v>
      </c>
      <c r="N82" s="74" t="n">
        <v>9</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ez_manage.py:5452 top()</t>
        </is>
      </c>
      <c r="IN82" s="26" t="inlineStr">
        <is>
          <t>v12_quick_engine.py:3061 x7</t>
        </is>
      </c>
      <c r="IO82" s="26" t="n"/>
    </row>
    <row r="83" ht="10.5" customHeight="1" s="67">
      <c r="A83" s="27" t="inlineStr">
        <is>
          <t>BAND_ARROW_SLOPE_DEADBAND</t>
        </is>
      </c>
      <c r="B83" s="27" t="inlineStr">
        <is>
          <t>0</t>
        </is>
      </c>
      <c r="C83" s="26" t="n"/>
      <c r="D83" s="26" t="n"/>
      <c r="E83" s="26" t="n"/>
      <c r="F83" s="26" t="n"/>
      <c r="G83" s="26">
        <f>IFERROR(VLOOKUP($A26&amp;"_"&amp;$B26,Results_Deltas!$A$2:$P$15000,5,FALSE),"")</f>
        <v/>
      </c>
      <c r="H83" s="26">
        <f>IFERROR(VLOOKUP($A26,Results_30d_Deltas!$A$2:$H$5000,7,FALSE)-E25,"")</f>
        <v/>
      </c>
      <c r="I83" s="26">
        <f>IFERROR(VLOOKUP($A26,Results_30d_Deltas!$A$2:$H$5000,6,FALSE),"")</f>
        <v/>
      </c>
      <c r="J83" s="26" t="n"/>
      <c r="K83" s="26" t="n"/>
      <c r="L83" s="26" t="inlineStr">
        <is>
          <t>YES</t>
        </is>
      </c>
      <c r="M83" s="74" t="n">
        <v>1.668269694628116</v>
      </c>
      <c r="N83" s="74" t="n">
        <v>9</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ez_manage.py:2954 top()</t>
        </is>
      </c>
      <c r="IN83" s="26" t="inlineStr">
        <is>
          <t>v12_quick_engine.py:263 x12</t>
        </is>
      </c>
      <c r="IO83" s="26" t="n"/>
    </row>
    <row r="84" ht="10.5" customHeight="1" s="67">
      <c r="A84" s="26" t="inlineStr">
        <is>
          <t>DC_HOPELESS_EXIT_MIN_AGE_S</t>
        </is>
      </c>
      <c r="B84" s="26" t="inlineStr">
        <is>
          <t>1.0</t>
        </is>
      </c>
      <c r="C84" s="26" t="n"/>
      <c r="D84" s="26" t="n"/>
      <c r="E84" s="26" t="n"/>
      <c r="F84" s="26" t="n"/>
      <c r="G84" s="26">
        <f>IFERROR(VLOOKUP($A33&amp;"_"&amp;$B33,Results_Deltas!$A$2:$P$15000,5,FALSE),"")</f>
        <v/>
      </c>
      <c r="H84" s="26">
        <f>IFERROR(VLOOKUP($A33,Results_30d_Deltas!$A$2:$H$5000,7,FALSE)-E32,"")</f>
        <v/>
      </c>
      <c r="I84" s="26">
        <f>IFERROR(VLOOKUP($A33,Results_30d_Deltas!$A$2:$H$5000,6,FALSE),"")</f>
        <v/>
      </c>
      <c r="J84" s="26" t="n"/>
      <c r="K84" s="26" t="n"/>
      <c r="L84" s="26" t="inlineStr">
        <is>
          <t>NO</t>
        </is>
      </c>
      <c r="M84" s="74" t="n">
        <v>1.684729316220732</v>
      </c>
      <c r="N84" s="74" t="n">
        <v>9</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ez_manage.py:4573 top()</t>
        </is>
      </c>
      <c r="IN84" s="26" t="inlineStr">
        <is>
          <t>v12_quick_engine.py:547 x9</t>
        </is>
      </c>
      <c r="IO84" s="26" t="n"/>
    </row>
    <row r="85" ht="10.5" customHeight="1" s="67">
      <c r="A85" s="26" t="inlineStr">
        <is>
          <t>QUICK_REDUCE_TECHNICAL_ONLY</t>
        </is>
      </c>
      <c r="B85" s="26" t="inlineStr">
        <is>
          <t>0</t>
        </is>
      </c>
      <c r="C85" s="26" t="n"/>
      <c r="D85" s="26" t="n"/>
      <c r="E85" s="26" t="n"/>
      <c r="F85" s="26" t="n"/>
      <c r="G85" s="26">
        <f>IFERROR(VLOOKUP($A3&amp;"="&amp;$B3,Results_Deltas!$A$2:$P$15000,5,FALSE),"")</f>
        <v/>
      </c>
      <c r="H85" s="26">
        <f>IFERROR(VLOOKUP($A3,Results_30d_Deltas!$A$2:$H$5000,7,FALSE)-E3,"")</f>
        <v/>
      </c>
      <c r="I85" s="26">
        <f>IFERROR(VLOOKUP($A3,Results_30d_Deltas!$A$2:$H$5000,6,FALSE),"")</f>
        <v/>
      </c>
      <c r="J85" s="26" t="n"/>
      <c r="K85" s="26" t="n"/>
      <c r="L85" s="26" t="inlineStr">
        <is>
          <t>NO</t>
        </is>
      </c>
      <c r="M85" s="74" t="n">
        <v>1.701463081587604</v>
      </c>
      <c r="N85" s="74" t="n">
        <v>9</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4" t="n"/>
      <c r="BN85" s="34" t="n"/>
      <c r="BO85" s="34" t="n"/>
      <c r="BP85" s="34" t="n"/>
      <c r="BQ85" s="34"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4" t="n"/>
      <c r="DL85" s="34" t="n"/>
      <c r="DM85" s="34" t="n"/>
      <c r="DN85" s="34" t="n"/>
      <c r="DO85" s="34"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4" t="n"/>
      <c r="FQ85" s="34" t="n"/>
      <c r="FR85" s="34"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ez_manage.py:5218 top()</t>
        </is>
      </c>
      <c r="IN85" s="26" t="inlineStr">
        <is>
          <t>v12_quick_engine.py:2747 x2</t>
        </is>
      </c>
      <c r="IO85" s="26" t="n"/>
    </row>
    <row r="86" ht="10.5" customHeight="1" s="67">
      <c r="A86" s="26" t="inlineStr">
        <is>
          <t>WT_PERCENTILE_EXIT_OS_4H</t>
        </is>
      </c>
      <c r="B86" s="26" t="inlineStr">
        <is>
          <t>2.0</t>
        </is>
      </c>
      <c r="C86" s="26" t="n"/>
      <c r="D86" s="26" t="n"/>
      <c r="E86" s="26" t="n"/>
      <c r="F86" s="26" t="n"/>
      <c r="G86" s="26">
        <f>IFERROR(VLOOKUP($A129&amp;"_"&amp;$B129,Results_Deltas!$A$2:$P$15000,5,FALSE),"")</f>
        <v/>
      </c>
      <c r="H86" s="26">
        <f>IFERROR(VLOOKUP($A129,Results_30d_Deltas!$A$2:$H$5000,7,FALSE)-E128,"")</f>
        <v/>
      </c>
      <c r="I86" s="26">
        <f>IFERROR(VLOOKUP($A129,Results_30d_Deltas!$A$2:$H$5000,6,FALSE),"")</f>
        <v/>
      </c>
      <c r="J86" s="26" t="n"/>
      <c r="K86" s="26" t="n"/>
      <c r="L86" s="26" t="inlineStr">
        <is>
          <t>NO</t>
        </is>
      </c>
      <c r="M86" s="74" t="n">
        <v>1.704058807377783</v>
      </c>
      <c r="N86" s="74" t="n">
        <v>9</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4" t="n"/>
      <c r="DO86" s="34"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ez_manage.py:5930 top()</t>
        </is>
      </c>
      <c r="IN86" s="26" t="inlineStr">
        <is>
          <t>v12_quick_engine.py:3770 x5</t>
        </is>
      </c>
      <c r="IO86" s="26" t="n"/>
    </row>
    <row r="87" ht="10.5" customHeight="1" s="67">
      <c r="A87" s="26" t="inlineStr">
        <is>
          <t>WT_REDUCE_FRAC_MED</t>
        </is>
      </c>
      <c r="B87" s="26" t="inlineStr">
        <is>
          <t>1.0</t>
        </is>
      </c>
      <c r="C87" s="26" t="n"/>
      <c r="D87" s="26" t="n"/>
      <c r="E87" s="26" t="n"/>
      <c r="F87" s="26" t="n"/>
      <c r="G87" s="26">
        <f>IFERROR(VLOOKUP($A144&amp;"_"&amp;$B144,Results_Deltas!$A$2:$P$15000,5,FALSE),"")</f>
        <v/>
      </c>
      <c r="H87" s="26">
        <f>IFERROR(VLOOKUP($A144,Results_30d_Deltas!$A$2:$H$5000,7,FALSE)-E143,"")</f>
        <v/>
      </c>
      <c r="I87" s="26">
        <f>IFERROR(VLOOKUP($A144,Results_30d_Deltas!$A$2:$H$5000,6,FALSE),"")</f>
        <v/>
      </c>
      <c r="J87" s="26" t="n"/>
      <c r="K87" s="26" t="n"/>
      <c r="L87" s="26" t="inlineStr">
        <is>
          <t>NO</t>
        </is>
      </c>
      <c r="M87" s="74" t="n">
        <v>1.711875553571475</v>
      </c>
      <c r="N87" s="74" t="n">
        <v>8</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4" t="n"/>
      <c r="BN87" s="34" t="n"/>
      <c r="BO87" s="34" t="n"/>
      <c r="BP87" s="34" t="n"/>
      <c r="BQ87" s="34"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4" t="n"/>
      <c r="DL87" s="34" t="n"/>
      <c r="DM87" s="34" t="n"/>
      <c r="DN87" s="34" t="n"/>
      <c r="DO87" s="34"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ez_manage.py:4309 top()</t>
        </is>
      </c>
      <c r="IN87" s="26" t="inlineStr">
        <is>
          <t>v12_quick_engine.py:2949 x14</t>
        </is>
      </c>
      <c r="IO87" s="26" t="n"/>
    </row>
    <row r="88" ht="10.5" customHeight="1" s="67">
      <c r="A88" s="26" t="inlineStr">
        <is>
          <t>REGIME_RANGING_EXIT_GAIN_MIN</t>
        </is>
      </c>
      <c r="B88" s="26" t="inlineStr">
        <is>
          <t>0.075</t>
        </is>
      </c>
      <c r="C88" s="26" t="n"/>
      <c r="D88" s="26" t="n"/>
      <c r="E88" s="26" t="n"/>
      <c r="F88" s="26" t="n"/>
      <c r="G88" s="26">
        <f>IFERROR(VLOOKUP($A86&amp;"_"&amp;$B86,Results_Deltas!$A$2:$P$15000,5,FALSE),"")</f>
        <v/>
      </c>
      <c r="H88" s="26">
        <f>IFERROR(VLOOKUP($A86,Results_30d_Deltas!$A$2:$H$5000,7,FALSE)-E85,"")</f>
        <v/>
      </c>
      <c r="I88" s="26">
        <f>IFERROR(VLOOKUP($A86,Results_30d_Deltas!$A$2:$H$5000,6,FALSE),"")</f>
        <v/>
      </c>
      <c r="J88" s="26" t="n"/>
      <c r="K88" s="26" t="n"/>
      <c r="L88" s="26" t="inlineStr">
        <is>
          <t>NO</t>
        </is>
      </c>
      <c r="M88" s="74" t="n">
        <v>1.714110863783752</v>
      </c>
      <c r="N88" s="74" t="n">
        <v>8</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4" t="n"/>
      <c r="AO88" s="34" t="n"/>
      <c r="AP88" s="34" t="n"/>
      <c r="AQ88" s="34" t="n"/>
      <c r="AR88" s="34"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4" t="n"/>
      <c r="DO88" s="34"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ez_manage.py:5346 top()</t>
        </is>
      </c>
      <c r="IN88" s="26" t="inlineStr">
        <is>
          <t>v12_quick_engine.py:2938 x6</t>
        </is>
      </c>
      <c r="IO88" s="26" t="n"/>
    </row>
    <row r="89" ht="10.5" customHeight="1" s="67">
      <c r="A89" s="26" t="inlineStr">
        <is>
          <t>WT_PERCENTILE_ENTRY_OB_D</t>
        </is>
      </c>
      <c r="B89" s="26" t="inlineStr">
        <is>
          <t>112.5</t>
        </is>
      </c>
      <c r="C89" s="26" t="n"/>
      <c r="D89" s="26" t="n"/>
      <c r="E89" s="26" t="n"/>
      <c r="F89" s="26" t="n"/>
      <c r="G89" s="26">
        <f>IFERROR(VLOOKUP($A111&amp;"_"&amp;$B111,Results_Deltas!$A$2:$P$15000,5,FALSE),"")</f>
        <v/>
      </c>
      <c r="H89" s="26">
        <f>IFERROR(VLOOKUP($A111,Results_30d_Deltas!$A$2:$H$5000,7,FALSE)-E110,"")</f>
        <v/>
      </c>
      <c r="I89" s="26">
        <f>IFERROR(VLOOKUP($A111,Results_30d_Deltas!$A$2:$H$5000,6,FALSE),"")</f>
        <v/>
      </c>
      <c r="J89" s="26" t="n"/>
      <c r="K89" s="26" t="n"/>
      <c r="L89" s="26" t="inlineStr">
        <is>
          <t>YES</t>
        </is>
      </c>
      <c r="M89" s="74" t="n">
        <v>1.718281538588041</v>
      </c>
      <c r="N89" s="74" t="n">
        <v>11</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4" t="n"/>
      <c r="FL89" s="34" t="n"/>
      <c r="FM89" s="34" t="n"/>
      <c r="FN89" s="34" t="n"/>
      <c r="FO89" s="34"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ez_manage.py:5925 top()</t>
        </is>
      </c>
      <c r="IN89" s="26" t="inlineStr">
        <is>
          <t>v12_quick_engine.py:3765 x2</t>
        </is>
      </c>
      <c r="IO89" s="26" t="n"/>
    </row>
    <row r="90" ht="10.5" customHeight="1" s="67">
      <c r="A90" s="26" t="inlineStr">
        <is>
          <t>WT_EXHAUST_EXIT_MIN_GAIN_PCT</t>
        </is>
      </c>
      <c r="B90" s="26" t="inlineStr">
        <is>
          <t>2.0</t>
        </is>
      </c>
      <c r="C90" s="26" t="n"/>
      <c r="D90" s="26" t="n"/>
      <c r="E90" s="26" t="n"/>
      <c r="F90" s="26" t="n"/>
      <c r="G90" s="26">
        <f>IFERROR(VLOOKUP($A101&amp;"_"&amp;$B101,Results_Deltas!$A$2:$P$15000,5,FALSE),"")</f>
        <v/>
      </c>
      <c r="H90" s="26">
        <f>IFERROR(VLOOKUP($A101,Results_30d_Deltas!$A$2:$H$5000,7,FALSE)-E100,"")</f>
        <v/>
      </c>
      <c r="I90" s="26">
        <f>IFERROR(VLOOKUP($A101,Results_30d_Deltas!$A$2:$H$5000,6,FALSE),"")</f>
        <v/>
      </c>
      <c r="J90" s="26" t="n"/>
      <c r="K90" s="26" t="n"/>
      <c r="L90" s="26" t="inlineStr">
        <is>
          <t>NO</t>
        </is>
      </c>
      <c r="M90" s="74" t="n">
        <v>1.72753767784051</v>
      </c>
      <c r="N90" s="74" t="n">
        <v>9</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4" t="n"/>
      <c r="AO90" s="34" t="n"/>
      <c r="AP90" s="34" t="n"/>
      <c r="AQ90" s="34" t="n"/>
      <c r="AR90" s="34"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4" t="n"/>
      <c r="DO90" s="34"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ez_manage.py:5916 top()</t>
        </is>
      </c>
      <c r="IN90" s="26" t="inlineStr">
        <is>
          <t>v12_quick_engine.py:3752 x3</t>
        </is>
      </c>
      <c r="IO90" s="26" t="n"/>
    </row>
    <row r="91" ht="10.5" customHeight="1" s="67">
      <c r="A91" s="26" t="inlineStr">
        <is>
          <t>WT_PERCENTILE_EXIT_OS_D</t>
        </is>
      </c>
      <c r="B91" s="26" t="inlineStr">
        <is>
          <t>1.0</t>
        </is>
      </c>
      <c r="C91" s="26" t="n"/>
      <c r="D91" s="26" t="n"/>
      <c r="E91" s="26" t="n"/>
      <c r="F91" s="26" t="n"/>
      <c r="G91" s="26">
        <f>IFERROR(VLOOKUP($A132&amp;"_"&amp;$B132,Results_Deltas!$A$2:$P$15000,5,FALSE),"")</f>
        <v/>
      </c>
      <c r="H91" s="26">
        <f>IFERROR(VLOOKUP($A132,Results_30d_Deltas!$A$2:$H$5000,7,FALSE)-E131,"")</f>
        <v/>
      </c>
      <c r="I91" s="26">
        <f>IFERROR(VLOOKUP($A132,Results_30d_Deltas!$A$2:$H$5000,6,FALSE),"")</f>
        <v/>
      </c>
      <c r="J91" s="26" t="n"/>
      <c r="K91" s="26" t="n"/>
      <c r="L91" s="26" t="inlineStr">
        <is>
          <t>NO</t>
        </is>
      </c>
      <c r="M91" s="74" t="n">
        <v>1.730231189419815</v>
      </c>
      <c r="N91" s="74" t="n">
        <v>9</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4" t="n"/>
      <c r="DO91" s="34"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ez_manage.py:5931 top()</t>
        </is>
      </c>
      <c r="IN91" s="26" t="inlineStr">
        <is>
          <t>v12_quick_engine.py:3771 x3</t>
        </is>
      </c>
      <c r="IO91" s="26" t="n"/>
    </row>
    <row r="92" ht="10.5" customHeight="1" s="67">
      <c r="A92" s="26" t="inlineStr">
        <is>
          <t>WT_PERCENTILE_EXIT_OB_D</t>
        </is>
      </c>
      <c r="B92" s="26" t="inlineStr">
        <is>
          <t>1.0</t>
        </is>
      </c>
      <c r="C92" s="26" t="n"/>
      <c r="D92" s="26" t="n"/>
      <c r="E92" s="26" t="n"/>
      <c r="F92" s="26" t="n"/>
      <c r="G92" s="26">
        <f>IFERROR(VLOOKUP($A124&amp;"_"&amp;$B124,Results_Deltas!$A$2:$P$15000,5,FALSE),"")</f>
        <v/>
      </c>
      <c r="H92" s="26">
        <f>IFERROR(VLOOKUP($A124,Results_30d_Deltas!$A$2:$H$5000,7,FALSE)-E123,"")</f>
        <v/>
      </c>
      <c r="I92" s="26">
        <f>IFERROR(VLOOKUP($A124,Results_30d_Deltas!$A$2:$H$5000,6,FALSE),"")</f>
        <v/>
      </c>
      <c r="J92" s="26" t="n"/>
      <c r="K92" s="26" t="n"/>
      <c r="L92" s="26" t="inlineStr">
        <is>
          <t>NO</t>
        </is>
      </c>
      <c r="M92" s="74" t="n">
        <v>1.741203495761407</v>
      </c>
      <c r="N92" s="74" t="n">
        <v>9</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4" t="n"/>
      <c r="DO92" s="34"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ez_manage.py:5929 top()</t>
        </is>
      </c>
      <c r="IN92" s="26" t="inlineStr">
        <is>
          <t>v12_quick_engine.py:3769 x3</t>
        </is>
      </c>
      <c r="IO92" s="26" t="n"/>
    </row>
    <row r="93" ht="10.5" customHeight="1" s="67">
      <c r="A93" s="26" t="inlineStr">
        <is>
          <t>WT_REDUCE_FRAC_LOW</t>
        </is>
      </c>
      <c r="B93" s="26" t="inlineStr">
        <is>
          <t>0.5</t>
        </is>
      </c>
      <c r="C93" s="26" t="n"/>
      <c r="D93" s="26" t="n"/>
      <c r="E93" s="26" t="n"/>
      <c r="F93" s="26" t="n"/>
      <c r="G93" s="26">
        <f>IFERROR(VLOOKUP($A139&amp;"_"&amp;$B139,Results_Deltas!$A$2:$P$15000,5,FALSE),"")</f>
        <v/>
      </c>
      <c r="H93" s="26">
        <f>IFERROR(VLOOKUP($A139,Results_30d_Deltas!$A$2:$H$5000,7,FALSE)-E138,"")</f>
        <v/>
      </c>
      <c r="I93" s="26">
        <f>IFERROR(VLOOKUP($A139,Results_30d_Deltas!$A$2:$H$5000,6,FALSE),"")</f>
        <v/>
      </c>
      <c r="J93" s="26" t="n"/>
      <c r="K93" s="26" t="n"/>
      <c r="L93" s="26" t="inlineStr">
        <is>
          <t>NO</t>
        </is>
      </c>
      <c r="M93" s="74" t="n">
        <v>1.746049934186316</v>
      </c>
      <c r="N93" s="74" t="n">
        <v>9</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4" t="n"/>
      <c r="BN93" s="34" t="n"/>
      <c r="BO93" s="34" t="n"/>
      <c r="BP93" s="34" t="n"/>
      <c r="BQ93" s="34"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4" t="n"/>
      <c r="DL93" s="34" t="n"/>
      <c r="DM93" s="34" t="n"/>
      <c r="DN93" s="34" t="n"/>
      <c r="DO93" s="34"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ez_manage.py:4308 top()</t>
        </is>
      </c>
      <c r="IN93" s="26" t="inlineStr">
        <is>
          <t>v12_quick_engine.py:2948 x10</t>
        </is>
      </c>
      <c r="IO93" s="26" t="n"/>
    </row>
    <row r="94" ht="10.5" customHeight="1" s="67">
      <c r="A94" s="26" t="inlineStr">
        <is>
          <t>WT_PERCENTILE_EXIT_OS_4H</t>
        </is>
      </c>
      <c r="B94" s="26" t="inlineStr">
        <is>
          <t>0.5</t>
        </is>
      </c>
      <c r="C94" s="26" t="n"/>
      <c r="D94" s="26" t="n"/>
      <c r="E94" s="26" t="n"/>
      <c r="F94" s="26" t="n"/>
      <c r="G94" s="26">
        <f>IFERROR(VLOOKUP($A127&amp;"_"&amp;$B127,Results_Deltas!$A$2:$P$15000,5,FALSE),"")</f>
        <v/>
      </c>
      <c r="H94" s="26">
        <f>IFERROR(VLOOKUP($A127,Results_30d_Deltas!$A$2:$H$5000,7,FALSE)-E126,"")</f>
        <v/>
      </c>
      <c r="I94" s="26">
        <f>IFERROR(VLOOKUP($A127,Results_30d_Deltas!$A$2:$H$5000,6,FALSE),"")</f>
        <v/>
      </c>
      <c r="J94" s="26" t="n"/>
      <c r="K94" s="26" t="n"/>
      <c r="L94" s="26" t="inlineStr">
        <is>
          <t>NO</t>
        </is>
      </c>
      <c r="M94" s="74" t="n">
        <v>1.764659291841494</v>
      </c>
      <c r="N94" s="74" t="n">
        <v>9</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4" t="n"/>
      <c r="DO94" s="34"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ez_manage.py:5930 top()</t>
        </is>
      </c>
      <c r="IN94" s="26" t="inlineStr">
        <is>
          <t>v12_quick_engine.py:3770 x5</t>
        </is>
      </c>
      <c r="IO94" s="26" t="n"/>
    </row>
    <row r="95" ht="10.5" customHeight="1" s="67">
      <c r="A95" s="27" t="inlineStr">
        <is>
          <t>BREAKEVEN_DC_FIELD_MODE</t>
        </is>
      </c>
      <c r="B95" s="27" t="inlineStr">
        <is>
          <t>DC4</t>
        </is>
      </c>
      <c r="C95" s="26" t="n"/>
      <c r="D95" s="26" t="n"/>
      <c r="E95" s="26" t="n"/>
      <c r="F95" s="26" t="n"/>
      <c r="G95" s="26">
        <f>IFERROR(VLOOKUP($A30&amp;"_"&amp;$B30,Results_Deltas!$A$2:$P$15000,5,FALSE),"")</f>
        <v/>
      </c>
      <c r="H95" s="26">
        <f>IFERROR(VLOOKUP($A30,Results_30d_Deltas!$A$2:$H$5000,7,FALSE)-E29,"")</f>
        <v/>
      </c>
      <c r="I95" s="26">
        <f>IFERROR(VLOOKUP($A30,Results_30d_Deltas!$A$2:$H$5000,6,FALSE),"")</f>
        <v/>
      </c>
      <c r="J95" s="26" t="n"/>
      <c r="K95" s="26" t="n"/>
      <c r="L95" s="26" t="inlineStr">
        <is>
          <t>YES</t>
        </is>
      </c>
      <c r="M95" s="74" t="n">
        <v>1.765041247905692</v>
      </c>
      <c r="N95" s="74" t="n">
        <v>9</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4" t="n"/>
      <c r="AO95" s="34" t="n"/>
      <c r="AP95" s="34" t="n"/>
      <c r="AQ95" s="34" t="n"/>
      <c r="AR95" s="34"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4" t="n"/>
      <c r="FV95" s="34"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ez_manage.py:4394 top()</t>
        </is>
      </c>
      <c r="IN95" s="26" t="inlineStr">
        <is>
          <t>v12_quick_engine.py:333 x13</t>
        </is>
      </c>
      <c r="IO95" s="26" t="n"/>
    </row>
    <row r="96" ht="10.5" customHeight="1" s="67">
      <c r="A96" s="26" t="inlineStr">
        <is>
          <t>WT_REDUCE_FRAC_LOW</t>
        </is>
      </c>
      <c r="B96" s="26" t="inlineStr">
        <is>
          <t>1.0</t>
        </is>
      </c>
      <c r="C96" s="26" t="n"/>
      <c r="D96" s="26" t="n"/>
      <c r="E96" s="26" t="n"/>
      <c r="F96" s="26" t="n"/>
      <c r="G96" s="26">
        <f>IFERROR(VLOOKUP($A140&amp;"_"&amp;$B140,Results_Deltas!$A$2:$P$15000,5,FALSE),"")</f>
        <v/>
      </c>
      <c r="H96" s="26">
        <f>IFERROR(VLOOKUP($A140,Results_30d_Deltas!$A$2:$H$5000,7,FALSE)-E139,"")</f>
        <v/>
      </c>
      <c r="I96" s="26">
        <f>IFERROR(VLOOKUP($A140,Results_30d_Deltas!$A$2:$H$5000,6,FALSE),"")</f>
        <v/>
      </c>
      <c r="J96" s="26" t="n"/>
      <c r="K96" s="26" t="n"/>
      <c r="L96" s="26" t="inlineStr">
        <is>
          <t>NO</t>
        </is>
      </c>
      <c r="M96" s="74" t="n">
        <v>1.770325095056704</v>
      </c>
      <c r="N96" s="74" t="n">
        <v>9</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4" t="n"/>
      <c r="BN96" s="34" t="n"/>
      <c r="BO96" s="34" t="n"/>
      <c r="BP96" s="34" t="n"/>
      <c r="BQ96" s="34"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4" t="n"/>
      <c r="DL96" s="34" t="n"/>
      <c r="DM96" s="34" t="n"/>
      <c r="DN96" s="34" t="n"/>
      <c r="DO96" s="34"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ez_manage.py:4308 top()</t>
        </is>
      </c>
      <c r="IN96" s="26" t="inlineStr">
        <is>
          <t>v12_quick_engine.py:2948 x10</t>
        </is>
      </c>
      <c r="IO96" s="26" t="n"/>
    </row>
    <row r="97" ht="10.5" customHeight="1" s="67">
      <c r="A97" s="26" t="inlineStr">
        <is>
          <t>WT_EXHAUST_EXIT_REQUIRE_GAIN</t>
        </is>
      </c>
      <c r="B97" s="26" t="inlineStr">
        <is>
          <t>2.0</t>
        </is>
      </c>
      <c r="C97" s="26" t="n"/>
      <c r="D97" s="26" t="n"/>
      <c r="E97" s="26" t="n"/>
      <c r="F97" s="26" t="n"/>
      <c r="G97" s="26">
        <f>IFERROR(VLOOKUP($A105&amp;"_"&amp;$B105,Results_Deltas!$A$2:$P$15000,5,FALSE),"")</f>
        <v/>
      </c>
      <c r="H97" s="26">
        <f>IFERROR(VLOOKUP($A105,Results_30d_Deltas!$A$2:$H$5000,7,FALSE)-E104,"")</f>
        <v/>
      </c>
      <c r="I97" s="26">
        <f>IFERROR(VLOOKUP($A105,Results_30d_Deltas!$A$2:$H$5000,6,FALSE),"")</f>
        <v/>
      </c>
      <c r="J97" s="26" t="n"/>
      <c r="K97" s="26" t="n"/>
      <c r="L97" s="26" t="inlineStr">
        <is>
          <t>NO</t>
        </is>
      </c>
      <c r="M97" s="74" t="n">
        <v>1.771513754120255</v>
      </c>
      <c r="N97" s="74" t="n">
        <v>9</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4" t="n"/>
      <c r="AO97" s="34" t="n"/>
      <c r="AP97" s="34" t="n"/>
      <c r="AQ97" s="34" t="n"/>
      <c r="AR97" s="34"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ez_manage.py:5917 top()</t>
        </is>
      </c>
      <c r="IN97" s="26" t="inlineStr">
        <is>
          <t>v12_quick_engine.py:3753 x3</t>
        </is>
      </c>
      <c r="IO97" s="26" t="n"/>
    </row>
    <row r="98" ht="10.5" customHeight="1" s="67">
      <c r="A98" s="27" t="inlineStr">
        <is>
          <t>MI_ENTRY_STRUCT_BONUS</t>
        </is>
      </c>
      <c r="B98" s="27" t="inlineStr">
        <is>
          <t>10</t>
        </is>
      </c>
      <c r="C98" s="26" t="n"/>
      <c r="D98" s="26" t="n"/>
      <c r="E98" s="26" t="n"/>
      <c r="F98" s="26" t="n"/>
      <c r="G98" s="26">
        <f>IFERROR(VLOOKUP($A81&amp;"_"&amp;$B81,Results_Deltas!$A$2:$P$15000,5,FALSE),"")</f>
        <v/>
      </c>
      <c r="H98" s="26">
        <f>IFERROR(VLOOKUP($A81,Results_30d_Deltas!$A$2:$H$5000,7,FALSE)-E80,"")</f>
        <v/>
      </c>
      <c r="I98" s="26">
        <f>IFERROR(VLOOKUP($A81,Results_30d_Deltas!$A$2:$H$5000,6,FALSE),"")</f>
        <v/>
      </c>
      <c r="J98" s="26" t="n"/>
      <c r="K98" s="26" t="n"/>
      <c r="L98" s="26" t="inlineStr">
        <is>
          <t>YES</t>
        </is>
      </c>
      <c r="M98" s="74" t="n">
        <v>1.771633177783886</v>
      </c>
      <c r="N98" s="74" t="n">
        <v>9</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4" t="n"/>
      <c r="FL98" s="34" t="n"/>
      <c r="FM98" s="34" t="n"/>
      <c r="FN98" s="34" t="n"/>
      <c r="FO98" s="34"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ez_manage.py:3562 top()</t>
        </is>
      </c>
      <c r="IN98" s="26" t="inlineStr">
        <is>
          <t>v12_quick_engine.py:2335 x8</t>
        </is>
      </c>
      <c r="IO98" s="26" t="n"/>
    </row>
    <row r="99" ht="10.5" customHeight="1" s="67">
      <c r="A99" s="26" t="inlineStr">
        <is>
          <t>ALL_TF_AGAINST_CLOSE_COOLDOWN_SEC</t>
        </is>
      </c>
      <c r="B99" s="26" t="inlineStr">
        <is>
          <t>0</t>
        </is>
      </c>
      <c r="C99" s="26" t="n"/>
      <c r="D99" s="26" t="n"/>
      <c r="E99" s="26" t="n"/>
      <c r="F99" s="26" t="n"/>
      <c r="G99" s="26">
        <f>IFERROR(VLOOKUP($A20&amp;"_"&amp;$B20,Results_Deltas!$A$2:$P$15000,5,FALSE),"")</f>
        <v/>
      </c>
      <c r="H99" s="26">
        <f>IFERROR(VLOOKUP($A20,Results_30d_Deltas!$A$2:$H$5000,7,FALSE)-E19,"")</f>
        <v/>
      </c>
      <c r="I99" s="26">
        <f>IFERROR(VLOOKUP($A20,Results_30d_Deltas!$A$2:$H$5000,6,FALSE),"")</f>
        <v/>
      </c>
      <c r="J99" s="26" t="n"/>
      <c r="K99" s="26" t="n"/>
      <c r="L99" s="26" t="inlineStr">
        <is>
          <t>NO</t>
        </is>
      </c>
      <c r="M99" s="74" t="n">
        <v>1.774470569956463</v>
      </c>
      <c r="N99" s="74" t="n">
        <v>9</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ez_manage.py:4324 top()</t>
        </is>
      </c>
      <c r="IN99" s="26" t="inlineStr">
        <is>
          <t>v12_quick_engine.py:168 x9</t>
        </is>
      </c>
      <c r="IO99" s="26" t="n"/>
    </row>
    <row r="100" ht="10.5" customHeight="1" s="67">
      <c r="A100" s="26" t="inlineStr">
        <is>
          <t>WT_PERCENTILE_EXIT_OB_4H</t>
        </is>
      </c>
      <c r="B100" s="26" t="inlineStr">
        <is>
          <t>1.0</t>
        </is>
      </c>
      <c r="C100" s="26" t="n"/>
      <c r="D100" s="26" t="n"/>
      <c r="E100" s="26" t="n"/>
      <c r="F100" s="26" t="n"/>
      <c r="G100" s="26">
        <f>IFERROR(VLOOKUP($A120&amp;"_"&amp;$B120,Results_Deltas!$A$2:$P$15000,5,FALSE),"")</f>
        <v/>
      </c>
      <c r="H100" s="26">
        <f>IFERROR(VLOOKUP($A120,Results_30d_Deltas!$A$2:$H$5000,7,FALSE)-E119,"")</f>
        <v/>
      </c>
      <c r="I100" s="26">
        <f>IFERROR(VLOOKUP($A120,Results_30d_Deltas!$A$2:$H$5000,6,FALSE),"")</f>
        <v/>
      </c>
      <c r="J100" s="26" t="n"/>
      <c r="K100" s="26" t="n"/>
      <c r="L100" s="26" t="inlineStr">
        <is>
          <t>NO</t>
        </is>
      </c>
      <c r="M100" s="74" t="n">
        <v>1.790427626172117</v>
      </c>
      <c r="N100" s="74" t="n">
        <v>9</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4" t="n"/>
      <c r="DO100" s="34"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ez_manage.py:5928 top()</t>
        </is>
      </c>
      <c r="IN100" s="26" t="inlineStr">
        <is>
          <t>v12_quick_engine.py:3768 x5</t>
        </is>
      </c>
      <c r="IO100" s="26" t="n"/>
    </row>
    <row r="101" ht="10.5" customHeight="1" s="67">
      <c r="A101" s="26" t="inlineStr">
        <is>
          <t>WT_PERCENTILE_EXIT_OB_D</t>
        </is>
      </c>
      <c r="B101" s="26" t="inlineStr">
        <is>
          <t>2.0</t>
        </is>
      </c>
      <c r="C101" s="26" t="n"/>
      <c r="D101" s="26" t="n"/>
      <c r="E101" s="26" t="n"/>
      <c r="F101" s="26" t="n"/>
      <c r="G101" s="26">
        <f>IFERROR(VLOOKUP($A125&amp;"_"&amp;$B125,Results_Deltas!$A$2:$P$15000,5,FALSE),"")</f>
        <v/>
      </c>
      <c r="H101" s="26">
        <f>IFERROR(VLOOKUP($A125,Results_30d_Deltas!$A$2:$H$5000,7,FALSE)-E124,"")</f>
        <v/>
      </c>
      <c r="I101" s="26">
        <f>IFERROR(VLOOKUP($A125,Results_30d_Deltas!$A$2:$H$5000,6,FALSE),"")</f>
        <v/>
      </c>
      <c r="J101" s="26" t="n"/>
      <c r="K101" s="26" t="n"/>
      <c r="L101" s="26" t="inlineStr">
        <is>
          <t>NO</t>
        </is>
      </c>
      <c r="M101" s="74" t="n">
        <v>1.793144923545203</v>
      </c>
      <c r="N101" s="74" t="n">
        <v>9</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ez_manage.py:5929 top()</t>
        </is>
      </c>
      <c r="IN101" s="26" t="inlineStr">
        <is>
          <t>v12_quick_engine.py:3769 x3</t>
        </is>
      </c>
      <c r="IO101" s="26" t="n"/>
    </row>
    <row r="102" ht="10.5" customHeight="1" s="67">
      <c r="A102" s="27" t="inlineStr">
        <is>
          <t>MI_ENTRY_ENABLED</t>
        </is>
      </c>
      <c r="B102" s="27" t="inlineStr">
        <is>
          <t>False</t>
        </is>
      </c>
      <c r="C102" s="26" t="n"/>
      <c r="D102" s="26" t="n"/>
      <c r="E102" s="26" t="n"/>
      <c r="F102" s="26" t="n"/>
      <c r="G102" s="26">
        <f>IFERROR(VLOOKUP($A72&amp;"_"&amp;$B72,Results_Deltas!$A$2:$P$15000,5,FALSE),"")</f>
        <v/>
      </c>
      <c r="H102" s="26">
        <f>IFERROR(VLOOKUP($A72,Results_30d_Deltas!$A$2:$H$5000,7,FALSE)-E71,"")</f>
        <v/>
      </c>
      <c r="I102" s="26">
        <f>IFERROR(VLOOKUP($A72,Results_30d_Deltas!$A$2:$H$5000,6,FALSE),"")</f>
        <v/>
      </c>
      <c r="J102" s="26" t="n"/>
      <c r="K102" s="26" t="n"/>
      <c r="L102" s="26" t="inlineStr">
        <is>
          <t>YES</t>
        </is>
      </c>
      <c r="M102" s="74" t="n">
        <v>1.81079003389928</v>
      </c>
      <c r="N102" s="74" t="n">
        <v>9</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4" t="n"/>
      <c r="FL102" s="34" t="n"/>
      <c r="FM102" s="34" t="n"/>
      <c r="FN102" s="34" t="n"/>
      <c r="FO102" s="34"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ez_manage.py:4996 top()</t>
        </is>
      </c>
      <c r="IN102" s="26" t="inlineStr">
        <is>
          <t>v12_quick_engine.py:2331 x16</t>
        </is>
      </c>
      <c r="IO102" s="26" t="n"/>
    </row>
    <row r="103" ht="10.5" customHeight="1" s="67">
      <c r="A103" s="26" t="inlineStr">
        <is>
          <t>WT_REDUCE_FRAC_HIGH</t>
        </is>
      </c>
      <c r="B103" s="26" t="inlineStr">
        <is>
          <t>1.0</t>
        </is>
      </c>
      <c r="C103" s="26" t="n"/>
      <c r="D103" s="26" t="n"/>
      <c r="E103" s="26" t="n"/>
      <c r="F103" s="26" t="n"/>
      <c r="G103" s="26">
        <f>IFERROR(VLOOKUP($A136&amp;"_"&amp;$B136,Results_Deltas!$A$2:$P$15000,5,FALSE),"")</f>
        <v/>
      </c>
      <c r="H103" s="26">
        <f>IFERROR(VLOOKUP($A136,Results_30d_Deltas!$A$2:$H$5000,7,FALSE)-E135,"")</f>
        <v/>
      </c>
      <c r="I103" s="26">
        <f>IFERROR(VLOOKUP($A136,Results_30d_Deltas!$A$2:$H$5000,6,FALSE),"")</f>
        <v/>
      </c>
      <c r="J103" s="26" t="n"/>
      <c r="K103" s="26" t="n"/>
      <c r="L103" s="26" t="inlineStr">
        <is>
          <t>NO</t>
        </is>
      </c>
      <c r="M103" s="74" t="n">
        <v>1.812309660956804</v>
      </c>
      <c r="N103" s="74" t="n">
        <v>9</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4" t="n"/>
      <c r="BN103" s="34" t="n"/>
      <c r="BO103" s="34" t="n"/>
      <c r="BP103" s="34" t="n"/>
      <c r="BQ103" s="34"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4" t="n"/>
      <c r="DL103" s="34" t="n"/>
      <c r="DM103" s="34" t="n"/>
      <c r="DN103" s="34" t="n"/>
      <c r="DO103" s="34"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ez_manage.py:4307 top()</t>
        </is>
      </c>
      <c r="IN103" s="26" t="inlineStr">
        <is>
          <t>v12_quick_engine.py:3772 x2</t>
        </is>
      </c>
      <c r="IO103" s="26" t="n"/>
    </row>
    <row r="104" ht="10.5" customHeight="1" s="67">
      <c r="A104" s="27" t="inlineStr">
        <is>
          <t>MI_ENTRY_EXHAUST_BONUS</t>
        </is>
      </c>
      <c r="B104" s="27" t="inlineStr">
        <is>
          <t>8</t>
        </is>
      </c>
      <c r="C104" s="26" t="n"/>
      <c r="D104" s="26" t="n"/>
      <c r="E104" s="26" t="n"/>
      <c r="F104" s="26" t="n"/>
      <c r="G104" s="26">
        <f>IFERROR(VLOOKUP($A76&amp;"_"&amp;$B76,Results_Deltas!$A$2:$P$15000,5,FALSE),"")</f>
        <v/>
      </c>
      <c r="H104" s="26">
        <f>IFERROR(VLOOKUP($A76,Results_30d_Deltas!$A$2:$H$5000,7,FALSE)-E75,"")</f>
        <v/>
      </c>
      <c r="I104" s="26">
        <f>IFERROR(VLOOKUP($A76,Results_30d_Deltas!$A$2:$H$5000,6,FALSE),"")</f>
        <v/>
      </c>
      <c r="J104" s="26" t="n"/>
      <c r="K104" s="26" t="n"/>
      <c r="L104" s="26" t="inlineStr">
        <is>
          <t>YES</t>
        </is>
      </c>
      <c r="M104" s="74" t="n">
        <v>1.812526075468728</v>
      </c>
      <c r="N104" s="74" t="n">
        <v>9</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4" t="n"/>
      <c r="FL104" s="34" t="n"/>
      <c r="FM104" s="34" t="n"/>
      <c r="FN104" s="34" t="n"/>
      <c r="FO104" s="34"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ez_manage.py:3561 top()</t>
        </is>
      </c>
      <c r="IN104" s="26" t="inlineStr">
        <is>
          <t>v12_quick_engine.py:2333 x8</t>
        </is>
      </c>
      <c r="IO104" s="26" t="n"/>
    </row>
    <row r="105" ht="10.5" customHeight="1" s="67">
      <c r="A105" s="26" t="inlineStr">
        <is>
          <t>WT_EXHAUST_EXIT_REQUIRE_GAIN</t>
        </is>
      </c>
      <c r="B105" s="26" t="inlineStr">
        <is>
          <t>1.0</t>
        </is>
      </c>
      <c r="C105" s="26" t="n"/>
      <c r="D105" s="26" t="n"/>
      <c r="E105" s="26" t="n"/>
      <c r="F105" s="26" t="n"/>
      <c r="G105" s="26">
        <f>IFERROR(VLOOKUP($A104&amp;"_"&amp;$B104,Results_Deltas!$A$2:$P$15000,5,FALSE),"")</f>
        <v/>
      </c>
      <c r="H105" s="26">
        <f>IFERROR(VLOOKUP($A104,Results_30d_Deltas!$A$2:$H$5000,7,FALSE)-E103,"")</f>
        <v/>
      </c>
      <c r="I105" s="26">
        <f>IFERROR(VLOOKUP($A104,Results_30d_Deltas!$A$2:$H$5000,6,FALSE),"")</f>
        <v/>
      </c>
      <c r="J105" s="26" t="n"/>
      <c r="K105" s="26" t="n"/>
      <c r="L105" s="26" t="inlineStr">
        <is>
          <t>NO</t>
        </is>
      </c>
      <c r="M105" s="74" t="n">
        <v>1.816264142189386</v>
      </c>
      <c r="N105" s="74" t="n">
        <v>9</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4" t="n"/>
      <c r="AO105" s="34" t="n"/>
      <c r="AP105" s="34" t="n"/>
      <c r="AQ105" s="34" t="n"/>
      <c r="AR105" s="34"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4" t="n"/>
      <c r="DO105" s="34"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ez_manage.py:5917 top()</t>
        </is>
      </c>
      <c r="IN105" s="26" t="inlineStr">
        <is>
          <t>v12_quick_engine.py:3753 x3</t>
        </is>
      </c>
      <c r="IO105" s="26" t="n"/>
    </row>
    <row r="106" ht="10.5" customHeight="1" s="67">
      <c r="A106" s="26" t="inlineStr">
        <is>
          <t>WT_PERCENTILE_EXIT_OS_D</t>
        </is>
      </c>
      <c r="B106" s="26" t="inlineStr">
        <is>
          <t>0.5</t>
        </is>
      </c>
      <c r="C106" s="26" t="n"/>
      <c r="D106" s="26" t="n"/>
      <c r="E106" s="26" t="n"/>
      <c r="F106" s="26" t="n"/>
      <c r="G106" s="26">
        <f>IFERROR(VLOOKUP($A131&amp;"_"&amp;$B131,Results_Deltas!$A$2:$P$15000,5,FALSE),"")</f>
        <v/>
      </c>
      <c r="H106" s="26">
        <f>IFERROR(VLOOKUP($A131,Results_30d_Deltas!$A$2:$H$5000,7,FALSE)-E130,"")</f>
        <v/>
      </c>
      <c r="I106" s="26">
        <f>IFERROR(VLOOKUP($A131,Results_30d_Deltas!$A$2:$H$5000,6,FALSE),"")</f>
        <v/>
      </c>
      <c r="J106" s="26" t="n"/>
      <c r="K106" s="26" t="n"/>
      <c r="L106" s="26" t="inlineStr">
        <is>
          <t>YES</t>
        </is>
      </c>
      <c r="M106" s="74" t="n">
        <v>1.818153238660656</v>
      </c>
      <c r="N106" s="74" t="n">
        <v>9</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ez_manage.py:5931 top()</t>
        </is>
      </c>
      <c r="IN106" s="26" t="inlineStr">
        <is>
          <t>v12_quick_engine.py:3771 x3</t>
        </is>
      </c>
      <c r="IO106" s="26" t="n"/>
    </row>
    <row r="107" ht="10.5" customHeight="1" s="67">
      <c r="A107" s="27" t="inlineStr">
        <is>
          <t>WT_EXHAUST_ENTRY_GATE_ENABLED</t>
        </is>
      </c>
      <c r="B107" s="27" t="inlineStr">
        <is>
          <t>False</t>
        </is>
      </c>
      <c r="C107" s="26" t="n"/>
      <c r="D107" s="26" t="n"/>
      <c r="E107" s="26" t="n"/>
      <c r="F107" s="26" t="n"/>
      <c r="G107" s="26">
        <f>IFERROR(VLOOKUP($A96&amp;"_"&amp;$B96,Results_Deltas!$A$2:$P$15000,5,FALSE),"")</f>
        <v/>
      </c>
      <c r="H107" s="26">
        <f>IFERROR(VLOOKUP($A96,Results_30d_Deltas!$A$2:$H$5000,7,FALSE)-E95,"")</f>
        <v/>
      </c>
      <c r="I107" s="26">
        <f>IFERROR(VLOOKUP($A96,Results_30d_Deltas!$A$2:$H$5000,6,FALSE),"")</f>
        <v/>
      </c>
      <c r="J107" s="26" t="n"/>
      <c r="K107" s="26" t="n"/>
      <c r="L107" s="26" t="inlineStr">
        <is>
          <t>YES</t>
        </is>
      </c>
      <c r="M107" s="74" t="n">
        <v>1.837377323456621</v>
      </c>
      <c r="N107" s="74" t="n">
        <v>9</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4" t="n"/>
      <c r="FL107" s="34" t="n"/>
      <c r="FM107" s="34" t="n"/>
      <c r="FN107" s="34" t="n"/>
      <c r="FO107" s="34"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ez_manage.py:5914 top()</t>
        </is>
      </c>
      <c r="IN107" s="26" t="inlineStr">
        <is>
          <t>v12_quick_engine.py:3750 x2</t>
        </is>
      </c>
      <c r="IO107" s="26" t="n"/>
    </row>
    <row r="108" ht="10.5" customHeight="1" s="67">
      <c r="A108" s="26" t="inlineStr">
        <is>
          <t>WT_PERCENTILE_EXIT_OS_4H</t>
        </is>
      </c>
      <c r="B108" s="26" t="inlineStr">
        <is>
          <t>1.0</t>
        </is>
      </c>
      <c r="C108" s="26" t="n"/>
      <c r="D108" s="26" t="n"/>
      <c r="E108" s="26" t="n"/>
      <c r="F108" s="26" t="n"/>
      <c r="G108" s="26">
        <f>IFERROR(VLOOKUP($A128&amp;"_"&amp;$B128,Results_Deltas!$A$2:$P$15000,5,FALSE),"")</f>
        <v/>
      </c>
      <c r="H108" s="26">
        <f>IFERROR(VLOOKUP($A128,Results_30d_Deltas!$A$2:$H$5000,7,FALSE)-E127,"")</f>
        <v/>
      </c>
      <c r="I108" s="26">
        <f>IFERROR(VLOOKUP($A128,Results_30d_Deltas!$A$2:$H$5000,6,FALSE),"")</f>
        <v/>
      </c>
      <c r="J108" s="26" t="n"/>
      <c r="K108" s="26" t="n"/>
      <c r="L108" s="26" t="inlineStr">
        <is>
          <t>NO</t>
        </is>
      </c>
      <c r="M108" s="74" t="n">
        <v>1.842333507294792</v>
      </c>
      <c r="N108" s="74" t="n">
        <v>9</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ez_manage.py:5930 top()</t>
        </is>
      </c>
      <c r="IN108" s="26" t="inlineStr">
        <is>
          <t>v12_quick_engine.py:3770 x5</t>
        </is>
      </c>
      <c r="IO108" s="26" t="n"/>
    </row>
    <row r="109" ht="10.5" customHeight="1" s="67">
      <c r="A109" s="26" t="inlineStr">
        <is>
          <t>WT_REDUCE_FRAC_LOW</t>
        </is>
      </c>
      <c r="B109" s="26" t="inlineStr">
        <is>
          <t>2.0</t>
        </is>
      </c>
      <c r="C109" s="26" t="n"/>
      <c r="D109" s="26" t="n"/>
      <c r="E109" s="26" t="n"/>
      <c r="F109" s="26" t="n"/>
      <c r="G109" s="26">
        <f>IFERROR(VLOOKUP($A141&amp;"_"&amp;$B141,Results_Deltas!$A$2:$P$15000,5,FALSE),"")</f>
        <v/>
      </c>
      <c r="H109" s="26">
        <f>IFERROR(VLOOKUP($A141,Results_30d_Deltas!$A$2:$H$5000,7,FALSE)-E140,"")</f>
        <v/>
      </c>
      <c r="I109" s="26">
        <f>IFERROR(VLOOKUP($A141,Results_30d_Deltas!$A$2:$H$5000,6,FALSE),"")</f>
        <v/>
      </c>
      <c r="J109" s="26" t="n"/>
      <c r="K109" s="26" t="n"/>
      <c r="L109" s="26" t="inlineStr">
        <is>
          <t>NO</t>
        </is>
      </c>
      <c r="M109" s="74" t="n">
        <v>1.854764111768943</v>
      </c>
      <c r="N109" s="74" t="n">
        <v>8</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4" t="n"/>
      <c r="BN109" s="34" t="n"/>
      <c r="BO109" s="34" t="n"/>
      <c r="BP109" s="34" t="n"/>
      <c r="BQ109" s="34"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4" t="n"/>
      <c r="DL109" s="34" t="n"/>
      <c r="DM109" s="34" t="n"/>
      <c r="DN109" s="34" t="n"/>
      <c r="DO109" s="34"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ez_manage.py:4308 top()</t>
        </is>
      </c>
      <c r="IN109" s="26" t="inlineStr">
        <is>
          <t>v12_quick_engine.py:2948 x10</t>
        </is>
      </c>
      <c r="IO109" s="26" t="n"/>
    </row>
    <row r="110" ht="10.5" customHeight="1" s="67">
      <c r="A110" s="26" t="inlineStr">
        <is>
          <t>WT_PERCENTILE_EXIT_OB_4H</t>
        </is>
      </c>
      <c r="B110" s="26" t="inlineStr">
        <is>
          <t>2.0</t>
        </is>
      </c>
      <c r="C110" s="26" t="n"/>
      <c r="D110" s="26" t="n"/>
      <c r="E110" s="26" t="n"/>
      <c r="F110" s="26" t="n"/>
      <c r="G110" s="26">
        <f>IFERROR(VLOOKUP($A121&amp;"_"&amp;$B121,Results_Deltas!$A$2:$P$15000,5,FALSE),"")</f>
        <v/>
      </c>
      <c r="H110" s="26">
        <f>IFERROR(VLOOKUP($A121,Results_30d_Deltas!$A$2:$H$5000,7,FALSE)-E120,"")</f>
        <v/>
      </c>
      <c r="I110" s="26">
        <f>IFERROR(VLOOKUP($A121,Results_30d_Deltas!$A$2:$H$5000,6,FALSE),"")</f>
        <v/>
      </c>
      <c r="J110" s="26" t="n"/>
      <c r="K110" s="26" t="n"/>
      <c r="L110" s="26" t="inlineStr">
        <is>
          <t>NO</t>
        </is>
      </c>
      <c r="M110" s="74" t="n">
        <v>1.855672116126148</v>
      </c>
      <c r="N110" s="74" t="n">
        <v>9</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4" t="n"/>
      <c r="DO110" s="34"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ez_manage.py:5928 top()</t>
        </is>
      </c>
      <c r="IN110" s="26" t="inlineStr">
        <is>
          <t>v12_quick_engine.py:3768 x5</t>
        </is>
      </c>
      <c r="IO110" s="26" t="n"/>
    </row>
    <row r="111" ht="10.5" customHeight="1" s="67">
      <c r="A111" s="27" t="inlineStr">
        <is>
          <t>WT_REDUCE_FRAC_HIGH</t>
        </is>
      </c>
      <c r="B111" s="27" t="inlineStr">
        <is>
          <t>0.5</t>
        </is>
      </c>
      <c r="C111" s="26" t="n"/>
      <c r="D111" s="26" t="n"/>
      <c r="E111" s="26" t="n"/>
      <c r="F111" s="26" t="n"/>
      <c r="G111" s="26">
        <f>IFERROR(VLOOKUP($A135&amp;"_"&amp;$B135,Results_Deltas!$A$2:$P$15000,5,FALSE),"")</f>
        <v/>
      </c>
      <c r="H111" s="26">
        <f>IFERROR(VLOOKUP($A135,Results_30d_Deltas!$A$2:$H$5000,7,FALSE)-E134,"")</f>
        <v/>
      </c>
      <c r="I111" s="26">
        <f>IFERROR(VLOOKUP($A135,Results_30d_Deltas!$A$2:$H$5000,6,FALSE),"")</f>
        <v/>
      </c>
      <c r="J111" s="26" t="n"/>
      <c r="K111" s="26" t="n"/>
      <c r="L111" s="26" t="inlineStr">
        <is>
          <t>NO</t>
        </is>
      </c>
      <c r="M111" s="74" t="n">
        <v>1.875763072119248</v>
      </c>
      <c r="N111" s="74" t="n">
        <v>8</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4" t="n"/>
      <c r="BN111" s="34" t="n"/>
      <c r="BO111" s="34" t="n"/>
      <c r="BP111" s="34" t="n"/>
      <c r="BQ111" s="34"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4" t="n"/>
      <c r="DL111" s="34" t="n"/>
      <c r="DM111" s="34" t="n"/>
      <c r="DN111" s="34" t="n"/>
      <c r="DO111" s="34"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ez_manage.py:4307 top()</t>
        </is>
      </c>
      <c r="IN111" s="26" t="inlineStr">
        <is>
          <t>v12_quick_engine.py:3772 x2</t>
        </is>
      </c>
      <c r="IO111" s="26" t="n"/>
    </row>
    <row r="112" ht="10.5" customHeight="1" s="67">
      <c r="A112" s="26" t="inlineStr">
        <is>
          <t>HTF_EXIT_VETO_MAX_LOSS_PCT</t>
        </is>
      </c>
      <c r="B112" s="26" t="inlineStr">
        <is>
          <t>0.5</t>
        </is>
      </c>
      <c r="C112" s="26" t="n"/>
      <c r="D112" s="26" t="n"/>
      <c r="E112" s="26" t="n"/>
      <c r="F112" s="26" t="n"/>
      <c r="G112" s="26">
        <f>IFERROR(VLOOKUP($A48&amp;"_"&amp;$B48,Results_Deltas!$A$2:$P$15000,5,FALSE),"")</f>
        <v/>
      </c>
      <c r="H112" s="26">
        <f>IFERROR(VLOOKUP($A48,Results_30d_Deltas!$A$2:$H$5000,7,FALSE)-E47,"")</f>
        <v/>
      </c>
      <c r="I112" s="26">
        <f>IFERROR(VLOOKUP($A48,Results_30d_Deltas!$A$2:$H$5000,6,FALSE),"")</f>
        <v/>
      </c>
      <c r="J112" s="26" t="n"/>
      <c r="K112" s="26" t="n"/>
      <c r="L112" s="26" t="inlineStr">
        <is>
          <t>NO</t>
        </is>
      </c>
      <c r="M112" s="74" t="n">
        <v>1.876120082653524</v>
      </c>
      <c r="N112" s="74" t="n">
        <v>8</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4" t="n"/>
      <c r="DO112" s="34"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4" t="n"/>
      <c r="EP112" s="34" t="n"/>
      <c r="EQ112" s="34" t="n"/>
      <c r="ER112" s="34" t="n"/>
      <c r="ES112" s="34"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4" t="n"/>
      <c r="GW112" s="34" t="n"/>
      <c r="GX112" s="34" t="n"/>
      <c r="GY112" s="34" t="n"/>
      <c r="GZ112" s="34"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ez_manage.py:4874 top()</t>
        </is>
      </c>
      <c r="IN112" s="26" t="inlineStr">
        <is>
          <t>v12_quick_engine.py:2050 x5</t>
        </is>
      </c>
      <c r="IO112" s="26" t="n"/>
    </row>
    <row r="113" ht="10.5" customHeight="1" s="67">
      <c r="A113" s="26" t="inlineStr">
        <is>
          <t>SATOSHIT_EXIT_LONG_RSI_MIN_TRADIER</t>
        </is>
      </c>
      <c r="B113" s="26" t="inlineStr">
        <is>
          <t>55.0</t>
        </is>
      </c>
      <c r="C113" s="26" t="n"/>
      <c r="D113" s="26" t="n"/>
      <c r="E113" s="26" t="n"/>
      <c r="F113" s="26" t="n"/>
      <c r="G113" s="26">
        <f>IFERROR(VLOOKUP($A13&amp;"_"&amp;$B13,Results_Deltas!$A$2:$P$15000,5,FALSE),"")</f>
        <v/>
      </c>
      <c r="H113" s="26">
        <f>IFERROR(VLOOKUP($A13,Results_30d_Deltas!$A$2:$H$5000,7,FALSE)-E12,"")</f>
        <v/>
      </c>
      <c r="I113" s="26">
        <f>IFERROR(VLOOKUP($A13,Results_30d_Deltas!$A$2:$H$5000,6,FALSE),"")</f>
        <v/>
      </c>
      <c r="J113" s="26" t="n"/>
      <c r="K113" s="26" t="n"/>
      <c r="L113" s="26" t="inlineStr">
        <is>
          <t>NO</t>
        </is>
      </c>
      <c r="M113" s="74" t="n">
        <v>1.886807402587489</v>
      </c>
      <c r="N113" s="74" t="n">
        <v>9</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4" t="n"/>
      <c r="DO113" s="34"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ez_manage.py:5452 top()</t>
        </is>
      </c>
      <c r="IN113" s="26" t="inlineStr">
        <is>
          <t>v12_quick_engine.py:3061 x7</t>
        </is>
      </c>
      <c r="IO113" s="26" t="n"/>
    </row>
    <row r="114" ht="10.5" customHeight="1" s="67">
      <c r="A114" s="26" t="inlineStr">
        <is>
          <t>WT_PERCENTILE_EXIT_ENABLED</t>
        </is>
      </c>
      <c r="B114" s="26" t="inlineStr">
        <is>
          <t>False</t>
        </is>
      </c>
      <c r="C114" s="26" t="n"/>
      <c r="D114" s="26" t="n"/>
      <c r="E114" s="26" t="n"/>
      <c r="F114" s="26" t="n"/>
      <c r="G114" s="26">
        <f>IFERROR(VLOOKUP($A18&amp;"_"&amp;$B18,Results_Deltas!$A$2:$P$15000,5,FALSE),"")</f>
        <v/>
      </c>
      <c r="H114" s="26">
        <f>IFERROR(VLOOKUP($A18,Results_30d_Deltas!$A$2:$H$5000,7,FALSE)-E17,"")</f>
        <v/>
      </c>
      <c r="I114" s="26">
        <f>IFERROR(VLOOKUP($A18,Results_30d_Deltas!$A$2:$H$5000,6,FALSE),"")</f>
        <v/>
      </c>
      <c r="J114" s="26" t="n"/>
      <c r="K114" s="26" t="n"/>
      <c r="L114" s="26" t="inlineStr">
        <is>
          <t>NO</t>
        </is>
      </c>
      <c r="M114" s="74" t="n">
        <v>1.886807402587489</v>
      </c>
      <c r="N114" s="74" t="n">
        <v>9</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4" t="n"/>
      <c r="DO114" s="34"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ez_manage.py:5927 top()</t>
        </is>
      </c>
      <c r="IN114" s="26" t="inlineStr">
        <is>
          <t>v12_quick_engine.py:3767 x3</t>
        </is>
      </c>
      <c r="IO114" s="26" t="n"/>
    </row>
    <row r="115" ht="10.5" customHeight="1" s="67">
      <c r="A115" s="26" t="inlineStr">
        <is>
          <t>DC_HOPELESS_EXIT_MIN_AGE_S</t>
        </is>
      </c>
      <c r="B115" s="26" t="inlineStr">
        <is>
          <t>0</t>
        </is>
      </c>
      <c r="C115" s="26" t="n"/>
      <c r="D115" s="26" t="n"/>
      <c r="E115" s="26" t="n"/>
      <c r="F115" s="26" t="n"/>
      <c r="G115" s="26">
        <f>IFERROR(VLOOKUP($A31&amp;"_"&amp;$B31,Results_Deltas!$A$2:$P$15000,5,FALSE),"")</f>
        <v/>
      </c>
      <c r="H115" s="26">
        <f>IFERROR(VLOOKUP($A31,Results_30d_Deltas!$A$2:$H$5000,7,FALSE)-E30,"")</f>
        <v/>
      </c>
      <c r="I115" s="26">
        <f>IFERROR(VLOOKUP($A31,Results_30d_Deltas!$A$2:$H$5000,6,FALSE),"")</f>
        <v/>
      </c>
      <c r="J115" s="26" t="n"/>
      <c r="K115" s="26" t="n"/>
      <c r="L115" s="26" t="inlineStr">
        <is>
          <t>NO</t>
        </is>
      </c>
      <c r="M115" s="74" t="n">
        <v>1.886807402587489</v>
      </c>
      <c r="N115" s="74" t="n">
        <v>9</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ez_manage.py:4573 top()</t>
        </is>
      </c>
      <c r="IN115" s="26" t="inlineStr">
        <is>
          <t>v12_quick_engine.py:547 x9</t>
        </is>
      </c>
      <c r="IO115" s="26" t="n"/>
    </row>
    <row r="116" ht="10.5" customHeight="1" s="67">
      <c r="A116" s="26" t="inlineStr">
        <is>
          <t>HTF_EXIT_VETO_MIN_ALIGNED</t>
        </is>
      </c>
      <c r="B116" s="26" t="inlineStr">
        <is>
          <t>0</t>
        </is>
      </c>
      <c r="C116" s="26" t="n"/>
      <c r="D116" s="26" t="n"/>
      <c r="E116" s="26" t="n"/>
      <c r="F116" s="26" t="n"/>
      <c r="G116" s="26">
        <f>IFERROR(VLOOKUP($A51&amp;"_"&amp;$B51,Results_Deltas!$A$2:$P$15000,5,FALSE),"")</f>
        <v/>
      </c>
      <c r="H116" s="26">
        <f>IFERROR(VLOOKUP($A51,Results_30d_Deltas!$A$2:$H$5000,7,FALSE)-E50,"")</f>
        <v/>
      </c>
      <c r="I116" s="26">
        <f>IFERROR(VLOOKUP($A51,Results_30d_Deltas!$A$2:$H$5000,6,FALSE),"")</f>
        <v/>
      </c>
      <c r="J116" s="26" t="n"/>
      <c r="K116" s="26" t="n"/>
      <c r="L116" s="26" t="inlineStr">
        <is>
          <t>YES</t>
        </is>
      </c>
      <c r="M116" s="74" t="n">
        <v>1.886807402587489</v>
      </c>
      <c r="N116" s="74" t="n">
        <v>9</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4" t="n"/>
      <c r="DO116" s="34"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4" t="n"/>
      <c r="EP116" s="34" t="n"/>
      <c r="EQ116" s="34" t="n"/>
      <c r="ER116" s="34" t="n"/>
      <c r="ES116" s="34"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ez_manage.py:4875 top()</t>
        </is>
      </c>
      <c r="IN116" s="26" t="inlineStr">
        <is>
          <t>v12_quick_engine.py:2051 x3</t>
        </is>
      </c>
      <c r="IO116" s="26" t="n"/>
    </row>
    <row r="117" ht="10.5" customHeight="1" s="67">
      <c r="A117" s="26" t="inlineStr">
        <is>
          <t>MACD_EXIT_MIN_GAIN</t>
        </is>
      </c>
      <c r="B117" s="26" t="inlineStr">
        <is>
          <t>0</t>
        </is>
      </c>
      <c r="C117" s="26" t="n"/>
      <c r="D117" s="26" t="n"/>
      <c r="E117" s="26" t="n"/>
      <c r="F117" s="26" t="n"/>
      <c r="G117" s="26">
        <f>IFERROR(VLOOKUP($A61&amp;"_"&amp;$B61,Results_Deltas!$A$2:$P$15000,5,FALSE),"")</f>
        <v/>
      </c>
      <c r="H117" s="26">
        <f>IFERROR(VLOOKUP($A61,Results_30d_Deltas!$A$2:$H$5000,7,FALSE)-E60,"")</f>
        <v/>
      </c>
      <c r="I117" s="26">
        <f>IFERROR(VLOOKUP($A61,Results_30d_Deltas!$A$2:$H$5000,6,FALSE),"")</f>
        <v/>
      </c>
      <c r="J117" s="26" t="n"/>
      <c r="K117" s="26" t="n"/>
      <c r="L117" s="26" t="inlineStr">
        <is>
          <t>NO</t>
        </is>
      </c>
      <c r="M117" s="74" t="n">
        <v>1.886807402587489</v>
      </c>
      <c r="N117" s="74" t="n">
        <v>9</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4" t="n"/>
      <c r="AO117" s="34" t="n"/>
      <c r="AP117" s="34" t="n"/>
      <c r="AQ117" s="34" t="n"/>
      <c r="AR117" s="34"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4" t="n"/>
      <c r="DO117" s="34"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ez_manage.py:3497 top()</t>
        </is>
      </c>
      <c r="IN117" s="26" t="inlineStr">
        <is>
          <t>v12_quick_engine.py:2232 x2</t>
        </is>
      </c>
      <c r="IO117" s="26" t="n"/>
    </row>
    <row r="118" ht="10.5" customHeight="1" s="67">
      <c r="A118" s="27" t="inlineStr">
        <is>
          <t>MACD_EXIT_TF</t>
        </is>
      </c>
      <c r="B118" s="27" t="inlineStr">
        <is>
          <t>15m</t>
        </is>
      </c>
      <c r="C118" s="26" t="n"/>
      <c r="D118" s="26" t="n"/>
      <c r="E118" s="26" t="n"/>
      <c r="F118" s="26" t="n"/>
      <c r="G118" s="26">
        <f>IFERROR(VLOOKUP($A69&amp;"_"&amp;$B69,Results_Deltas!$A$2:$P$15000,5,FALSE),"")</f>
        <v/>
      </c>
      <c r="H118" s="26">
        <f>IFERROR(VLOOKUP($A69,Results_30d_Deltas!$A$2:$H$5000,7,FALSE)-E68,"")</f>
        <v/>
      </c>
      <c r="I118" s="26">
        <f>IFERROR(VLOOKUP($A69,Results_30d_Deltas!$A$2:$H$5000,6,FALSE),"")</f>
        <v/>
      </c>
      <c r="J118" s="26" t="n"/>
      <c r="K118" s="26" t="n"/>
      <c r="L118" s="26" t="inlineStr">
        <is>
          <t>YES</t>
        </is>
      </c>
      <c r="M118" s="74" t="n">
        <v>1.886807402587489</v>
      </c>
      <c r="N118" s="74" t="n">
        <v>9</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4" t="n"/>
      <c r="DO118" s="34"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ez_manage.py:3498 top()</t>
        </is>
      </c>
      <c r="IN118" s="26" t="inlineStr">
        <is>
          <t>v12_quick_engine.py:2233 x2</t>
        </is>
      </c>
      <c r="IO118" s="26" t="n"/>
    </row>
    <row r="119" ht="10.5" customHeight="1" s="67">
      <c r="A119" s="26" t="inlineStr">
        <is>
          <t>MI_DIV_EXIT_ENABLED</t>
        </is>
      </c>
      <c r="B119" s="26" t="inlineStr">
        <is>
          <t>False</t>
        </is>
      </c>
      <c r="C119" s="26" t="n"/>
      <c r="D119" s="26" t="n"/>
      <c r="E119" s="26" t="n"/>
      <c r="F119" s="26" t="n"/>
      <c r="G119" s="26">
        <f>IFERROR(VLOOKUP($A70&amp;"_"&amp;$B70,Results_Deltas!$A$2:$P$15000,5,FALSE),"")</f>
        <v/>
      </c>
      <c r="H119" s="26">
        <f>IFERROR(VLOOKUP($A70,Results_30d_Deltas!$A$2:$H$5000,7,FALSE)-E69,"")</f>
        <v/>
      </c>
      <c r="I119" s="26">
        <f>IFERROR(VLOOKUP($A70,Results_30d_Deltas!$A$2:$H$5000,6,FALSE),"")</f>
        <v/>
      </c>
      <c r="J119" s="26" t="n"/>
      <c r="K119" s="26" t="n"/>
      <c r="L119" s="26" t="inlineStr">
        <is>
          <t>NO</t>
        </is>
      </c>
      <c r="M119" s="74" t="n">
        <v>1.886807402587489</v>
      </c>
      <c r="N119" s="74" t="n">
        <v>9</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4" t="n"/>
      <c r="DO119" s="34"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ez_manage.py:3560 top()</t>
        </is>
      </c>
      <c r="IN119" s="26" t="inlineStr">
        <is>
          <t>v12_quick_engine.py:2329 x8</t>
        </is>
      </c>
      <c r="IO119" s="26" t="n"/>
    </row>
    <row r="120" ht="10.5" customHeight="1" s="67">
      <c r="A120" s="26" t="inlineStr">
        <is>
          <t>WT_EXHAUST_EXIT_MIN_GAIN_PCT</t>
        </is>
      </c>
      <c r="B120" s="26" t="inlineStr">
        <is>
          <t>0</t>
        </is>
      </c>
      <c r="C120" s="26" t="n"/>
      <c r="D120" s="26" t="n"/>
      <c r="E120" s="26" t="n"/>
      <c r="F120" s="26" t="n"/>
      <c r="G120" s="26">
        <f>IFERROR(VLOOKUP($A98&amp;"_"&amp;$B98,Results_Deltas!$A$2:$P$15000,5,FALSE),"")</f>
        <v/>
      </c>
      <c r="H120" s="26">
        <f>IFERROR(VLOOKUP($A98,Results_30d_Deltas!$A$2:$H$5000,7,FALSE)-E97,"")</f>
        <v/>
      </c>
      <c r="I120" s="26">
        <f>IFERROR(VLOOKUP($A98,Results_30d_Deltas!$A$2:$H$5000,6,FALSE),"")</f>
        <v/>
      </c>
      <c r="J120" s="26" t="n"/>
      <c r="K120" s="26" t="n"/>
      <c r="L120" s="26" t="inlineStr">
        <is>
          <t>NO</t>
        </is>
      </c>
      <c r="M120" s="74" t="n">
        <v>1.886807402587489</v>
      </c>
      <c r="N120" s="74" t="n">
        <v>9</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4" t="n"/>
      <c r="AO120" s="34" t="n"/>
      <c r="AP120" s="34" t="n"/>
      <c r="AQ120" s="34" t="n"/>
      <c r="AR120" s="34"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4" t="n"/>
      <c r="DO120" s="34"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ez_manage.py:5916 top()</t>
        </is>
      </c>
      <c r="IN120" s="26" t="inlineStr">
        <is>
          <t>v12_quick_engine.py:3752 x3</t>
        </is>
      </c>
      <c r="IO120" s="26" t="n"/>
    </row>
    <row r="121" ht="10.5" customHeight="1" s="67">
      <c r="A121" s="26" t="inlineStr">
        <is>
          <t>HTF_EXIT_VETO_MAX_LOSS_PCT</t>
        </is>
      </c>
      <c r="B121" s="26" t="inlineStr">
        <is>
          <t>0</t>
        </is>
      </c>
      <c r="C121" s="26" t="n"/>
      <c r="D121" s="26" t="n"/>
      <c r="E121" s="26" t="n"/>
      <c r="F121" s="26" t="n"/>
      <c r="G121" s="26">
        <f>IFERROR(VLOOKUP($A47&amp;"_"&amp;$B47,Results_Deltas!$A$2:$P$15000,5,FALSE),"")</f>
        <v/>
      </c>
      <c r="H121" s="26">
        <f>IFERROR(VLOOKUP($A47,Results_30d_Deltas!$A$2:$H$5000,7,FALSE)-E46,"")</f>
        <v/>
      </c>
      <c r="I121" s="26">
        <f>IFERROR(VLOOKUP($A47,Results_30d_Deltas!$A$2:$H$5000,6,FALSE),"")</f>
        <v/>
      </c>
      <c r="J121" s="26" t="n"/>
      <c r="K121" s="26" t="n"/>
      <c r="L121" s="26" t="inlineStr">
        <is>
          <t>NO</t>
        </is>
      </c>
      <c r="M121" s="74" t="n">
        <v>1.897751901878963</v>
      </c>
      <c r="N121" s="74" t="n">
        <v>9</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4" t="n"/>
      <c r="DO121" s="34"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4" t="n"/>
      <c r="EP121" s="34" t="n"/>
      <c r="EQ121" s="34" t="n"/>
      <c r="ER121" s="34" t="n"/>
      <c r="ES121" s="34"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4" t="n"/>
      <c r="GW121" s="34" t="n"/>
      <c r="GX121" s="34" t="n"/>
      <c r="GY121" s="34" t="n"/>
      <c r="GZ121" s="34"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ez_manage.py:4874 top()</t>
        </is>
      </c>
      <c r="IN121" s="26" t="inlineStr">
        <is>
          <t>v12_quick_engine.py:2050 x5</t>
        </is>
      </c>
      <c r="IO121" s="26" t="n"/>
    </row>
    <row r="122" ht="10.5" customHeight="1" s="67">
      <c r="A122" s="27" t="inlineStr">
        <is>
          <t>LOSS_EXIT_STALE_PRICE_ALLOW_NEAR_BE_ENABLED</t>
        </is>
      </c>
      <c r="B122" s="27" t="inlineStr">
        <is>
          <t>False</t>
        </is>
      </c>
      <c r="C122" s="26" t="n"/>
      <c r="D122" s="26" t="n"/>
      <c r="E122" s="26" t="n"/>
      <c r="F122" s="26" t="n"/>
      <c r="G122" s="26">
        <f>IFERROR(VLOOKUP($A55&amp;"_"&amp;$B55,Results_Deltas!$A$2:$P$15000,5,FALSE),"")</f>
        <v/>
      </c>
      <c r="H122" s="26">
        <f>IFERROR(VLOOKUP($A55,Results_30d_Deltas!$A$2:$H$5000,7,FALSE)-E54,"")</f>
        <v/>
      </c>
      <c r="I122" s="26">
        <f>IFERROR(VLOOKUP($A55,Results_30d_Deltas!$A$2:$H$5000,6,FALSE),"")</f>
        <v/>
      </c>
      <c r="J122" s="26" t="n"/>
      <c r="K122" s="26" t="n"/>
      <c r="L122" s="26" t="inlineStr">
        <is>
          <t>YES</t>
        </is>
      </c>
      <c r="M122" s="74" t="n">
        <v>1.897751901878963</v>
      </c>
      <c r="N122" s="74" t="n">
        <v>9</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4" t="n"/>
      <c r="DO122" s="34"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4" t="n"/>
      <c r="GW122" s="34" t="n"/>
      <c r="GX122" s="34" t="n"/>
      <c r="GY122" s="34" t="n"/>
      <c r="GZ122" s="34"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ez_manage.py:3455 top()</t>
        </is>
      </c>
      <c r="IN122" s="26" t="inlineStr">
        <is>
          <t>v12_quick_engine.py:2169 x4</t>
        </is>
      </c>
      <c r="IO122" s="26" t="n"/>
    </row>
    <row r="123" ht="10.5" customHeight="1" s="67">
      <c r="A123" s="26" t="inlineStr">
        <is>
          <t>WT_PERCENTILE_EXIT_OS_D</t>
        </is>
      </c>
      <c r="B123" s="26" t="inlineStr">
        <is>
          <t>2.0</t>
        </is>
      </c>
      <c r="C123" s="26" t="n"/>
      <c r="D123" s="26" t="n"/>
      <c r="E123" s="26" t="n"/>
      <c r="F123" s="26" t="n"/>
      <c r="G123" s="26">
        <f>IFERROR(VLOOKUP($A133&amp;"_"&amp;$B133,Results_Deltas!$A$2:$P$15000,5,FALSE),"")</f>
        <v/>
      </c>
      <c r="H123" s="26">
        <f>IFERROR(VLOOKUP($A133,Results_30d_Deltas!$A$2:$H$5000,7,FALSE)-E132,"")</f>
        <v/>
      </c>
      <c r="I123" s="26">
        <f>IFERROR(VLOOKUP($A133,Results_30d_Deltas!$A$2:$H$5000,6,FALSE),"")</f>
        <v/>
      </c>
      <c r="J123" s="26" t="n"/>
      <c r="K123" s="26" t="n"/>
      <c r="L123" s="26" t="inlineStr">
        <is>
          <t>NO</t>
        </is>
      </c>
      <c r="M123" s="74" t="n">
        <v>1.905111189384528</v>
      </c>
      <c r="N123" s="74" t="n">
        <v>8</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4" t="n"/>
      <c r="DO123" s="34"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ez_manage.py:5931 top()</t>
        </is>
      </c>
      <c r="IN123" s="26" t="inlineStr">
        <is>
          <t>v12_quick_engine.py:3771 x3</t>
        </is>
      </c>
      <c r="IO123" s="26" t="n"/>
    </row>
    <row r="124" ht="10.5" customHeight="1" s="67">
      <c r="A124" s="26" t="inlineStr">
        <is>
          <t>WT_EXHAUST_EXIT_REQUIRE_GAIN</t>
        </is>
      </c>
      <c r="B124" s="26" t="inlineStr">
        <is>
          <t>0</t>
        </is>
      </c>
      <c r="C124" s="26" t="n"/>
      <c r="D124" s="26" t="n"/>
      <c r="E124" s="26" t="n"/>
      <c r="F124" s="26" t="n"/>
      <c r="G124" s="26">
        <f>IFERROR(VLOOKUP($A102&amp;"_"&amp;$B102,Results_Deltas!$A$2:$P$15000,5,FALSE),"")</f>
        <v/>
      </c>
      <c r="H124" s="26">
        <f>IFERROR(VLOOKUP($A102,Results_30d_Deltas!$A$2:$H$5000,7,FALSE)-E101,"")</f>
        <v/>
      </c>
      <c r="I124" s="26">
        <f>IFERROR(VLOOKUP($A102,Results_30d_Deltas!$A$2:$H$5000,6,FALSE),"")</f>
        <v/>
      </c>
      <c r="J124" s="26" t="n"/>
      <c r="K124" s="26" t="n"/>
      <c r="L124" s="26" t="inlineStr">
        <is>
          <t>NO</t>
        </is>
      </c>
      <c r="M124" s="74" t="n">
        <v>1.90783988397284</v>
      </c>
      <c r="N124" s="74" t="n">
        <v>9</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4" t="n"/>
      <c r="AO124" s="34" t="n"/>
      <c r="AP124" s="34" t="n"/>
      <c r="AQ124" s="34" t="n"/>
      <c r="AR124" s="34"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4" t="n"/>
      <c r="DO124" s="34"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ez_manage.py:5917 top()</t>
        </is>
      </c>
      <c r="IN124" s="26" t="inlineStr">
        <is>
          <t>v12_quick_engine.py:3753 x3</t>
        </is>
      </c>
      <c r="IO124" s="26" t="n"/>
    </row>
    <row r="125" ht="10.5" customHeight="1" s="67">
      <c r="A125" s="27" t="inlineStr">
        <is>
          <t>LOSS_EXIT_STOP_FUNCTIONS_KILL_ENABLED</t>
        </is>
      </c>
      <c r="B125" s="27" t="inlineStr">
        <is>
          <t>False</t>
        </is>
      </c>
      <c r="C125" s="26" t="n"/>
      <c r="D125" s="26" t="n"/>
      <c r="E125" s="26" t="n"/>
      <c r="F125" s="26" t="n"/>
      <c r="G125" s="26">
        <f>IFERROR(VLOOKUP($A57&amp;"_"&amp;$B57,Results_Deltas!$A$2:$P$15000,5,FALSE),"")</f>
        <v/>
      </c>
      <c r="H125" s="26">
        <f>IFERROR(VLOOKUP($A57,Results_30d_Deltas!$A$2:$H$5000,7,FALSE)-E56,"")</f>
        <v/>
      </c>
      <c r="I125" s="26">
        <f>IFERROR(VLOOKUP($A57,Results_30d_Deltas!$A$2:$H$5000,6,FALSE),"")</f>
        <v/>
      </c>
      <c r="J125" s="26" t="n"/>
      <c r="K125" s="26" t="n"/>
      <c r="L125" s="26" t="inlineStr">
        <is>
          <t>NO</t>
        </is>
      </c>
      <c r="M125" s="74" t="n">
        <v>1.919979886408332</v>
      </c>
      <c r="N125" s="74" t="n">
        <v>9</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4" t="n"/>
      <c r="DO125" s="34" t="n"/>
      <c r="DP125" s="33" t="n"/>
      <c r="DQ125" s="33" t="n"/>
      <c r="DR125" s="33" t="n"/>
      <c r="DS125" s="33" t="n"/>
      <c r="DT125" s="33" t="n"/>
      <c r="DU125" s="33" t="n"/>
      <c r="DV125" s="33" t="n"/>
      <c r="DW125" s="33" t="n"/>
      <c r="DX125" s="33" t="n"/>
      <c r="DY125" s="33" t="n"/>
      <c r="DZ125" s="33" t="n"/>
      <c r="EA125" s="33" t="n"/>
      <c r="EB125" s="33" t="n"/>
      <c r="EC125" s="33" t="n"/>
      <c r="ED125" s="33" t="n"/>
      <c r="EE125" s="34" t="n"/>
      <c r="EF125" s="34" t="n"/>
      <c r="EG125" s="34" t="n"/>
      <c r="EH125" s="34" t="n"/>
      <c r="EI125" s="34"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4" t="n"/>
      <c r="GW125" s="34" t="n"/>
      <c r="GX125" s="34" t="n"/>
      <c r="GY125" s="34" t="n"/>
      <c r="GZ125" s="34"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ez_manage.py:3456 top()</t>
        </is>
      </c>
      <c r="IN125" s="26" t="inlineStr">
        <is>
          <t>v12_quick_engine.py:867 x5</t>
        </is>
      </c>
      <c r="IO125" s="26" t="n"/>
    </row>
    <row r="126" ht="10.5" customHeight="1" s="67">
      <c r="A126" s="26" t="inlineStr">
        <is>
          <t>HLR_TOP_EXIT_ENABLED</t>
        </is>
      </c>
      <c r="B126" s="26" t="inlineStr">
        <is>
          <t>False</t>
        </is>
      </c>
      <c r="C126" s="26" t="n"/>
      <c r="D126" s="26" t="n"/>
      <c r="E126" s="26" t="n"/>
      <c r="F126" s="26" t="n"/>
      <c r="G126" s="26">
        <f>IFERROR(VLOOKUP($A37&amp;"_"&amp;$B37,Results_Deltas!$A$2:$P$15000,5,FALSE),"")</f>
        <v/>
      </c>
      <c r="H126" s="26">
        <f>IFERROR(VLOOKUP($A37,Results_30d_Deltas!$A$2:$H$5000,7,FALSE)-E36,"")</f>
        <v/>
      </c>
      <c r="I126" s="26">
        <f>IFERROR(VLOOKUP($A37,Results_30d_Deltas!$A$2:$H$5000,6,FALSE),"")</f>
        <v/>
      </c>
      <c r="J126" s="26" t="n"/>
      <c r="K126" s="26" t="n"/>
      <c r="L126" s="26" t="inlineStr">
        <is>
          <t>NO</t>
        </is>
      </c>
      <c r="M126" s="74" t="n">
        <v>1.923921425608329</v>
      </c>
      <c r="N126" s="74" t="n">
        <v>9</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4" t="n"/>
      <c r="DO126" s="34"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ez_manage.py:4858 top()</t>
        </is>
      </c>
      <c r="IN126" s="26" t="inlineStr">
        <is>
          <t>v12_quick_engine.py:2031 x5</t>
        </is>
      </c>
      <c r="IO126" s="26" t="n"/>
    </row>
    <row r="127" ht="10.5" customHeight="1" s="67">
      <c r="A127" s="26" t="inlineStr">
        <is>
          <t>WT_REDUCE_FRAC_MED</t>
        </is>
      </c>
      <c r="B127" s="26" t="inlineStr">
        <is>
          <t>2.0</t>
        </is>
      </c>
      <c r="C127" s="26" t="n"/>
      <c r="D127" s="26" t="n"/>
      <c r="E127" s="26" t="n"/>
      <c r="F127" s="26" t="n"/>
      <c r="G127" s="26">
        <f>IFERROR(VLOOKUP($A145&amp;"_"&amp;$B145,Results_Deltas!$A$2:$P$15000,5,FALSE),"")</f>
        <v/>
      </c>
      <c r="H127" s="26">
        <f>IFERROR(VLOOKUP($A145,Results_30d_Deltas!$A$2:$H$5000,7,FALSE)-E144,"")</f>
        <v/>
      </c>
      <c r="I127" s="26">
        <f>IFERROR(VLOOKUP($A145,Results_30d_Deltas!$A$2:$H$5000,6,FALSE),"")</f>
        <v/>
      </c>
      <c r="J127" s="26" t="n"/>
      <c r="K127" s="26" t="n"/>
      <c r="L127" s="26" t="inlineStr">
        <is>
          <t>NO</t>
        </is>
      </c>
      <c r="M127" s="74" t="n">
        <v>1.934781780451545</v>
      </c>
      <c r="N127" s="74" t="n">
        <v>8</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4" t="n"/>
      <c r="BN127" s="34" t="n"/>
      <c r="BO127" s="34" t="n"/>
      <c r="BP127" s="34" t="n"/>
      <c r="BQ127" s="34"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4" t="n"/>
      <c r="DL127" s="34" t="n"/>
      <c r="DM127" s="34" t="n"/>
      <c r="DN127" s="34" t="n"/>
      <c r="DO127" s="34"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ez_manage.py:4309 top()</t>
        </is>
      </c>
      <c r="IN127" s="26" t="inlineStr">
        <is>
          <t>v12_quick_engine.py:2949 x14</t>
        </is>
      </c>
      <c r="IO127" s="26" t="n"/>
    </row>
    <row r="128" ht="10.5" customHeight="1" s="67">
      <c r="A128" s="27" t="inlineStr">
        <is>
          <t>REGIME_RANGING_WT_REDUCE_FRAC_LOW</t>
        </is>
      </c>
      <c r="B128" s="27" t="inlineStr">
        <is>
          <t>0.4</t>
        </is>
      </c>
      <c r="C128" s="26" t="n"/>
      <c r="D128" s="26" t="n"/>
      <c r="E128" s="26" t="n"/>
      <c r="F128" s="26" t="n"/>
      <c r="G128" s="26">
        <f>IFERROR(VLOOKUP($A93&amp;"_"&amp;$B93,Results_Deltas!$A$2:$P$15000,5,FALSE),"")</f>
        <v/>
      </c>
      <c r="H128" s="26">
        <f>IFERROR(VLOOKUP($A93,Results_30d_Deltas!$A$2:$H$5000,7,FALSE)-E92,"")</f>
        <v/>
      </c>
      <c r="I128" s="26">
        <f>IFERROR(VLOOKUP($A93,Results_30d_Deltas!$A$2:$H$5000,6,FALSE),"")</f>
        <v/>
      </c>
      <c r="J128" s="26" t="n"/>
      <c r="K128" s="26" t="n"/>
      <c r="L128" s="26" t="inlineStr">
        <is>
          <t>YES</t>
        </is>
      </c>
      <c r="M128" s="74" t="n">
        <v>1.936450842599059</v>
      </c>
      <c r="N128" s="74" t="n">
        <v>9</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4" t="n"/>
      <c r="BN128" s="34" t="n"/>
      <c r="BO128" s="34" t="n"/>
      <c r="BP128" s="34" t="n"/>
      <c r="BQ128" s="34"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4" t="n"/>
      <c r="DL128" s="34" t="n"/>
      <c r="DM128" s="34" t="n"/>
      <c r="DN128" s="34" t="n"/>
      <c r="DO128" s="34"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ez_manage.py:5356 top()</t>
        </is>
      </c>
      <c r="IN128" s="26" t="inlineStr">
        <is>
          <t>v12_quick_engine.py:2948 x4</t>
        </is>
      </c>
      <c r="IO128" s="26" t="n"/>
    </row>
    <row r="129" ht="10.5" customHeight="1" s="67">
      <c r="A129" s="26" t="inlineStr">
        <is>
          <t>DC_HOPELESS_EXIT_ENABLED</t>
        </is>
      </c>
      <c r="B129" s="26" t="inlineStr">
        <is>
          <t>False</t>
        </is>
      </c>
      <c r="C129" s="26" t="n"/>
      <c r="D129" s="26" t="n"/>
      <c r="E129" s="26" t="n"/>
      <c r="F129" s="26" t="n"/>
      <c r="G129" s="26">
        <f>IFERROR(VLOOKUP($A16&amp;"_"&amp;$B16,Results_Deltas!$A$2:$P$15000,5,FALSE),"")</f>
        <v/>
      </c>
      <c r="H129" s="26">
        <f>IFERROR(VLOOKUP($A16,Results_30d_Deltas!$A$2:$H$5000,7,FALSE)-E15,"")</f>
        <v/>
      </c>
      <c r="I129" s="26">
        <f>IFERROR(VLOOKUP($A16,Results_30d_Deltas!$A$2:$H$5000,6,FALSE),"")</f>
        <v/>
      </c>
      <c r="J129" s="26" t="n"/>
      <c r="K129" s="26" t="n"/>
      <c r="L129" s="26" t="inlineStr">
        <is>
          <t>NO</t>
        </is>
      </c>
      <c r="M129" s="74" t="n">
        <v>1.959143478138418</v>
      </c>
      <c r="N129" s="74" t="n">
        <v>9</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4" t="n"/>
      <c r="DO129" s="34"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ez_manage.py:4572 top()</t>
        </is>
      </c>
      <c r="IN129" s="26" t="inlineStr">
        <is>
          <t>v12_quick_engine.py:541 x9</t>
        </is>
      </c>
      <c r="IO129" s="26" t="n"/>
    </row>
    <row r="130" ht="10.5" customHeight="1" s="67">
      <c r="A130" s="26" t="inlineStr">
        <is>
          <t>HTF_EXIT_VETO_ENABLED</t>
        </is>
      </c>
      <c r="B130" s="26" t="inlineStr">
        <is>
          <t>False</t>
        </is>
      </c>
      <c r="C130" s="26" t="n"/>
      <c r="D130" s="26" t="n"/>
      <c r="E130" s="26" t="n"/>
      <c r="F130" s="26" t="n"/>
      <c r="G130" s="26">
        <f>IFERROR(VLOOKUP($A45&amp;"_"&amp;$B45,Results_Deltas!$A$2:$P$15000,5,FALSE),"")</f>
        <v/>
      </c>
      <c r="H130" s="26">
        <f>IFERROR(VLOOKUP($A45,Results_30d_Deltas!$A$2:$H$5000,7,FALSE)-E44,"")</f>
        <v/>
      </c>
      <c r="I130" s="26">
        <f>IFERROR(VLOOKUP($A45,Results_30d_Deltas!$A$2:$H$5000,6,FALSE),"")</f>
        <v/>
      </c>
      <c r="J130" s="26" t="n"/>
      <c r="K130" s="26" t="n"/>
      <c r="L130" s="26" t="inlineStr">
        <is>
          <t>NO</t>
        </is>
      </c>
      <c r="M130" s="74" t="n">
        <v>1.959143478138418</v>
      </c>
      <c r="N130" s="74" t="n">
        <v>9</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4" t="n"/>
      <c r="DO130" s="34"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4" t="n"/>
      <c r="EP130" s="34" t="n"/>
      <c r="EQ130" s="34" t="n"/>
      <c r="ER130" s="34" t="n"/>
      <c r="ES130" s="34"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ez_manage.py:4873 top()</t>
        </is>
      </c>
      <c r="IN130" s="26" t="inlineStr">
        <is>
          <t>v12_quick_engine.py:2049 x2</t>
        </is>
      </c>
      <c r="IO130" s="26" t="n"/>
    </row>
    <row r="131" ht="10.5" customHeight="1" s="67">
      <c r="A131" s="27" t="inlineStr">
        <is>
          <t>MACD_EXIT_ENABLED</t>
        </is>
      </c>
      <c r="B131" s="27" t="inlineStr">
        <is>
          <t>False</t>
        </is>
      </c>
      <c r="C131" s="26" t="n"/>
      <c r="D131" s="26" t="n"/>
      <c r="E131" s="26" t="n"/>
      <c r="F131" s="26" t="n"/>
      <c r="G131" s="26">
        <f>IFERROR(VLOOKUP($A59&amp;"_"&amp;$B59,Results_Deltas!$A$2:$P$15000,5,FALSE),"")</f>
        <v/>
      </c>
      <c r="H131" s="26">
        <f>IFERROR(VLOOKUP($A59,Results_30d_Deltas!$A$2:$H$5000,7,FALSE)-E58,"")</f>
        <v/>
      </c>
      <c r="I131" s="26">
        <f>IFERROR(VLOOKUP($A59,Results_30d_Deltas!$A$2:$H$5000,6,FALSE),"")</f>
        <v/>
      </c>
      <c r="J131" s="26" t="n"/>
      <c r="K131" s="26" t="n"/>
      <c r="L131" s="26" t="inlineStr">
        <is>
          <t>NO</t>
        </is>
      </c>
      <c r="M131" s="74" t="n">
        <v>1.959143478138418</v>
      </c>
      <c r="N131" s="74" t="n">
        <v>9</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4" t="n"/>
      <c r="DO131" s="34"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ez_manage.py:3496 top()</t>
        </is>
      </c>
      <c r="IN131" s="26" t="inlineStr">
        <is>
          <t>v12_quick_engine.py:2231 x2</t>
        </is>
      </c>
      <c r="IO131" s="26" t="n"/>
    </row>
    <row r="132" ht="10.5" customHeight="1" s="67">
      <c r="A132" s="26" t="inlineStr">
        <is>
          <t>MI_EXHAUST_EXIT_ENABLED</t>
        </is>
      </c>
      <c r="B132" s="26" t="inlineStr">
        <is>
          <t>False</t>
        </is>
      </c>
      <c r="C132" s="26" t="n"/>
      <c r="D132" s="26" t="n"/>
      <c r="E132" s="26" t="n"/>
      <c r="F132" s="26" t="n"/>
      <c r="G132" s="26">
        <f>IFERROR(VLOOKUP($A84&amp;"_"&amp;$B84,Results_Deltas!$A$2:$P$15000,5,FALSE),"")</f>
        <v/>
      </c>
      <c r="H132" s="26">
        <f>IFERROR(VLOOKUP($A84,Results_30d_Deltas!$A$2:$H$5000,7,FALSE)-E83,"")</f>
        <v/>
      </c>
      <c r="I132" s="26">
        <f>IFERROR(VLOOKUP($A84,Results_30d_Deltas!$A$2:$H$5000,6,FALSE),"")</f>
        <v/>
      </c>
      <c r="J132" s="26" t="n"/>
      <c r="K132" s="26" t="n"/>
      <c r="L132" s="26" t="inlineStr">
        <is>
          <t>NO</t>
        </is>
      </c>
      <c r="M132" s="74" t="n">
        <v>1.959143478138418</v>
      </c>
      <c r="N132" s="74" t="n">
        <v>9</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4" t="n"/>
      <c r="DO132" s="34"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ez_manage.py:3563 top()</t>
        </is>
      </c>
      <c r="IN132" s="26" t="inlineStr">
        <is>
          <t>v12_quick_engine.py:2337 x8</t>
        </is>
      </c>
      <c r="IO132" s="26" t="n"/>
    </row>
    <row r="133" ht="10.5" customHeight="1" s="67">
      <c r="A133" s="27" t="inlineStr">
        <is>
          <t>REGIME_RANGING_EXIT_GAIN_MIN</t>
        </is>
      </c>
      <c r="B133" s="27" t="inlineStr">
        <is>
          <t>0.15</t>
        </is>
      </c>
      <c r="C133" s="26" t="n"/>
      <c r="D133" s="26" t="n"/>
      <c r="E133" s="26" t="n"/>
      <c r="F133" s="26" t="n"/>
      <c r="G133" s="26">
        <f>IFERROR(VLOOKUP($A88&amp;"_"&amp;$B88,Results_Deltas!$A$2:$P$15000,5,FALSE),"")</f>
        <v/>
      </c>
      <c r="H133" s="26">
        <f>IFERROR(VLOOKUP($A88,Results_30d_Deltas!$A$2:$H$5000,7,FALSE)-E87,"")</f>
        <v/>
      </c>
      <c r="I133" s="26">
        <f>IFERROR(VLOOKUP($A88,Results_30d_Deltas!$A$2:$H$5000,6,FALSE),"")</f>
        <v/>
      </c>
      <c r="J133" s="26" t="n"/>
      <c r="K133" s="26" t="n"/>
      <c r="L133" s="26" t="inlineStr">
        <is>
          <t>YES</t>
        </is>
      </c>
      <c r="M133" s="74" t="n">
        <v>1.959143478138418</v>
      </c>
      <c r="N133" s="74" t="n">
        <v>9</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4" t="n"/>
      <c r="AO133" s="34" t="n"/>
      <c r="AP133" s="34" t="n"/>
      <c r="AQ133" s="34" t="n"/>
      <c r="AR133" s="34"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4" t="n"/>
      <c r="DO133" s="34"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ez_manage.py:5346 top()</t>
        </is>
      </c>
      <c r="IN133" s="26" t="inlineStr">
        <is>
          <t>v12_quick_engine.py:2938 x6</t>
        </is>
      </c>
      <c r="IO133" s="26" t="n"/>
    </row>
    <row r="134" ht="10.5" customHeight="1" s="67">
      <c r="A134" s="26" t="inlineStr">
        <is>
          <t>WT_PERCENTILE_EXIT_OB_D</t>
        </is>
      </c>
      <c r="B134" s="26" t="inlineStr">
        <is>
          <t>0.5</t>
        </is>
      </c>
      <c r="C134" s="26" t="n"/>
      <c r="D134" s="26" t="n"/>
      <c r="E134" s="26" t="n"/>
      <c r="F134" s="26" t="n"/>
      <c r="G134" s="26">
        <f>IFERROR(VLOOKUP($A123&amp;"_"&amp;$B123,Results_Deltas!$A$2:$P$15000,5,FALSE),"")</f>
        <v/>
      </c>
      <c r="H134" s="26">
        <f>IFERROR(VLOOKUP($A123,Results_30d_Deltas!$A$2:$H$5000,7,FALSE)-E122,"")</f>
        <v/>
      </c>
      <c r="I134" s="26">
        <f>IFERROR(VLOOKUP($A123,Results_30d_Deltas!$A$2:$H$5000,6,FALSE),"")</f>
        <v/>
      </c>
      <c r="J134" s="26" t="n"/>
      <c r="K134" s="26" t="n"/>
      <c r="L134" s="26" t="inlineStr">
        <is>
          <t>NO</t>
        </is>
      </c>
      <c r="M134" s="74" t="n">
        <v>1.964390956980461</v>
      </c>
      <c r="N134" s="74" t="n">
        <v>9</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4" t="n"/>
      <c r="DO134" s="34"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ez_manage.py:5929 top()</t>
        </is>
      </c>
      <c r="IN134" s="26" t="inlineStr">
        <is>
          <t>v12_quick_engine.py:3769 x3</t>
        </is>
      </c>
      <c r="IO134" s="26" t="n"/>
    </row>
    <row r="135" ht="10.5" customHeight="1" s="67">
      <c r="A135" s="26" t="inlineStr">
        <is>
          <t>WT_PERCENTILE_EXIT_OB_4H</t>
        </is>
      </c>
      <c r="B135" s="26" t="inlineStr">
        <is>
          <t>0.5</t>
        </is>
      </c>
      <c r="C135" s="26" t="n"/>
      <c r="D135" s="26" t="n"/>
      <c r="E135" s="26" t="n"/>
      <c r="F135" s="26" t="n"/>
      <c r="G135" s="26">
        <f>IFERROR(VLOOKUP($A119&amp;"_"&amp;$B119,Results_Deltas!$A$2:$P$15000,5,FALSE),"")</f>
        <v/>
      </c>
      <c r="H135" s="26">
        <f>IFERROR(VLOOKUP($A119,Results_30d_Deltas!$A$2:$H$5000,7,FALSE)-E118,"")</f>
        <v/>
      </c>
      <c r="I135" s="26">
        <f>IFERROR(VLOOKUP($A119,Results_30d_Deltas!$A$2:$H$5000,6,FALSE),"")</f>
        <v/>
      </c>
      <c r="J135" s="26" t="n"/>
      <c r="K135" s="26" t="n"/>
      <c r="L135" s="26" t="inlineStr">
        <is>
          <t>NO</t>
        </is>
      </c>
      <c r="M135" s="74" t="n">
        <v>2.052126193196881</v>
      </c>
      <c r="N135" s="74" t="n">
        <v>9</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4" t="n"/>
      <c r="DO135" s="34"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ez_manage.py:5928 top()</t>
        </is>
      </c>
      <c r="IN135" s="26" t="inlineStr">
        <is>
          <t>v12_quick_engine.py:3768 x5</t>
        </is>
      </c>
      <c r="IO135" s="26" t="n"/>
    </row>
    <row r="136" ht="10.5" customHeight="1" s="67">
      <c r="A136" s="27" t="inlineStr">
        <is>
          <t>WT_PERCENTILE_ENTRY_OB_D</t>
        </is>
      </c>
      <c r="B136" s="27" t="inlineStr">
        <is>
          <t>90.0</t>
        </is>
      </c>
      <c r="C136" s="26" t="n"/>
      <c r="D136" s="26" t="n"/>
      <c r="E136" s="26" t="n"/>
      <c r="F136" s="26" t="n"/>
      <c r="G136" s="26">
        <f>IFERROR(VLOOKUP($A110&amp;"_"&amp;$B110,Results_Deltas!$A$2:$P$15000,5,FALSE),"")</f>
        <v/>
      </c>
      <c r="H136" s="26">
        <f>IFERROR(VLOOKUP($A110,Results_30d_Deltas!$A$2:$H$5000,7,FALSE)-E109,"")</f>
        <v/>
      </c>
      <c r="I136" s="26">
        <f>IFERROR(VLOOKUP($A110,Results_30d_Deltas!$A$2:$H$5000,6,FALSE),"")</f>
        <v/>
      </c>
      <c r="J136" s="26" t="n"/>
      <c r="K136" s="26" t="n"/>
      <c r="L136" s="26" t="inlineStr">
        <is>
          <t>NO</t>
        </is>
      </c>
      <c r="M136" s="74" t="n">
        <v>2.053675038885639</v>
      </c>
      <c r="N136" s="74" t="n">
        <v>9</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4" t="n"/>
      <c r="FL136" s="34" t="n"/>
      <c r="FM136" s="34" t="n"/>
      <c r="FN136" s="34" t="n"/>
      <c r="FO136" s="34"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ez_manage.py:5925 top()</t>
        </is>
      </c>
      <c r="IN136" s="26" t="inlineStr">
        <is>
          <t>v12_quick_engine.py:3765 x2</t>
        </is>
      </c>
      <c r="IO136" s="26" t="n"/>
    </row>
    <row r="137" ht="10.5" customHeight="1" s="67">
      <c r="A137" s="27" t="inlineStr">
        <is>
          <t>WT_PERCENTILE_ENTRY_OS_D</t>
        </is>
      </c>
      <c r="B137" s="27" t="inlineStr">
        <is>
          <t>10.0</t>
        </is>
      </c>
      <c r="C137" s="26" t="n"/>
      <c r="D137" s="26" t="n"/>
      <c r="E137" s="26" t="n"/>
      <c r="F137" s="26" t="n"/>
      <c r="G137" s="26">
        <f>IFERROR(VLOOKUP($A115&amp;"_"&amp;$B115,Results_Deltas!$A$2:$P$15000,5,FALSE),"")</f>
        <v/>
      </c>
      <c r="H137" s="26">
        <f>IFERROR(VLOOKUP($A115,Results_30d_Deltas!$A$2:$H$5000,7,FALSE)-E114,"")</f>
        <v/>
      </c>
      <c r="I137" s="26">
        <f>IFERROR(VLOOKUP($A115,Results_30d_Deltas!$A$2:$H$5000,6,FALSE),"")</f>
        <v/>
      </c>
      <c r="J137" s="26" t="n"/>
      <c r="K137" s="26" t="n"/>
      <c r="L137" s="26" t="inlineStr">
        <is>
          <t>NO</t>
        </is>
      </c>
      <c r="M137" s="74" t="n">
        <v>2.055757651955172</v>
      </c>
      <c r="N137" s="74" t="n">
        <v>9</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4" t="n"/>
      <c r="FL137" s="34" t="n"/>
      <c r="FM137" s="34" t="n"/>
      <c r="FN137" s="34" t="n"/>
      <c r="FO137" s="34"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ez_manage.py:5926 top()</t>
        </is>
      </c>
      <c r="IN137" s="26" t="inlineStr">
        <is>
          <t>v12_quick_engine.py:3766 x2</t>
        </is>
      </c>
      <c r="IO137" s="26" t="n"/>
    </row>
    <row r="138" ht="10.5" customHeight="1" s="67">
      <c r="A138" s="27" t="inlineStr">
        <is>
          <t>WT_PERCENTILE_ENTRY_GATE_ENABLED</t>
        </is>
      </c>
      <c r="B138" s="27" t="inlineStr">
        <is>
          <t>False</t>
        </is>
      </c>
      <c r="C138" s="26" t="n"/>
      <c r="D138" s="26" t="n"/>
      <c r="E138" s="26" t="n"/>
      <c r="F138" s="26" t="n"/>
      <c r="G138" s="26">
        <f>IFERROR(VLOOKUP($A106&amp;"_"&amp;$B106,Results_Deltas!$A$2:$P$15000,5,FALSE),"")</f>
        <v/>
      </c>
      <c r="H138" s="26">
        <f>IFERROR(VLOOKUP($A106,Results_30d_Deltas!$A$2:$H$5000,7,FALSE)-E105,"")</f>
        <v/>
      </c>
      <c r="I138" s="26">
        <f>IFERROR(VLOOKUP($A106,Results_30d_Deltas!$A$2:$H$5000,6,FALSE),"")</f>
        <v/>
      </c>
      <c r="J138" s="26" t="n"/>
      <c r="K138" s="26" t="n"/>
      <c r="L138" s="26" t="inlineStr">
        <is>
          <t>NO</t>
        </is>
      </c>
      <c r="M138" s="74" t="n">
        <v>2.078526286873531</v>
      </c>
      <c r="N138" s="74" t="n">
        <v>9</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4" t="n"/>
      <c r="FL138" s="34" t="n"/>
      <c r="FM138" s="34" t="n"/>
      <c r="FN138" s="34" t="n"/>
      <c r="FO138" s="34"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ez_manage.py:5924 top()</t>
        </is>
      </c>
      <c r="IN138" s="26" t="inlineStr">
        <is>
          <t>v12_quick_engine.py:3764 x2</t>
        </is>
      </c>
      <c r="IO138" s="26" t="n"/>
    </row>
    <row r="139" ht="10.5" customHeight="1" s="67">
      <c r="A139" s="26" t="inlineStr">
        <is>
          <t>WT_REDUCE_FRAC_HIGH</t>
        </is>
      </c>
      <c r="B139" s="26" t="inlineStr">
        <is>
          <t>0</t>
        </is>
      </c>
      <c r="C139" s="26" t="n"/>
      <c r="D139" s="26" t="n"/>
      <c r="E139" s="26" t="n"/>
      <c r="F139" s="26" t="n"/>
      <c r="G139" s="26">
        <f>IFERROR(VLOOKUP($A134&amp;"_"&amp;$B134,Results_Deltas!$A$2:$P$15000,5,FALSE),"")</f>
        <v/>
      </c>
      <c r="H139" s="26">
        <f>IFERROR(VLOOKUP($A134,Results_30d_Deltas!$A$2:$H$5000,7,FALSE)-E133,"")</f>
        <v/>
      </c>
      <c r="I139" s="26">
        <f>IFERROR(VLOOKUP($A134,Results_30d_Deltas!$A$2:$H$5000,6,FALSE),"")</f>
        <v/>
      </c>
      <c r="J139" s="26" t="n"/>
      <c r="K139" s="26" t="n"/>
      <c r="L139" s="26" t="inlineStr">
        <is>
          <t>NO</t>
        </is>
      </c>
      <c r="M139" s="74" t="n">
        <v>2.229870611501292</v>
      </c>
      <c r="N139" s="74" t="n">
        <v>9</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4" t="n"/>
      <c r="BN139" s="34" t="n"/>
      <c r="BO139" s="34" t="n"/>
      <c r="BP139" s="34" t="n"/>
      <c r="BQ139" s="34"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4" t="n"/>
      <c r="DL139" s="34" t="n"/>
      <c r="DM139" s="34" t="n"/>
      <c r="DN139" s="34" t="n"/>
      <c r="DO139" s="34"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ez_manage.py:4307 top()</t>
        </is>
      </c>
      <c r="IN139" s="26" t="inlineStr">
        <is>
          <t>v12_quick_engine.py:3772 x2</t>
        </is>
      </c>
      <c r="IO139" s="26" t="n"/>
    </row>
    <row r="140" ht="10.5" customHeight="1" s="67">
      <c r="A140" s="26" t="inlineStr">
        <is>
          <t>WT_REDUCE_FRAC_MED</t>
        </is>
      </c>
      <c r="B140" s="26" t="inlineStr">
        <is>
          <t>0</t>
        </is>
      </c>
      <c r="C140" s="26" t="n"/>
      <c r="D140" s="26" t="n"/>
      <c r="E140" s="26" t="n"/>
      <c r="F140" s="26" t="n"/>
      <c r="G140" s="26">
        <f>IFERROR(VLOOKUP($A142&amp;"_"&amp;$B142,Results_Deltas!$A$2:$P$15000,5,FALSE),"")</f>
        <v/>
      </c>
      <c r="H140" s="26">
        <f>IFERROR(VLOOKUP($A142,Results_30d_Deltas!$A$2:$H$5000,7,FALSE)-E141,"")</f>
        <v/>
      </c>
      <c r="I140" s="26">
        <f>IFERROR(VLOOKUP($A142,Results_30d_Deltas!$A$2:$H$5000,6,FALSE),"")</f>
        <v/>
      </c>
      <c r="J140" s="26" t="n"/>
      <c r="K140" s="26" t="n"/>
      <c r="L140" s="26" t="inlineStr">
        <is>
          <t>NO</t>
        </is>
      </c>
      <c r="M140" s="74" t="n">
        <v>2.229870611501292</v>
      </c>
      <c r="N140" s="74" t="n">
        <v>9</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4" t="n"/>
      <c r="BN140" s="34" t="n"/>
      <c r="BO140" s="34" t="n"/>
      <c r="BP140" s="34" t="n"/>
      <c r="BQ140" s="34"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4" t="n"/>
      <c r="DL140" s="34" t="n"/>
      <c r="DM140" s="34" t="n"/>
      <c r="DN140" s="34" t="n"/>
      <c r="DO140" s="34"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ez_manage.py:4309 top()</t>
        </is>
      </c>
      <c r="IN140" s="26" t="inlineStr">
        <is>
          <t>v12_quick_engine.py:2949 x14</t>
        </is>
      </c>
      <c r="IO140" s="26" t="n"/>
    </row>
    <row r="141" ht="10.5" customHeight="1" s="67">
      <c r="A141" s="26" t="inlineStr">
        <is>
          <t>WT_PERCENTILE_EXIT_OB_4H</t>
        </is>
      </c>
      <c r="B141" s="26" t="inlineStr">
        <is>
          <t>0</t>
        </is>
      </c>
      <c r="C141" s="26" t="n"/>
      <c r="D141" s="26" t="n"/>
      <c r="E141" s="26" t="n"/>
      <c r="F141" s="26" t="n"/>
      <c r="G141" s="26">
        <f>IFERROR(VLOOKUP($A118&amp;"_"&amp;$B118,Results_Deltas!$A$2:$P$15000,5,FALSE),"")</f>
        <v/>
      </c>
      <c r="H141" s="26">
        <f>IFERROR(VLOOKUP($A118,Results_30d_Deltas!$A$2:$H$5000,7,FALSE)-E117,"")</f>
        <v/>
      </c>
      <c r="I141" s="26">
        <f>IFERROR(VLOOKUP($A118,Results_30d_Deltas!$A$2:$H$5000,6,FALSE),"")</f>
        <v/>
      </c>
      <c r="J141" s="26" t="n"/>
      <c r="K141" s="26" t="n"/>
      <c r="L141" s="26" t="inlineStr">
        <is>
          <t>NO</t>
        </is>
      </c>
      <c r="M141" s="74" t="n">
        <v>2.242575018689267</v>
      </c>
      <c r="N141" s="74" t="n">
        <v>9</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4" t="n"/>
      <c r="DO141" s="34"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ez_manage.py:5928 top()</t>
        </is>
      </c>
      <c r="IN141" s="26" t="inlineStr">
        <is>
          <t>v12_quick_engine.py:3768 x5</t>
        </is>
      </c>
      <c r="IO141" s="26" t="n"/>
    </row>
    <row r="142" ht="10.5" customHeight="1" s="67">
      <c r="A142" s="26" t="inlineStr">
        <is>
          <t>WT_PERCENTILE_EXIT_OS_4H</t>
        </is>
      </c>
      <c r="B142" s="26" t="inlineStr">
        <is>
          <t>0</t>
        </is>
      </c>
      <c r="C142" s="26" t="n"/>
      <c r="D142" s="26" t="n"/>
      <c r="E142" s="26" t="n"/>
      <c r="F142" s="26" t="n"/>
      <c r="G142" s="26">
        <f>IFERROR(VLOOKUP($A126&amp;"_"&amp;$B126,Results_Deltas!$A$2:$P$15000,5,FALSE),"")</f>
        <v/>
      </c>
      <c r="H142" s="26">
        <f>IFERROR(VLOOKUP($A126,Results_30d_Deltas!$A$2:$H$5000,7,FALSE)-E125,"")</f>
        <v/>
      </c>
      <c r="I142" s="26">
        <f>IFERROR(VLOOKUP($A126,Results_30d_Deltas!$A$2:$H$5000,6,FALSE),"")</f>
        <v/>
      </c>
      <c r="J142" s="26" t="n"/>
      <c r="K142" s="26" t="n"/>
      <c r="L142" s="26" t="inlineStr">
        <is>
          <t>NO</t>
        </is>
      </c>
      <c r="M142" s="74" t="n">
        <v>2.242926549248574</v>
      </c>
      <c r="N142" s="74" t="n">
        <v>9</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4" t="n"/>
      <c r="DO142" s="34"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ez_manage.py:5930 top()</t>
        </is>
      </c>
      <c r="IN142" s="26" t="inlineStr">
        <is>
          <t>v12_quick_engine.py:3770 x5</t>
        </is>
      </c>
      <c r="IO142" s="26" t="n"/>
    </row>
    <row r="143" ht="10.5" customHeight="1" s="67">
      <c r="A143" s="26" t="inlineStr">
        <is>
          <t>WT_PERCENTILE_EXIT_OS_D</t>
        </is>
      </c>
      <c r="B143" s="26" t="inlineStr">
        <is>
          <t>0</t>
        </is>
      </c>
      <c r="C143" s="26" t="n"/>
      <c r="D143" s="26" t="n"/>
      <c r="E143" s="26" t="n"/>
      <c r="F143" s="26" t="n"/>
      <c r="G143" s="26">
        <f>IFERROR(VLOOKUP($A130&amp;"_"&amp;$B130,Results_Deltas!$A$2:$P$15000,5,FALSE),"")</f>
        <v/>
      </c>
      <c r="H143" s="26">
        <f>IFERROR(VLOOKUP($A130,Results_30d_Deltas!$A$2:$H$5000,7,FALSE)-E129,"")</f>
        <v/>
      </c>
      <c r="I143" s="26">
        <f>IFERROR(VLOOKUP($A130,Results_30d_Deltas!$A$2:$H$5000,6,FALSE),"")</f>
        <v/>
      </c>
      <c r="J143" s="26" t="n"/>
      <c r="K143" s="26" t="n"/>
      <c r="L143" s="26" t="inlineStr">
        <is>
          <t>NO</t>
        </is>
      </c>
      <c r="M143" s="74" t="n">
        <v>2.242926549248574</v>
      </c>
      <c r="N143" s="74" t="n">
        <v>9</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4" t="n"/>
      <c r="DO143" s="34"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ez_manage.py:5931 top()</t>
        </is>
      </c>
      <c r="IN143" s="26" t="inlineStr">
        <is>
          <t>v12_quick_engine.py:3771 x3</t>
        </is>
      </c>
      <c r="IO143" s="26" t="n"/>
    </row>
    <row r="144" ht="10.5" customHeight="1" s="67">
      <c r="A144" s="26" t="inlineStr">
        <is>
          <t>WT_REDUCE_FRAC_LOW</t>
        </is>
      </c>
      <c r="B144" s="26" t="inlineStr">
        <is>
          <t>0</t>
        </is>
      </c>
      <c r="C144" s="26" t="n"/>
      <c r="D144" s="26" t="n"/>
      <c r="E144" s="26" t="n"/>
      <c r="F144" s="26" t="n"/>
      <c r="G144" s="26">
        <f>IFERROR(VLOOKUP($A138&amp;"_"&amp;$B138,Results_Deltas!$A$2:$P$15000,5,FALSE),"")</f>
        <v/>
      </c>
      <c r="H144" s="26">
        <f>IFERROR(VLOOKUP($A138,Results_30d_Deltas!$A$2:$H$5000,7,FALSE)-E137,"")</f>
        <v/>
      </c>
      <c r="I144" s="26">
        <f>IFERROR(VLOOKUP($A138,Results_30d_Deltas!$A$2:$H$5000,6,FALSE),"")</f>
        <v/>
      </c>
      <c r="J144" s="26" t="n"/>
      <c r="K144" s="26" t="n"/>
      <c r="L144" s="26" t="inlineStr">
        <is>
          <t>NO</t>
        </is>
      </c>
      <c r="M144" s="74" t="n">
        <v>2.302206687052221</v>
      </c>
      <c r="N144" s="74" t="n">
        <v>9</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4" t="n"/>
      <c r="BN144" s="34" t="n"/>
      <c r="BO144" s="34" t="n"/>
      <c r="BP144" s="34" t="n"/>
      <c r="BQ144" s="34"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4" t="n"/>
      <c r="DL144" s="34" t="n"/>
      <c r="DM144" s="34" t="n"/>
      <c r="DN144" s="34" t="n"/>
      <c r="DO144" s="34"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ez_manage.py:4308 top()</t>
        </is>
      </c>
      <c r="IN144" s="26" t="inlineStr">
        <is>
          <t>v12_quick_engine.py:2948 x10</t>
        </is>
      </c>
      <c r="IO144" s="26" t="n"/>
    </row>
    <row r="145" ht="10.5" customHeight="1" s="67">
      <c r="A145" s="26" t="inlineStr">
        <is>
          <t>WT_PERCENTILE_EXIT_OB_D</t>
        </is>
      </c>
      <c r="B145" s="26" t="inlineStr">
        <is>
          <t>0</t>
        </is>
      </c>
      <c r="C145" s="26" t="n"/>
      <c r="D145" s="26" t="n"/>
      <c r="E145" s="26" t="n"/>
      <c r="F145" s="26" t="n"/>
      <c r="G145" s="26">
        <f>IFERROR(VLOOKUP($A122&amp;"_"&amp;$B122,Results_Deltas!$A$2:$P$15000,5,FALSE),"")</f>
        <v/>
      </c>
      <c r="H145" s="26">
        <f>IFERROR(VLOOKUP($A122,Results_30d_Deltas!$A$2:$H$5000,7,FALSE)-E121,"")</f>
        <v/>
      </c>
      <c r="I145" s="26">
        <f>IFERROR(VLOOKUP($A122,Results_30d_Deltas!$A$2:$H$5000,6,FALSE),"")</f>
        <v/>
      </c>
      <c r="J145" s="26" t="n"/>
      <c r="K145" s="26" t="n"/>
      <c r="L145" s="26" t="inlineStr">
        <is>
          <t>NO</t>
        </is>
      </c>
      <c r="M145" s="74" t="n">
        <v>2.310150889371028</v>
      </c>
      <c r="N145" s="74" t="n">
        <v>9</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4" t="n"/>
      <c r="DO145" s="34"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ez_manage.py:5929 top()</t>
        </is>
      </c>
      <c r="IN145" s="26" t="inlineStr">
        <is>
          <t>v12_quick_engine.py:3769 x3</t>
        </is>
      </c>
      <c r="IO145" s="26" t="n"/>
    </row>
    <row r="146" ht="15.75" customHeight="1" s="67">
      <c r="A146" s="37" t="inlineStr">
        <is>
          <t>BANDAID_OFF_LOSER_RECOVER_PCT</t>
        </is>
      </c>
      <c r="B146" s="38" t="inlineStr">
        <is>
          <t>0.5</t>
        </is>
      </c>
      <c r="C146" s="38" t="n"/>
      <c r="D146" s="38" t="inlineStr">
        <is>
          <t>AUGMENT, ENTRY, EXIT, GLOBAL_CHECK, REDUCE, STOCKS_EXIT</t>
        </is>
      </c>
      <c r="E146" s="38" t="n"/>
      <c r="F146" s="26" t="n"/>
      <c r="G146" s="38">
        <f>IFERROR(VLOOKUP($A153&amp;"_"&amp;$B153,Results_Deltas!$A$2:$P$15000,5,FALSE),"")</f>
        <v/>
      </c>
      <c r="H146" s="38" t="inlineStr">
        <is>
          <t>Blanket (page end)</t>
        </is>
      </c>
      <c r="I146" s="26" t="n"/>
      <c r="J146" s="26" t="n"/>
      <c r="K146" s="26" t="n"/>
      <c r="L146" s="26" t="inlineStr">
        <is>
          <t>NO</t>
        </is>
      </c>
      <c r="M146" s="74" t="n">
        <v>2.171467906353442</v>
      </c>
      <c r="N146" s="74" t="n">
        <v>27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ADX_RANGING_THRESHOLD</t>
        </is>
      </c>
      <c r="B147" s="40" t="inlineStr">
        <is>
          <t>10</t>
        </is>
      </c>
      <c r="C147" s="38" t="n"/>
      <c r="D147" s="38" t="inlineStr">
        <is>
          <t>ENTRY, GLOBAL_CHECK, STOCKS_EXIT</t>
        </is>
      </c>
      <c r="E147" s="38" t="n"/>
      <c r="F147" s="26" t="n"/>
      <c r="G147" s="38">
        <f>IFERROR(VLOOKUP($A149&amp;"_"&amp;$B149,Results_Deltas!$A$2:$P$15000,5,FALSE),"")</f>
        <v/>
      </c>
      <c r="H147" s="38" t="inlineStr">
        <is>
          <t>Blanket (page end)</t>
        </is>
      </c>
      <c r="I147" s="26" t="n"/>
      <c r="J147" s="26" t="n"/>
      <c r="K147" s="26" t="n"/>
      <c r="L147" s="26" t="inlineStr">
        <is>
          <t>NO</t>
        </is>
      </c>
      <c r="M147" s="74" t="n">
        <v>2.20564984903814</v>
      </c>
      <c r="N147" s="74" t="n">
        <v>30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ADX_RANGING_THRESHOLD</t>
        </is>
      </c>
      <c r="B148" s="38" t="inlineStr">
        <is>
          <t>25</t>
        </is>
      </c>
      <c r="C148" s="38" t="n"/>
      <c r="D148" s="38" t="inlineStr">
        <is>
          <t>ENTRY, GLOBAL_CHECK, STOCKS_EXIT</t>
        </is>
      </c>
      <c r="E148" s="38" t="n"/>
      <c r="F148" s="26" t="n"/>
      <c r="G148" s="38">
        <f>IFERROR(VLOOKUP($A147&amp;"_"&amp;$B147,Results_Deltas!$A$2:$P$15000,5,FALSE),"")</f>
        <v/>
      </c>
      <c r="H148" s="38" t="inlineStr">
        <is>
          <t>Blanket (page end)</t>
        </is>
      </c>
      <c r="I148" s="26" t="n"/>
      <c r="J148" s="26" t="n"/>
      <c r="K148" s="26" t="n"/>
      <c r="L148" s="26" t="inlineStr">
        <is>
          <t>NO</t>
        </is>
      </c>
      <c r="M148" s="74" t="n">
        <v>2.291814449731079</v>
      </c>
      <c r="N148" s="74" t="n">
        <v>27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BANDAID_OFF_LOSER_RECOVER_PCT</t>
        </is>
      </c>
      <c r="B149" s="38" t="inlineStr">
        <is>
          <t>1.0</t>
        </is>
      </c>
      <c r="C149" s="38" t="n"/>
      <c r="D149" s="38" t="inlineStr">
        <is>
          <t>AUGMENT, ENTRY, EXIT, GLOBAL_CHECK, REDUCE, STOCKS_EXIT</t>
        </is>
      </c>
      <c r="E149" s="38" t="n"/>
      <c r="F149" s="26" t="n"/>
      <c r="G149" s="38">
        <f>IFERROR(VLOOKUP($A152&amp;"_"&amp;$B152,Results_Deltas!$A$2:$P$15000,5,FALSE),"")</f>
        <v/>
      </c>
      <c r="H149" s="38" t="inlineStr">
        <is>
          <t>Blanket (page end)</t>
        </is>
      </c>
      <c r="I149" s="26" t="n"/>
      <c r="J149" s="26" t="n"/>
      <c r="K149" s="26" t="n"/>
      <c r="L149" s="26" t="inlineStr">
        <is>
          <t>NO</t>
        </is>
      </c>
      <c r="M149" s="74" t="n">
        <v>2.306691988571794</v>
      </c>
      <c r="N149" s="74" t="n">
        <v>26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BANDAID_OFF_LOSER_RECOVER_PCT</t>
        </is>
      </c>
      <c r="B150" s="38" t="inlineStr">
        <is>
          <t>2.0</t>
        </is>
      </c>
      <c r="C150" s="38" t="n"/>
      <c r="D150" s="38" t="inlineStr">
        <is>
          <t>AUGMENT, ENTRY, EXIT, GLOBAL_CHECK, REDUCE, STOCKS_EXIT</t>
        </is>
      </c>
      <c r="E150" s="38" t="n"/>
      <c r="F150" s="26" t="n"/>
      <c r="G150" s="38">
        <f>IFERROR(VLOOKUP($A151&amp;"_"&amp;$B151,Results_Deltas!$A$2:$P$15000,5,FALSE),"")</f>
        <v/>
      </c>
      <c r="H150" s="38" t="inlineStr">
        <is>
          <t>Blanket (page end)</t>
        </is>
      </c>
      <c r="I150" s="26" t="n"/>
      <c r="J150" s="26" t="n"/>
      <c r="K150" s="26" t="n"/>
      <c r="L150" s="26" t="inlineStr">
        <is>
          <t>NO</t>
        </is>
      </c>
      <c r="M150" s="74" t="n">
        <v>2.334573830204844</v>
      </c>
      <c r="N150" s="74" t="n">
        <v>34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ADX_RANGING_THRESHOLD</t>
        </is>
      </c>
      <c r="B151" s="38" t="inlineStr">
        <is>
          <t>15</t>
        </is>
      </c>
      <c r="C151" s="38" t="n"/>
      <c r="D151" s="38" t="inlineStr">
        <is>
          <t>ENTRY, GLOBAL_CHECK, STOCKS_EXIT</t>
        </is>
      </c>
      <c r="E151" s="38" t="n"/>
      <c r="F151" s="26" t="n"/>
      <c r="G151" s="38">
        <f>IFERROR(VLOOKUP($A148&amp;"_"&amp;$B148,Results_Deltas!$A$2:$P$15000,5,FALSE),"")</f>
        <v/>
      </c>
      <c r="H151" s="38" t="inlineStr">
        <is>
          <t>Blanket (page end)</t>
        </is>
      </c>
      <c r="I151" s="26" t="n"/>
      <c r="J151" s="26" t="n"/>
      <c r="K151" s="26" t="n"/>
      <c r="L151" s="26" t="inlineStr">
        <is>
          <t>YES</t>
        </is>
      </c>
      <c r="M151" s="74" t="n">
        <v>2.706340111390208</v>
      </c>
      <c r="N151" s="74" t="n">
        <v>34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FG_FEAR_THRESHOLD</t>
        </is>
      </c>
      <c r="B152" s="40" t="inlineStr">
        <is>
          <t>25</t>
        </is>
      </c>
      <c r="C152" s="38" t="n"/>
      <c r="D152" s="38" t="inlineStr">
        <is>
          <t>GLOBAL_CHECK, STOCKS_EXIT</t>
        </is>
      </c>
      <c r="E152" s="38" t="n"/>
      <c r="F152" s="26" t="n"/>
      <c r="G152" s="38">
        <f>IFERROR(VLOOKUP($A190&amp;"_"&amp;$B190,Results_Deltas!$A$2:$P$15000,5,FALSE),"")</f>
        <v/>
      </c>
      <c r="H152" s="38" t="inlineStr">
        <is>
          <t>Blanket (page end)</t>
        </is>
      </c>
      <c r="I152" s="26" t="n"/>
      <c r="J152" s="26" t="n"/>
      <c r="K152" s="26" t="n"/>
      <c r="L152" s="26" t="inlineStr">
        <is>
          <t>YES</t>
        </is>
      </c>
      <c r="M152" s="74" t="n">
        <v>2.896908173438421</v>
      </c>
      <c r="N152" s="74" t="n">
        <v>25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HLR_TOP_MIN_TFS</t>
        </is>
      </c>
      <c r="B153" s="40" t="inlineStr">
        <is>
          <t>2</t>
        </is>
      </c>
      <c r="C153" s="38" t="n"/>
      <c r="D153" s="38" t="inlineStr">
        <is>
          <t>GLOBAL_CHECK, REENTRY, STOCKS_EXIT</t>
        </is>
      </c>
      <c r="E153" s="38" t="n"/>
      <c r="F153" s="26" t="n"/>
      <c r="G153" s="38">
        <f>IFERROR(VLOOKUP($A232&amp;"_"&amp;$B232,Results_Deltas!$A$2:$P$15000,5,FALSE),"")</f>
        <v/>
      </c>
      <c r="H153" s="38" t="inlineStr">
        <is>
          <t>Blanket (page end)</t>
        </is>
      </c>
      <c r="I153" s="26" t="n"/>
      <c r="J153" s="26" t="n"/>
      <c r="K153" s="26" t="n"/>
      <c r="L153" s="26" t="inlineStr">
        <is>
          <t>NO</t>
        </is>
      </c>
      <c r="M153" s="74" t="n">
        <v>3.018014325695463</v>
      </c>
      <c r="N153" s="74" t="n">
        <v>28</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DUP_GUARD_FILTER_TF</t>
        </is>
      </c>
      <c r="B154" s="38" t="inlineStr">
        <is>
          <t>4h</t>
        </is>
      </c>
      <c r="C154" s="38" t="n"/>
      <c r="D154" s="38" t="inlineStr">
        <is>
          <t>GLOBAL_CHECK</t>
        </is>
      </c>
      <c r="E154" s="38" t="n"/>
      <c r="F154" s="26" t="n"/>
      <c r="G154" s="38">
        <f>IFERROR(VLOOKUP($A175&amp;"_"&amp;$B175,Results_Deltas!$A$2:$P$15000,5,FALSE),"")</f>
        <v/>
      </c>
      <c r="H154" s="38" t="inlineStr">
        <is>
          <t>Blanket (page end)</t>
        </is>
      </c>
      <c r="I154" s="26" t="n"/>
      <c r="J154" s="26" t="n"/>
      <c r="K154" s="26" t="n"/>
      <c r="L154" s="26" t="inlineStr">
        <is>
          <t>NO</t>
        </is>
      </c>
      <c r="M154" s="74" t="n">
        <v>3.070010104426918</v>
      </c>
      <c r="N154" s="74" t="n">
        <v>35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OI_CONFIRM_MIN_CHANGE_PCT</t>
        </is>
      </c>
      <c r="B155" s="38" t="inlineStr">
        <is>
          <t>2.0</t>
        </is>
      </c>
      <c r="C155" s="38" t="n"/>
      <c r="D155" s="38" t="inlineStr">
        <is>
          <t>ENTRY, GLOBAL_CHECK, STOCKS_EXIT</t>
        </is>
      </c>
      <c r="E155" s="38" t="n"/>
      <c r="F155" s="26" t="n"/>
      <c r="G155" s="38">
        <f>IFERROR(VLOOKUP($A308&amp;"_"&amp;$B308,Results_Deltas!$A$2:$P$15000,5,FALSE),"")</f>
        <v/>
      </c>
      <c r="H155" s="38" t="inlineStr">
        <is>
          <t>Blanket (page end)</t>
        </is>
      </c>
      <c r="I155" s="26" t="n"/>
      <c r="J155" s="26" t="n"/>
      <c r="K155" s="26" t="n"/>
      <c r="L155" s="26" t="inlineStr">
        <is>
          <t>NO</t>
        </is>
      </c>
      <c r="M155" s="74" t="n">
        <v>3.080693775384014</v>
      </c>
      <c r="N155" s="74" t="n">
        <v>30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OI_CONFIRM_MIN_PRICE_PCT</t>
        </is>
      </c>
      <c r="B156" s="38" t="inlineStr">
        <is>
          <t>1.0</t>
        </is>
      </c>
      <c r="C156" s="38" t="n"/>
      <c r="D156" s="38" t="inlineStr">
        <is>
          <t>ENTRY, GLOBAL_CHECK, STOCKS_EXIT</t>
        </is>
      </c>
      <c r="E156" s="38" t="n"/>
      <c r="F156" s="26" t="n"/>
      <c r="G156" s="38">
        <f>IFERROR(VLOOKUP($A313&amp;"_"&amp;$B313,Results_Deltas!$A$2:$P$15000,5,FALSE),"")</f>
        <v/>
      </c>
      <c r="H156" s="38" t="inlineStr">
        <is>
          <t>Blanket (page end)</t>
        </is>
      </c>
      <c r="I156" s="26" t="n"/>
      <c r="J156" s="26" t="n"/>
      <c r="K156" s="26" t="n"/>
      <c r="L156" s="26" t="inlineStr">
        <is>
          <t>NO</t>
        </is>
      </c>
      <c r="M156" s="74" t="n">
        <v>3.083160956190106</v>
      </c>
      <c r="N156" s="74" t="n">
        <v>30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FG_FEAR_THRESHOLD</t>
        </is>
      </c>
      <c r="B157" s="38" t="inlineStr">
        <is>
          <t>31.25</t>
        </is>
      </c>
      <c r="C157" s="38" t="n"/>
      <c r="D157" s="38" t="inlineStr">
        <is>
          <t>GLOBAL_CHECK, STOCKS_EXIT</t>
        </is>
      </c>
      <c r="E157" s="38" t="n"/>
      <c r="F157" s="26" t="n"/>
      <c r="G157" s="38">
        <f>IFERROR(VLOOKUP($A191&amp;"_"&amp;$B191,Results_Deltas!$A$2:$P$15000,5,FALSE),"")</f>
        <v/>
      </c>
      <c r="H157" s="38" t="inlineStr">
        <is>
          <t>Blanket (page end)</t>
        </is>
      </c>
      <c r="I157" s="26" t="n"/>
      <c r="J157" s="26" t="n"/>
      <c r="K157" s="26" t="n"/>
      <c r="L157" s="26" t="inlineStr">
        <is>
          <t>NO</t>
        </is>
      </c>
      <c r="M157" s="74" t="n">
        <v>3.084243290788352</v>
      </c>
      <c r="N157" s="74" t="n">
        <v>28</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DUP_GUARD_FILTER_TF</t>
        </is>
      </c>
      <c r="B158" s="38" t="inlineStr">
        <is>
          <t>1h</t>
        </is>
      </c>
      <c r="C158" s="38" t="n"/>
      <c r="D158" s="38" t="inlineStr">
        <is>
          <t>GLOBAL_CHECK</t>
        </is>
      </c>
      <c r="E158" s="38" t="n"/>
      <c r="F158" s="26" t="n"/>
      <c r="G158" s="38">
        <f>IFERROR(VLOOKUP($A176&amp;"_"&amp;$B176,Results_Deltas!$A$2:$P$15000,5,FALSE),"")</f>
        <v/>
      </c>
      <c r="H158" s="38" t="inlineStr">
        <is>
          <t>Blanket (page end)</t>
        </is>
      </c>
      <c r="I158" s="26" t="n"/>
      <c r="J158" s="26" t="n"/>
      <c r="K158" s="26" t="n"/>
      <c r="L158" s="26" t="inlineStr">
        <is>
          <t>NO</t>
        </is>
      </c>
      <c r="M158" s="74" t="n">
        <v>3.096476993037742</v>
      </c>
      <c r="N158" s="74" t="n">
        <v>35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OI_CONFIRM_MIN_PRICE_PCT</t>
        </is>
      </c>
      <c r="B159" s="38" t="inlineStr">
        <is>
          <t>0.5</t>
        </is>
      </c>
      <c r="C159" s="38" t="n"/>
      <c r="D159" s="38" t="inlineStr">
        <is>
          <t>ENTRY, GLOBAL_CHECK, STOCKS_EXIT</t>
        </is>
      </c>
      <c r="E159" s="38" t="n"/>
      <c r="F159" s="26" t="n"/>
      <c r="G159" s="38">
        <f>IFERROR(VLOOKUP($A314&amp;"_"&amp;$B314,Results_Deltas!$A$2:$P$15000,5,FALSE),"")</f>
        <v/>
      </c>
      <c r="H159" s="38" t="inlineStr">
        <is>
          <t>Blanket (page end)</t>
        </is>
      </c>
      <c r="I159" s="26" t="n"/>
      <c r="J159" s="26" t="n"/>
      <c r="K159" s="26" t="n"/>
      <c r="L159" s="26" t="inlineStr">
        <is>
          <t>NO</t>
        </is>
      </c>
      <c r="M159" s="74" t="n">
        <v>3.102665604404987</v>
      </c>
      <c r="N159" s="74" t="n">
        <v>30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HLR_SMA_BAND_PCT</t>
        </is>
      </c>
      <c r="B160" s="38" t="inlineStr">
        <is>
          <t>0.5</t>
        </is>
      </c>
      <c r="C160" s="38" t="n"/>
      <c r="D160" s="38" t="inlineStr">
        <is>
          <t>ENTRY, GLOBAL_CHECK, STOCKS_EXIT</t>
        </is>
      </c>
      <c r="E160" s="38" t="n"/>
      <c r="F160" s="26" t="n"/>
      <c r="G160" s="38">
        <f>IFERROR(VLOOKUP($A230&amp;"_"&amp;$B230,Results_Deltas!$A$2:$P$15000,5,FALSE),"")</f>
        <v/>
      </c>
      <c r="H160" s="38" t="inlineStr">
        <is>
          <t>Blanket (page end)</t>
        </is>
      </c>
      <c r="I160" s="26" t="n"/>
      <c r="J160" s="26" t="n"/>
      <c r="K160" s="26" t="n"/>
      <c r="L160" s="26" t="inlineStr">
        <is>
          <t>NO</t>
        </is>
      </c>
      <c r="M160" s="74" t="n">
        <v>3.109812633002509</v>
      </c>
      <c r="N160" s="74" t="n">
        <v>29</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COOLDOWN_LOCKS_FILTER_TF</t>
        </is>
      </c>
      <c r="B161" s="38" t="inlineStr">
        <is>
          <t>4h</t>
        </is>
      </c>
      <c r="C161" s="38" t="n"/>
      <c r="D161" s="38" t="inlineStr">
        <is>
          <t>GLOBAL_CHECK</t>
        </is>
      </c>
      <c r="E161" s="38" t="n"/>
      <c r="F161" s="26" t="n"/>
      <c r="G161" s="38">
        <f>IFERROR(VLOOKUP($A158&amp;"_"&amp;$B158,Results_Deltas!$A$2:$P$15000,5,FALSE),"")</f>
        <v/>
      </c>
      <c r="H161" s="38" t="inlineStr">
        <is>
          <t>Blanket (page end)</t>
        </is>
      </c>
      <c r="I161" s="26" t="n"/>
      <c r="J161" s="26" t="n"/>
      <c r="K161" s="26" t="n"/>
      <c r="L161" s="26" t="inlineStr">
        <is>
          <t>NO</t>
        </is>
      </c>
      <c r="M161" s="74" t="n">
        <v>3.115147183711382</v>
      </c>
      <c r="N161" s="74" t="n">
        <v>32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HLR_SMA_BAND_PCT</t>
        </is>
      </c>
      <c r="B162" s="38" t="inlineStr">
        <is>
          <t>1.0</t>
        </is>
      </c>
      <c r="C162" s="38" t="n"/>
      <c r="D162" s="38" t="inlineStr">
        <is>
          <t>ENTRY, GLOBAL_CHECK, STOCKS_EXIT</t>
        </is>
      </c>
      <c r="E162" s="38" t="n"/>
      <c r="F162" s="26" t="n"/>
      <c r="G162" s="38">
        <f>IFERROR(VLOOKUP($A229&amp;"_"&amp;$B229,Results_Deltas!$A$2:$P$15000,5,FALSE),"")</f>
        <v/>
      </c>
      <c r="H162" s="38" t="inlineStr">
        <is>
          <t>Blanket (page end)</t>
        </is>
      </c>
      <c r="I162" s="26" t="n"/>
      <c r="J162" s="26" t="n"/>
      <c r="K162" s="26" t="n"/>
      <c r="L162" s="26" t="inlineStr">
        <is>
          <t>NO</t>
        </is>
      </c>
      <c r="M162" s="74" t="n">
        <v>3.122913186075212</v>
      </c>
      <c r="N162" s="74" t="n">
        <v>30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FG_GREED_THRESHOLD</t>
        </is>
      </c>
      <c r="B163" s="40" t="inlineStr">
        <is>
          <t>75</t>
        </is>
      </c>
      <c r="C163" s="38" t="n"/>
      <c r="D163" s="38" t="inlineStr">
        <is>
          <t>GLOBAL_CHECK, STOCKS_EXIT</t>
        </is>
      </c>
      <c r="E163" s="38" t="n"/>
      <c r="F163" s="26" t="n"/>
      <c r="G163" s="38">
        <f>IFERROR(VLOOKUP($A194&amp;"_"&amp;$B194,Results_Deltas!$A$2:$P$15000,5,FALSE),"")</f>
        <v/>
      </c>
      <c r="H163" s="38" t="inlineStr">
        <is>
          <t>Blanket (page end)</t>
        </is>
      </c>
      <c r="I163" s="26" t="n"/>
      <c r="J163" s="26" t="n"/>
      <c r="K163" s="26" t="n"/>
      <c r="L163" s="26" t="inlineStr">
        <is>
          <t>YES</t>
        </is>
      </c>
      <c r="M163" s="74" t="n">
        <v>3.14812591135939</v>
      </c>
      <c r="N163" s="74" t="n">
        <v>29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MTS_BOTTOM_STRONG_THRESHOLD</t>
        </is>
      </c>
      <c r="B164" s="38" t="inlineStr">
        <is>
          <t>20</t>
        </is>
      </c>
      <c r="C164" s="38" t="n"/>
      <c r="D164" s="38" t="inlineStr">
        <is>
          <t>ENTRY, GLOBAL_CHECK, STOCKS_EXIT</t>
        </is>
      </c>
      <c r="E164" s="38" t="n"/>
      <c r="F164" s="26" t="n"/>
      <c r="G164" s="38">
        <f>IFERROR(VLOOKUP($A292&amp;"_"&amp;$B292,Results_Deltas!$A$2:$P$15000,5,FALSE),"")</f>
        <v/>
      </c>
      <c r="H164" s="38" t="inlineStr">
        <is>
          <t>Blanket (page end)</t>
        </is>
      </c>
      <c r="I164" s="26" t="n"/>
      <c r="J164" s="26" t="n"/>
      <c r="K164" s="26" t="n"/>
      <c r="L164" s="26" t="inlineStr">
        <is>
          <t>NO</t>
        </is>
      </c>
      <c r="M164" s="74" t="n">
        <v>3.158259085841078</v>
      </c>
      <c r="N164" s="74" t="n">
        <v>35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COOLDOWN_LOCKS_FILTER_TF</t>
        </is>
      </c>
      <c r="B165" s="38" t="inlineStr">
        <is>
          <t>1h</t>
        </is>
      </c>
      <c r="C165" s="38" t="n"/>
      <c r="D165" s="38" t="inlineStr">
        <is>
          <t>GLOBAL_CHECK</t>
        </is>
      </c>
      <c r="E165" s="38" t="n"/>
      <c r="F165" s="26" t="n"/>
      <c r="G165" s="38">
        <f>IFERROR(VLOOKUP($A159&amp;"_"&amp;$B159,Results_Deltas!$A$2:$P$15000,5,FALSE),"")</f>
        <v/>
      </c>
      <c r="H165" s="38" t="inlineStr">
        <is>
          <t>Blanket (page end)</t>
        </is>
      </c>
      <c r="I165" s="26" t="n"/>
      <c r="J165" s="26" t="n"/>
      <c r="K165" s="26" t="n"/>
      <c r="L165" s="26" t="inlineStr">
        <is>
          <t>NO</t>
        </is>
      </c>
      <c r="M165" s="74" t="n">
        <v>3.173139268627616</v>
      </c>
      <c r="N165" s="74" t="n">
        <v>34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MOVER_THRESHOLD</t>
        </is>
      </c>
      <c r="B166" s="38" t="inlineStr">
        <is>
          <t>2.5</t>
        </is>
      </c>
      <c r="C166" s="38" t="n"/>
      <c r="D166" s="38" t="inlineStr">
        <is>
          <t>ENTRY, GLOBAL_CHECK, STOCKS_EXIT</t>
        </is>
      </c>
      <c r="E166" s="38" t="n"/>
      <c r="F166" s="26" t="n"/>
      <c r="G166" s="38">
        <f>IFERROR(VLOOKUP($A280&amp;"_"&amp;$B280,Results_Deltas!$A$2:$P$15000,5,FALSE),"")</f>
        <v/>
      </c>
      <c r="H166" s="38" t="inlineStr">
        <is>
          <t>Blanket (page end)</t>
        </is>
      </c>
      <c r="I166" s="26" t="n"/>
      <c r="J166" s="26" t="n"/>
      <c r="K166" s="26" t="n"/>
      <c r="L166" s="26" t="inlineStr">
        <is>
          <t>NO</t>
        </is>
      </c>
      <c r="M166" s="74" t="n">
        <v>3.177318300696576</v>
      </c>
      <c r="N166" s="74" t="n">
        <v>34</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FG_GREED_THRESHOLD</t>
        </is>
      </c>
      <c r="B167" s="38" t="inlineStr">
        <is>
          <t>56.25</t>
        </is>
      </c>
      <c r="C167" s="38" t="n"/>
      <c r="D167" s="38" t="inlineStr">
        <is>
          <t>GLOBAL_CHECK, STOCKS_EXIT</t>
        </is>
      </c>
      <c r="E167" s="38" t="n"/>
      <c r="F167" s="26" t="n"/>
      <c r="G167" s="38">
        <f>IFERROR(VLOOKUP($A196&amp;"_"&amp;$B196,Results_Deltas!$A$2:$P$15000,5,FALSE),"")</f>
        <v/>
      </c>
      <c r="H167" s="38" t="inlineStr">
        <is>
          <t>Blanket (page end)</t>
        </is>
      </c>
      <c r="I167" s="26" t="n"/>
      <c r="J167" s="26" t="n"/>
      <c r="K167" s="26" t="n"/>
      <c r="L167" s="26" t="inlineStr">
        <is>
          <t>NO</t>
        </is>
      </c>
      <c r="M167" s="74" t="n">
        <v>3.199656254452435</v>
      </c>
      <c r="N167" s="74" t="n">
        <v>30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MARKET_QUALITY_SCORE_ENABLED</t>
        </is>
      </c>
      <c r="B168" s="38" t="inlineStr">
        <is>
          <t>True</t>
        </is>
      </c>
      <c r="C168" s="38" t="n"/>
      <c r="D168" s="38" t="inlineStr">
        <is>
          <t>ENTRY, GLOBAL_CHECK, STOCKS_EXIT</t>
        </is>
      </c>
      <c r="E168" s="38" t="n"/>
      <c r="F168" s="26" t="n"/>
      <c r="G168" s="38">
        <f>IFERROR(VLOOKUP($A274&amp;"_"&amp;$B274,Results_Deltas!$A$2:$P$15000,5,FALSE),"")</f>
        <v/>
      </c>
      <c r="H168" s="38" t="inlineStr">
        <is>
          <t>Blanket (page end)</t>
        </is>
      </c>
      <c r="I168" s="26" t="n"/>
      <c r="J168" s="26" t="n"/>
      <c r="K168" s="26" t="n"/>
      <c r="L168" s="26" t="inlineStr">
        <is>
          <t>YES</t>
        </is>
      </c>
      <c r="M168" s="74" t="n">
        <v>3.207893051838647</v>
      </c>
      <c r="N168" s="74" t="n">
        <v>34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LH_HL_FILTER_ENABLED</t>
        </is>
      </c>
      <c r="B169" s="38" t="inlineStr">
        <is>
          <t>True</t>
        </is>
      </c>
      <c r="C169" s="38" t="n"/>
      <c r="D169" s="38" t="inlineStr">
        <is>
          <t>ENTRY, GLOBAL_CHECK, STOCKS_EXIT</t>
        </is>
      </c>
      <c r="E169" s="38" t="n"/>
      <c r="F169" s="26" t="n"/>
      <c r="G169" s="38">
        <f>IFERROR(VLOOKUP($A251&amp;"_"&amp;$B251,Results_Deltas!$A$2:$P$15000,5,FALSE),"")</f>
        <v/>
      </c>
      <c r="H169" s="38" t="inlineStr">
        <is>
          <t>Blanket (page end)</t>
        </is>
      </c>
      <c r="I169" s="26" t="n"/>
      <c r="J169" s="26" t="n"/>
      <c r="K169" s="26" t="n"/>
      <c r="L169" s="26" t="inlineStr">
        <is>
          <t>YES</t>
        </is>
      </c>
      <c r="M169" s="74" t="n">
        <v>3.212956343066521</v>
      </c>
      <c r="N169" s="74" t="n">
        <v>36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FG_GREED_THRESHOLD</t>
        </is>
      </c>
      <c r="B170" s="38" t="inlineStr">
        <is>
          <t>93.75</t>
        </is>
      </c>
      <c r="C170" s="38" t="n"/>
      <c r="D170" s="38" t="inlineStr">
        <is>
          <t>GLOBAL_CHECK, STOCKS_EXIT</t>
        </is>
      </c>
      <c r="E170" s="38" t="n"/>
      <c r="F170" s="26" t="n"/>
      <c r="G170" s="38">
        <f>IFERROR(VLOOKUP($A195&amp;"_"&amp;$B195,Results_Deltas!$A$2:$P$15000,5,FALSE),"")</f>
        <v/>
      </c>
      <c r="H170" s="38" t="inlineStr">
        <is>
          <t>Blanket (page end)</t>
        </is>
      </c>
      <c r="I170" s="26" t="n"/>
      <c r="J170" s="26" t="n"/>
      <c r="K170" s="26" t="n"/>
      <c r="L170" s="26" t="inlineStr">
        <is>
          <t>NO</t>
        </is>
      </c>
      <c r="M170" s="74" t="n">
        <v>3.236322716272949</v>
      </c>
      <c r="N170" s="74" t="n">
        <v>32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MTF_GR_MIN_IND</t>
        </is>
      </c>
      <c r="B171" s="38" t="inlineStr">
        <is>
          <t>5</t>
        </is>
      </c>
      <c r="C171" s="38" t="n"/>
      <c r="D171" s="38" t="inlineStr">
        <is>
          <t>GLOBAL_CHECK, STOCKS_EXIT</t>
        </is>
      </c>
      <c r="E171" s="38" t="n"/>
      <c r="F171" s="26" t="n"/>
      <c r="G171" s="38">
        <f>IFERROR(VLOOKUP($A283&amp;"_"&amp;$B283,Results_Deltas!$A$2:$P$15000,5,FALSE),"")</f>
        <v/>
      </c>
      <c r="H171" s="38" t="inlineStr">
        <is>
          <t>Blanket (page end)</t>
        </is>
      </c>
      <c r="I171" s="26" t="n"/>
      <c r="J171" s="26" t="n"/>
      <c r="K171" s="26" t="n"/>
      <c r="L171" s="26" t="inlineStr">
        <is>
          <t>NO</t>
        </is>
      </c>
      <c r="M171" s="74" t="n">
        <v>3.23662472277362</v>
      </c>
      <c r="N171" s="74" t="n">
        <v>34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MTF_GR_MIN_IND</t>
        </is>
      </c>
      <c r="B172" s="38" t="inlineStr">
        <is>
          <t>5_ALT</t>
        </is>
      </c>
      <c r="C172" s="38" t="n"/>
      <c r="D172" s="38" t="inlineStr">
        <is>
          <t>GLOBAL_CHECK, STOCKS_EXIT</t>
        </is>
      </c>
      <c r="E172" s="38" t="n"/>
      <c r="F172" s="26" t="n"/>
      <c r="G172" s="38">
        <f>IFERROR(VLOOKUP($A284&amp;"_"&amp;$B284,Results_Deltas!$A$2:$P$15000,5,FALSE),"")</f>
        <v/>
      </c>
      <c r="H172" s="38" t="inlineStr">
        <is>
          <t>Blanket (page end)</t>
        </is>
      </c>
      <c r="I172" s="26" t="n"/>
      <c r="J172" s="26" t="n"/>
      <c r="K172" s="26" t="n"/>
      <c r="L172" s="26" t="inlineStr">
        <is>
          <t>NO</t>
        </is>
      </c>
      <c r="M172" s="74" t="n">
        <v>3.23662472277362</v>
      </c>
      <c r="N172" s="74" t="n">
        <v>34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MTS_BOTTOM_STRONG_THRESHOLD</t>
        </is>
      </c>
      <c r="B173" s="38" t="inlineStr">
        <is>
          <t>30</t>
        </is>
      </c>
      <c r="C173" s="38" t="n"/>
      <c r="D173" s="38" t="inlineStr">
        <is>
          <t>ENTRY, GLOBAL_CHECK, STOCKS_EXIT</t>
        </is>
      </c>
      <c r="E173" s="38" t="n"/>
      <c r="F173" s="26" t="n"/>
      <c r="G173" s="38">
        <f>IFERROR(VLOOKUP($A291&amp;"_"&amp;$B291,Results_Deltas!$A$2:$P$15000,5,FALSE),"")</f>
        <v/>
      </c>
      <c r="H173" s="38" t="inlineStr">
        <is>
          <t>Blanket (page end)</t>
        </is>
      </c>
      <c r="I173" s="26" t="n"/>
      <c r="J173" s="26" t="n"/>
      <c r="K173" s="26" t="n"/>
      <c r="L173" s="26" t="inlineStr">
        <is>
          <t>NO</t>
        </is>
      </c>
      <c r="M173" s="74" t="n">
        <v>3.251154290666396</v>
      </c>
      <c r="N173" s="74" t="n">
        <v>33</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COOLDOWN_LOCKS_FILTER_TF</t>
        </is>
      </c>
      <c r="B174" s="38" t="inlineStr">
        <is>
          <t>OFF</t>
        </is>
      </c>
      <c r="C174" s="38" t="n"/>
      <c r="D174" s="38" t="inlineStr">
        <is>
          <t>GLOBAL_CHECK</t>
        </is>
      </c>
      <c r="E174" s="38" t="n"/>
      <c r="F174" s="26" t="n"/>
      <c r="G174" s="38">
        <f>IFERROR(VLOOKUP($A156&amp;"_"&amp;$B156,Results_Deltas!$A$2:$P$15000,5,FALSE),"")</f>
        <v/>
      </c>
      <c r="H174" s="38" t="inlineStr">
        <is>
          <t>Blanket (page end)</t>
        </is>
      </c>
      <c r="I174" s="26" t="n"/>
      <c r="J174" s="26" t="n"/>
      <c r="K174" s="26" t="n"/>
      <c r="L174" s="26" t="inlineStr">
        <is>
          <t>NO</t>
        </is>
      </c>
      <c r="M174" s="74" t="n">
        <v>3.252042226637973</v>
      </c>
      <c r="N174" s="74" t="n">
        <v>33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MTS_BOTTOM_BONUS_THRESHOLD</t>
        </is>
      </c>
      <c r="B175" s="40" t="inlineStr">
        <is>
          <t>25</t>
        </is>
      </c>
      <c r="C175" s="38" t="n"/>
      <c r="D175" s="38" t="inlineStr">
        <is>
          <t>ENTRY, GLOBAL_CHECK, STOCKS_EXIT</t>
        </is>
      </c>
      <c r="E175" s="38" t="n"/>
      <c r="F175" s="26" t="n"/>
      <c r="G175" s="38">
        <f>IFERROR(VLOOKUP($A285&amp;"_"&amp;$B285,Results_Deltas!$A$2:$P$15000,5,FALSE),"")</f>
        <v/>
      </c>
      <c r="H175" s="38" t="inlineStr">
        <is>
          <t>Blanket (page end)</t>
        </is>
      </c>
      <c r="I175" s="26" t="n"/>
      <c r="J175" s="26" t="n"/>
      <c r="K175" s="26" t="n"/>
      <c r="L175" s="26" t="inlineStr">
        <is>
          <t>NO</t>
        </is>
      </c>
      <c r="M175" s="74" t="n">
        <v>3.289355569838031</v>
      </c>
      <c r="N175" s="74" t="n">
        <v>34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HA_WICK_QUALITY_SCORE</t>
        </is>
      </c>
      <c r="B176" s="38" t="inlineStr">
        <is>
          <t>15_ALT</t>
        </is>
      </c>
      <c r="C176" s="38" t="n"/>
      <c r="D176" s="38" t="inlineStr">
        <is>
          <t>ENTRY, GLOBAL_CHECK, STOCKS_EXIT</t>
        </is>
      </c>
      <c r="E176" s="38" t="n"/>
      <c r="F176" s="26" t="n"/>
      <c r="G176" s="38">
        <f>IFERROR(VLOOKUP($A221&amp;"_"&amp;$B221,Results_Deltas!$A$2:$P$15000,5,FALSE),"")</f>
        <v/>
      </c>
      <c r="H176" s="38" t="inlineStr">
        <is>
          <t>Blanket (page end)</t>
        </is>
      </c>
      <c r="I176" s="26" t="n"/>
      <c r="J176" s="26" t="n"/>
      <c r="K176" s="26" t="n"/>
      <c r="L176" s="26" t="inlineStr">
        <is>
          <t>YES</t>
        </is>
      </c>
      <c r="M176" s="74" t="n">
        <v>3.294867516214719</v>
      </c>
      <c r="N176" s="74" t="n">
        <v>35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MTS_BOTTOM_STRONG_THRESHOLD</t>
        </is>
      </c>
      <c r="B177" s="38" t="inlineStr">
        <is>
          <t>50</t>
        </is>
      </c>
      <c r="C177" s="38" t="n"/>
      <c r="D177" s="38" t="inlineStr">
        <is>
          <t>ENTRY, GLOBAL_CHECK, STOCKS_EXIT</t>
        </is>
      </c>
      <c r="E177" s="38" t="n"/>
      <c r="F177" s="26" t="n"/>
      <c r="G177" s="38">
        <f>IFERROR(VLOOKUP($A290&amp;"_"&amp;$B290,Results_Deltas!$A$2:$P$15000,5,FALSE),"")</f>
        <v/>
      </c>
      <c r="H177" s="38" t="inlineStr">
        <is>
          <t>Blanket (page end)</t>
        </is>
      </c>
      <c r="I177" s="26" t="n"/>
      <c r="J177" s="26" t="n"/>
      <c r="K177" s="26" t="n"/>
      <c r="L177" s="26" t="inlineStr">
        <is>
          <t>YES</t>
        </is>
      </c>
      <c r="M177" s="74" t="n">
        <v>3.298571307239555</v>
      </c>
      <c r="N177" s="74" t="n">
        <v>32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DUP_GUARD_FILTER_TF</t>
        </is>
      </c>
      <c r="B178" s="38" t="inlineStr">
        <is>
          <t>D</t>
        </is>
      </c>
      <c r="C178" s="38" t="n"/>
      <c r="D178" s="38" t="inlineStr">
        <is>
          <t>GLOBAL_CHECK</t>
        </is>
      </c>
      <c r="E178" s="38" t="n"/>
      <c r="F178" s="26" t="n"/>
      <c r="G178" s="38">
        <f>IFERROR(VLOOKUP($A174&amp;"_"&amp;$B174,Results_Deltas!$A$2:$P$15000,5,FALSE),"")</f>
        <v/>
      </c>
      <c r="H178" s="38" t="inlineStr">
        <is>
          <t>Blanket (page end)</t>
        </is>
      </c>
      <c r="I178" s="26" t="n"/>
      <c r="J178" s="26" t="n"/>
      <c r="K178" s="26" t="n"/>
      <c r="L178" s="26" t="inlineStr">
        <is>
          <t>NO</t>
        </is>
      </c>
      <c r="M178" s="74" t="n">
        <v>3.301175572011101</v>
      </c>
      <c r="N178" s="74" t="n">
        <v>36</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t="n"/>
      <c r="F179" s="26" t="n"/>
      <c r="G179" s="38">
        <f>IFERROR(VLOOKUP($A309&amp;"_"&amp;$B309,Results_Deltas!$A$2:$P$15000,5,FALSE),"")</f>
        <v/>
      </c>
      <c r="H179" s="38" t="inlineStr">
        <is>
          <t>Blanket (page end)</t>
        </is>
      </c>
      <c r="I179" s="26" t="n"/>
      <c r="J179" s="26" t="n"/>
      <c r="K179" s="26" t="n"/>
      <c r="L179" s="26" t="inlineStr">
        <is>
          <t>NO</t>
        </is>
      </c>
      <c r="M179" s="74" t="n">
        <v>3.301372640743137</v>
      </c>
      <c r="N179" s="74" t="n">
        <v>33</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HA_WICK_QUALITY_SCORE</t>
        </is>
      </c>
      <c r="B180" s="40" t="inlineStr">
        <is>
          <t>15</t>
        </is>
      </c>
      <c r="C180" s="38" t="n"/>
      <c r="D180" s="38" t="inlineStr">
        <is>
          <t>ENTRY, GLOBAL_CHECK, STOCKS_EXIT</t>
        </is>
      </c>
      <c r="E180" s="38" t="n"/>
      <c r="F180" s="26" t="n"/>
      <c r="G180" s="38">
        <f>IFERROR(VLOOKUP($A220&amp;"_"&amp;$B220,Results_Deltas!$A$2:$P$15000,5,FALSE),"")</f>
        <v/>
      </c>
      <c r="H180" s="38" t="inlineStr">
        <is>
          <t>Blanket (page end)</t>
        </is>
      </c>
      <c r="I180" s="26" t="n"/>
      <c r="J180" s="26" t="n"/>
      <c r="K180" s="26" t="n"/>
      <c r="L180" s="26" t="inlineStr">
        <is>
          <t>NO</t>
        </is>
      </c>
      <c r="M180" s="74" t="n">
        <v>3.306767936020542</v>
      </c>
      <c r="N180" s="74" t="n">
        <v>35</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DUP_GUARD_FILTER_TF</t>
        </is>
      </c>
      <c r="B181" s="38" t="inlineStr">
        <is>
          <t>OFF</t>
        </is>
      </c>
      <c r="C181" s="38" t="n"/>
      <c r="D181" s="38" t="inlineStr">
        <is>
          <t>GLOBAL_CHECK</t>
        </is>
      </c>
      <c r="E181" s="38" t="n"/>
      <c r="F181" s="26" t="n"/>
      <c r="G181" s="38">
        <f>IFERROR(VLOOKUP($A173&amp;"_"&amp;$B173,Results_Deltas!$A$2:$P$15000,5,FALSE),"")</f>
        <v/>
      </c>
      <c r="H181" s="38" t="inlineStr">
        <is>
          <t>Blanket (page end)</t>
        </is>
      </c>
      <c r="I181" s="26" t="n"/>
      <c r="J181" s="26" t="n"/>
      <c r="K181" s="26" t="n"/>
      <c r="L181" s="26" t="inlineStr">
        <is>
          <t>NO</t>
        </is>
      </c>
      <c r="M181" s="74" t="n">
        <v>3.312406256954436</v>
      </c>
      <c r="N181" s="74" t="n">
        <v>36</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DC_MOMENT_STRONG_THRESHOLD</t>
        </is>
      </c>
      <c r="B182" s="38" t="inlineStr">
        <is>
          <t>30</t>
        </is>
      </c>
      <c r="C182" s="38" t="n"/>
      <c r="D182" s="38" t="inlineStr">
        <is>
          <t>ENTRY, GLOBAL_CHECK, STOCKS_EXIT</t>
        </is>
      </c>
      <c r="E182" s="38" t="n"/>
      <c r="F182" s="26" t="n"/>
      <c r="G182" s="38">
        <f>IFERROR(VLOOKUP($A167&amp;"_"&amp;$B167,Results_Deltas!$A$2:$P$15000,5,FALSE),"")</f>
        <v/>
      </c>
      <c r="H182" s="38" t="inlineStr">
        <is>
          <t>Blanket (page end)</t>
        </is>
      </c>
      <c r="I182" s="26" t="n"/>
      <c r="J182" s="26" t="n"/>
      <c r="K182" s="26" t="n"/>
      <c r="L182" s="26" t="inlineStr">
        <is>
          <t>NO</t>
        </is>
      </c>
      <c r="M182" s="74" t="n">
        <v>3.317085054212224</v>
      </c>
      <c r="N182" s="74" t="n">
        <v>28</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DC_MOMENT_STRONG_THRESHOLD</t>
        </is>
      </c>
      <c r="B183" s="38" t="inlineStr">
        <is>
          <t>50</t>
        </is>
      </c>
      <c r="C183" s="38" t="n"/>
      <c r="D183" s="38" t="inlineStr">
        <is>
          <t>ENTRY, GLOBAL_CHECK, STOCKS_EXIT</t>
        </is>
      </c>
      <c r="E183" s="38" t="n"/>
      <c r="F183" s="26" t="n"/>
      <c r="G183" s="38">
        <f>IFERROR(VLOOKUP($A166&amp;"_"&amp;$B166,Results_Deltas!$A$2:$P$15000,5,FALSE),"")</f>
        <v/>
      </c>
      <c r="H183" s="38" t="inlineStr">
        <is>
          <t>Blanket (page end)</t>
        </is>
      </c>
      <c r="I183" s="26" t="n"/>
      <c r="J183" s="26" t="n"/>
      <c r="K183" s="26" t="n"/>
      <c r="L183" s="26" t="inlineStr">
        <is>
          <t>NO</t>
        </is>
      </c>
      <c r="M183" s="74" t="n">
        <v>3.32344726668913</v>
      </c>
      <c r="N183" s="74" t="n">
        <v>29</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FG_FEAR_THRESHOLD</t>
        </is>
      </c>
      <c r="B184" s="38" t="inlineStr">
        <is>
          <t>12.5</t>
        </is>
      </c>
      <c r="C184" s="38" t="n"/>
      <c r="D184" s="38" t="inlineStr">
        <is>
          <t>GLOBAL_CHECK, STOCKS_EXIT</t>
        </is>
      </c>
      <c r="E184" s="38" t="n"/>
      <c r="F184" s="26" t="n"/>
      <c r="G184" s="38">
        <f>IFERROR(VLOOKUP($A193&amp;"_"&amp;$B193,Results_Deltas!$A$2:$P$15000,5,FALSE),"")</f>
        <v/>
      </c>
      <c r="H184" s="38" t="inlineStr">
        <is>
          <t>Blanket (page end)</t>
        </is>
      </c>
      <c r="I184" s="26" t="n"/>
      <c r="J184" s="26" t="n"/>
      <c r="K184" s="26" t="n"/>
      <c r="L184" s="26" t="inlineStr">
        <is>
          <t>NO</t>
        </is>
      </c>
      <c r="M184" s="74" t="n">
        <v>3.332367165657005</v>
      </c>
      <c r="N184" s="74" t="n">
        <v>33</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9" t="inlineStr">
        <is>
          <t>HA_WICK_QUALITY_TF</t>
        </is>
      </c>
      <c r="B185" s="40" t="inlineStr">
        <is>
          <t>1h</t>
        </is>
      </c>
      <c r="C185" s="38" t="n"/>
      <c r="D185" s="38" t="inlineStr">
        <is>
          <t>ENTRY, GLOBAL_CHECK, STOCKS_EXIT</t>
        </is>
      </c>
      <c r="E185" s="38" t="n"/>
      <c r="F185" s="26" t="n"/>
      <c r="G185" s="38">
        <f>IFERROR(VLOOKUP($A225&amp;"_"&amp;$B225,Results_Deltas!$A$2:$P$15000,5,FALSE),"")</f>
        <v/>
      </c>
      <c r="H185" s="38" t="inlineStr">
        <is>
          <t>Blanket (page end)</t>
        </is>
      </c>
      <c r="I185" s="26" t="n"/>
      <c r="J185" s="26" t="n"/>
      <c r="K185" s="26" t="n"/>
      <c r="L185" s="26" t="inlineStr">
        <is>
          <t>NO</t>
        </is>
      </c>
      <c r="M185" s="74" t="n">
        <v>3.348982902953336</v>
      </c>
      <c r="N185" s="74" t="n">
        <v>34</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FG_FEAR_THRESHOLD</t>
        </is>
      </c>
      <c r="B186" s="38" t="inlineStr">
        <is>
          <t>18.75</t>
        </is>
      </c>
      <c r="C186" s="38" t="n"/>
      <c r="D186" s="38" t="inlineStr">
        <is>
          <t>GLOBAL_CHECK, STOCKS_EXIT</t>
        </is>
      </c>
      <c r="E186" s="38" t="n"/>
      <c r="F186" s="26" t="n"/>
      <c r="G186" s="38">
        <f>IFERROR(VLOOKUP($A192&amp;"_"&amp;$B192,Results_Deltas!$A$2:$P$15000,5,FALSE),"")</f>
        <v/>
      </c>
      <c r="H186" s="38" t="inlineStr">
        <is>
          <t>Blanket (page end)</t>
        </is>
      </c>
      <c r="I186" s="26" t="n"/>
      <c r="J186" s="26" t="n"/>
      <c r="K186" s="26" t="n"/>
      <c r="L186" s="26" t="inlineStr">
        <is>
          <t>NO</t>
        </is>
      </c>
      <c r="M186" s="74" t="n">
        <v>3.349228725197587</v>
      </c>
      <c r="N186" s="74" t="n">
        <v>32</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HA_WICK_QUALITY_TF</t>
        </is>
      </c>
      <c r="B187" s="38" t="inlineStr">
        <is>
          <t>D</t>
        </is>
      </c>
      <c r="C187" s="38" t="n"/>
      <c r="D187" s="38" t="inlineStr">
        <is>
          <t>ENTRY, GLOBAL_CHECK, STOCKS_EXIT</t>
        </is>
      </c>
      <c r="E187" s="38" t="n"/>
      <c r="F187" s="26" t="n"/>
      <c r="G187" s="38">
        <f>IFERROR(VLOOKUP($A223&amp;"_"&amp;$B223,Results_Deltas!$A$2:$P$15000,5,FALSE),"")</f>
        <v/>
      </c>
      <c r="H187" s="38" t="inlineStr">
        <is>
          <t>Blanket (page end)</t>
        </is>
      </c>
      <c r="I187" s="26" t="n"/>
      <c r="J187" s="26" t="n"/>
      <c r="K187" s="26" t="n"/>
      <c r="L187" s="26" t="inlineStr">
        <is>
          <t>NO</t>
        </is>
      </c>
      <c r="M187" s="74" t="n">
        <v>3.351625298865493</v>
      </c>
      <c r="N187" s="74" t="n">
        <v>32</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HA_WICK_QUALITY_TF</t>
        </is>
      </c>
      <c r="B188" s="38" t="inlineStr">
        <is>
          <t>4h</t>
        </is>
      </c>
      <c r="C188" s="38" t="n"/>
      <c r="D188" s="38" t="inlineStr">
        <is>
          <t>ENTRY, GLOBAL_CHECK, STOCKS_EXIT</t>
        </is>
      </c>
      <c r="E188" s="38" t="n"/>
      <c r="F188" s="26" t="n"/>
      <c r="G188" s="38">
        <f>IFERROR(VLOOKUP($A224&amp;"_"&amp;$B224,Results_Deltas!$A$2:$P$15000,5,FALSE),"")</f>
        <v/>
      </c>
      <c r="H188" s="38" t="inlineStr">
        <is>
          <t>Blanket (page end)</t>
        </is>
      </c>
      <c r="I188" s="26" t="n"/>
      <c r="J188" s="26" t="n"/>
      <c r="K188" s="26" t="n"/>
      <c r="L188" s="26" t="inlineStr">
        <is>
          <t>NO</t>
        </is>
      </c>
      <c r="M188" s="74" t="n">
        <v>3.352166223900347</v>
      </c>
      <c r="N188" s="74" t="n">
        <v>32</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MTS_GATE_ENABLED</t>
        </is>
      </c>
      <c r="B189" s="40" t="inlineStr">
        <is>
          <t>True</t>
        </is>
      </c>
      <c r="C189" s="38" t="n"/>
      <c r="D189" s="38" t="inlineStr">
        <is>
          <t>ENTRY, GLOBAL_CHECK, STOCKS_EXIT</t>
        </is>
      </c>
      <c r="E189" s="38" t="n"/>
      <c r="F189" s="26" t="n"/>
      <c r="G189" s="38">
        <f>IFERROR(VLOOKUP($A294&amp;"_"&amp;$B294,Results_Deltas!$A$2:$P$15000,5,FALSE),"")</f>
        <v/>
      </c>
      <c r="H189" s="38" t="inlineStr">
        <is>
          <t>Blanket (page end)</t>
        </is>
      </c>
      <c r="I189" s="26" t="n"/>
      <c r="J189" s="26" t="n"/>
      <c r="K189" s="26" t="n"/>
      <c r="L189" s="26" t="inlineStr">
        <is>
          <t>NO</t>
        </is>
      </c>
      <c r="M189" s="74" t="n">
        <v>3.35597294518365</v>
      </c>
      <c r="N189" s="74" t="n">
        <v>35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COOLDOWN_LOCKS_FILTER_TF</t>
        </is>
      </c>
      <c r="B190" s="38" t="inlineStr">
        <is>
          <t>D</t>
        </is>
      </c>
      <c r="C190" s="38" t="n"/>
      <c r="D190" s="38" t="inlineStr">
        <is>
          <t>GLOBAL_CHECK</t>
        </is>
      </c>
      <c r="E190" s="38" t="n"/>
      <c r="F190" s="26" t="n"/>
      <c r="G190" s="38">
        <f>IFERROR(VLOOKUP($A157&amp;"_"&amp;$B157,Results_Deltas!$A$2:$P$15000,5,FALSE),"")</f>
        <v/>
      </c>
      <c r="H190" s="38" t="inlineStr">
        <is>
          <t>Blanket (page end)</t>
        </is>
      </c>
      <c r="I190" s="26" t="n"/>
      <c r="J190" s="26" t="n"/>
      <c r="K190" s="26" t="n"/>
      <c r="L190" s="26" t="inlineStr">
        <is>
          <t>NO</t>
        </is>
      </c>
      <c r="M190" s="74" t="n">
        <v>3.359926864813142</v>
      </c>
      <c r="N190" s="74" t="n">
        <v>31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MTS_BOTTOM_BONUS_THRESHOLD</t>
        </is>
      </c>
      <c r="B191" s="38" t="inlineStr">
        <is>
          <t>18.75</t>
        </is>
      </c>
      <c r="C191" s="38" t="n"/>
      <c r="D191" s="38" t="inlineStr">
        <is>
          <t>ENTRY, GLOBAL_CHECK, STOCKS_EXIT</t>
        </is>
      </c>
      <c r="E191" s="38" t="n"/>
      <c r="F191" s="26" t="n"/>
      <c r="G191" s="38">
        <f>IFERROR(VLOOKUP($A287&amp;"_"&amp;$B287,Results_Deltas!$A$2:$P$15000,5,FALSE),"")</f>
        <v/>
      </c>
      <c r="H191" s="38" t="inlineStr">
        <is>
          <t>Blanket (page end)</t>
        </is>
      </c>
      <c r="I191" s="26" t="n"/>
      <c r="J191" s="26" t="n"/>
      <c r="K191" s="26" t="n"/>
      <c r="L191" s="26" t="inlineStr">
        <is>
          <t>NO</t>
        </is>
      </c>
      <c r="M191" s="74" t="n">
        <v>3.375369503664018</v>
      </c>
      <c r="N191" s="74" t="n">
        <v>33</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DC_MOMENT_STRONG_THRESHOLD</t>
        </is>
      </c>
      <c r="B192" s="38" t="inlineStr">
        <is>
          <t>20</t>
        </is>
      </c>
      <c r="C192" s="38" t="n"/>
      <c r="D192" s="38" t="inlineStr">
        <is>
          <t>ENTRY, GLOBAL_CHECK, STOCKS_EXIT</t>
        </is>
      </c>
      <c r="E192" s="38" t="n"/>
      <c r="F192" s="26" t="n"/>
      <c r="G192" s="38">
        <f>IFERROR(VLOOKUP($A168&amp;"_"&amp;$B168,Results_Deltas!$A$2:$P$15000,5,FALSE),"")</f>
        <v/>
      </c>
      <c r="H192" s="38" t="inlineStr">
        <is>
          <t>Blanket (page end)</t>
        </is>
      </c>
      <c r="I192" s="26" t="n"/>
      <c r="J192" s="26" t="n"/>
      <c r="K192" s="26" t="n"/>
      <c r="L192" s="26" t="inlineStr">
        <is>
          <t>NO</t>
        </is>
      </c>
      <c r="M192" s="74" t="n">
        <v>3.376188214540092</v>
      </c>
      <c r="N192" s="74" t="n">
        <v>37</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9" t="inlineStr">
        <is>
          <t>MOVER_THRESHOLD</t>
        </is>
      </c>
      <c r="B193" s="40" t="inlineStr">
        <is>
          <t>5</t>
        </is>
      </c>
      <c r="C193" s="38" t="n"/>
      <c r="D193" s="38" t="inlineStr">
        <is>
          <t>ENTRY, GLOBAL_CHECK, STOCKS_EXIT</t>
        </is>
      </c>
      <c r="E193" s="38" t="n"/>
      <c r="F193" s="26" t="n"/>
      <c r="G193" s="38">
        <f>IFERROR(VLOOKUP($A277&amp;"_"&amp;$B277,Results_Deltas!$A$2:$P$15000,5,FALSE),"")</f>
        <v/>
      </c>
      <c r="H193" s="38" t="inlineStr">
        <is>
          <t>Blanket (page end)</t>
        </is>
      </c>
      <c r="I193" s="26" t="n"/>
      <c r="J193" s="26" t="n"/>
      <c r="K193" s="26" t="n"/>
      <c r="L193" s="26" t="inlineStr">
        <is>
          <t>NO</t>
        </is>
      </c>
      <c r="M193" s="74" t="n">
        <v>3.378469167592089</v>
      </c>
      <c r="N193" s="74" t="n">
        <v>36</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HLR_TOP_MIN_TFS</t>
        </is>
      </c>
      <c r="B194" s="38" t="inlineStr">
        <is>
          <t>1</t>
        </is>
      </c>
      <c r="C194" s="38" t="n"/>
      <c r="D194" s="38" t="inlineStr">
        <is>
          <t>GLOBAL_CHECK, REENTRY, STOCKS_EXIT</t>
        </is>
      </c>
      <c r="E194" s="38" t="n"/>
      <c r="F194" s="26" t="n"/>
      <c r="G194" s="38">
        <f>IFERROR(VLOOKUP($A233&amp;"_"&amp;$B233,Results_Deltas!$A$2:$P$15000,5,FALSE),"")</f>
        <v/>
      </c>
      <c r="H194" s="38" t="inlineStr">
        <is>
          <t>Blanket (page end)</t>
        </is>
      </c>
      <c r="I194" s="26" t="n"/>
      <c r="J194" s="26" t="n"/>
      <c r="K194" s="26" t="n"/>
      <c r="L194" s="26" t="inlineStr">
        <is>
          <t>YES</t>
        </is>
      </c>
      <c r="M194" s="74" t="n">
        <v>3.379935490101705</v>
      </c>
      <c r="N194" s="74" t="n">
        <v>33</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9" t="inlineStr">
        <is>
          <t>OI_CONFIRM_ENABLED</t>
        </is>
      </c>
      <c r="B195" s="40" t="inlineStr">
        <is>
          <t>True</t>
        </is>
      </c>
      <c r="C195" s="38" t="n"/>
      <c r="D195" s="38" t="inlineStr">
        <is>
          <t>ENTRY, GLOBAL_CHECK, STOCKS_EXIT</t>
        </is>
      </c>
      <c r="E195" s="38" t="n"/>
      <c r="F195" s="26" t="n"/>
      <c r="G195" s="38">
        <f>IFERROR(VLOOKUP($A306&amp;"_"&amp;$B306,Results_Deltas!$A$2:$P$15000,5,FALSE),"")</f>
        <v/>
      </c>
      <c r="H195" s="38" t="inlineStr">
        <is>
          <t>Blanket (page end)</t>
        </is>
      </c>
      <c r="I195" s="26" t="n"/>
      <c r="J195" s="26" t="n"/>
      <c r="K195" s="26" t="n"/>
      <c r="L195" s="26" t="inlineStr">
        <is>
          <t>NO</t>
        </is>
      </c>
      <c r="M195" s="74" t="n">
        <v>3.381183044981531</v>
      </c>
      <c r="N195" s="74" t="n">
        <v>32</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HA_WICK_QUALITY_TF</t>
        </is>
      </c>
      <c r="B196" s="38" t="inlineStr">
        <is>
          <t>OFF</t>
        </is>
      </c>
      <c r="C196" s="38" t="n"/>
      <c r="D196" s="38" t="inlineStr">
        <is>
          <t>ENTRY, GLOBAL_CHECK, STOCKS_EXIT</t>
        </is>
      </c>
      <c r="E196" s="38" t="n"/>
      <c r="F196" s="26" t="n"/>
      <c r="G196" s="38">
        <f>IFERROR(VLOOKUP($A222&amp;"_"&amp;$B222,Results_Deltas!$A$2:$P$15000,5,FALSE),"")</f>
        <v/>
      </c>
      <c r="H196" s="38" t="inlineStr">
        <is>
          <t>Blanket (page end)</t>
        </is>
      </c>
      <c r="I196" s="26" t="n"/>
      <c r="J196" s="26" t="n"/>
      <c r="K196" s="26" t="n"/>
      <c r="L196" s="26" t="inlineStr">
        <is>
          <t>NO</t>
        </is>
      </c>
      <c r="M196" s="74" t="n">
        <v>3.391081761553712</v>
      </c>
      <c r="N196" s="74" t="n">
        <v>33</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HTF_DIRECTION_GATE_ENABLED</t>
        </is>
      </c>
      <c r="B197" s="38" t="inlineStr">
        <is>
          <t>True</t>
        </is>
      </c>
      <c r="C197" s="38" t="n"/>
      <c r="D197" s="38" t="inlineStr">
        <is>
          <t>ENTRY, GLOBAL_CHECK, STOCKS_EXIT</t>
        </is>
      </c>
      <c r="E197" s="38" t="n"/>
      <c r="F197" s="26" t="n"/>
      <c r="G197" s="38">
        <f>IFERROR(VLOOKUP($A237&amp;"_"&amp;$B237,Results_Deltas!$A$2:$P$15000,5,FALSE),"")</f>
        <v/>
      </c>
      <c r="H197" s="38" t="inlineStr">
        <is>
          <t>Blanket (page end)</t>
        </is>
      </c>
      <c r="I197" s="26" t="n"/>
      <c r="J197" s="26" t="n"/>
      <c r="K197" s="26" t="n"/>
      <c r="L197" s="26" t="inlineStr">
        <is>
          <t>YES</t>
        </is>
      </c>
      <c r="M197" s="74" t="n">
        <v>3.392632867061476</v>
      </c>
      <c r="N197" s="74" t="n">
        <v>34</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MOVER_THRESHOLD</t>
        </is>
      </c>
      <c r="B198" s="38" t="inlineStr">
        <is>
          <t>6.25</t>
        </is>
      </c>
      <c r="C198" s="38" t="n"/>
      <c r="D198" s="38" t="inlineStr">
        <is>
          <t>ENTRY, GLOBAL_CHECK, STOCKS_EXIT</t>
        </is>
      </c>
      <c r="E198" s="38" t="n"/>
      <c r="F198" s="26" t="n"/>
      <c r="G198" s="38">
        <f>IFERROR(VLOOKUP($A278&amp;"_"&amp;$B278,Results_Deltas!$A$2:$P$15000,5,FALSE),"")</f>
        <v/>
      </c>
      <c r="H198" s="38" t="inlineStr">
        <is>
          <t>Blanket (page end)</t>
        </is>
      </c>
      <c r="I198" s="26" t="n"/>
      <c r="J198" s="26" t="n"/>
      <c r="K198" s="26" t="n"/>
      <c r="L198" s="26" t="inlineStr">
        <is>
          <t>YES</t>
        </is>
      </c>
      <c r="M198" s="74" t="n">
        <v>3.396383810153146</v>
      </c>
      <c r="N198" s="74" t="n">
        <v>35</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MTS_BOTTOM_BONUS_THRESHOLD</t>
        </is>
      </c>
      <c r="B199" s="38" t="inlineStr">
        <is>
          <t>12.5</t>
        </is>
      </c>
      <c r="C199" s="38" t="n"/>
      <c r="D199" s="38" t="inlineStr">
        <is>
          <t>ENTRY, GLOBAL_CHECK, STOCKS_EXIT</t>
        </is>
      </c>
      <c r="E199" s="38" t="n"/>
      <c r="F199" s="26" t="n"/>
      <c r="G199" s="38">
        <f>IFERROR(VLOOKUP($A288&amp;"_"&amp;$B288,Results_Deltas!$A$2:$P$15000,5,FALSE),"")</f>
        <v/>
      </c>
      <c r="H199" s="38" t="inlineStr">
        <is>
          <t>Blanket (page end)</t>
        </is>
      </c>
      <c r="I199" s="26" t="n"/>
      <c r="J199" s="26" t="n"/>
      <c r="K199" s="26" t="n"/>
      <c r="L199" s="26" t="inlineStr">
        <is>
          <t>NO</t>
        </is>
      </c>
      <c r="M199" s="74" t="n">
        <v>3.401941066114459</v>
      </c>
      <c r="N199" s="74" t="n">
        <v>35</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FG_GREED_THRESHOLD</t>
        </is>
      </c>
      <c r="B200" s="38" t="inlineStr">
        <is>
          <t>37.5</t>
        </is>
      </c>
      <c r="C200" s="38" t="n"/>
      <c r="D200" s="38" t="inlineStr">
        <is>
          <t>GLOBAL_CHECK, STOCKS_EXIT</t>
        </is>
      </c>
      <c r="E200" s="38" t="n"/>
      <c r="F200" s="26" t="n"/>
      <c r="G200" s="38">
        <f>IFERROR(VLOOKUP($A197&amp;"_"&amp;$B197,Results_Deltas!$A$2:$P$15000,5,FALSE),"")</f>
        <v/>
      </c>
      <c r="H200" s="38" t="inlineStr">
        <is>
          <t>Blanket (page end)</t>
        </is>
      </c>
      <c r="I200" s="26" t="n"/>
      <c r="J200" s="26" t="n"/>
      <c r="K200" s="26" t="n"/>
      <c r="L200" s="26" t="inlineStr">
        <is>
          <t>NO</t>
        </is>
      </c>
      <c r="M200" s="74" t="n">
        <v>3.410335896041344</v>
      </c>
      <c r="N200" s="74" t="n">
        <v>36</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MTS_BOTTOM_BONUS_THRESHOLD</t>
        </is>
      </c>
      <c r="B201" s="38" t="inlineStr">
        <is>
          <t>31.25</t>
        </is>
      </c>
      <c r="C201" s="38" t="n"/>
      <c r="D201" s="38" t="inlineStr">
        <is>
          <t>ENTRY, GLOBAL_CHECK, STOCKS_EXIT</t>
        </is>
      </c>
      <c r="E201" s="38" t="n"/>
      <c r="F201" s="26" t="n"/>
      <c r="G201" s="38">
        <f>IFERROR(VLOOKUP($A286&amp;"_"&amp;$B286,Results_Deltas!$A$2:$P$15000,5,FALSE),"")</f>
        <v/>
      </c>
      <c r="H201" s="38" t="inlineStr">
        <is>
          <t>Blanket (page end)</t>
        </is>
      </c>
      <c r="I201" s="26" t="n"/>
      <c r="J201" s="26" t="n"/>
      <c r="K201" s="26" t="n"/>
      <c r="L201" s="26" t="inlineStr">
        <is>
          <t>YES</t>
        </is>
      </c>
      <c r="M201" s="74" t="n">
        <v>3.413923376207638</v>
      </c>
      <c r="N201" s="74" t="n">
        <v>33</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MOVER_THRESHOLD</t>
        </is>
      </c>
      <c r="B202" s="38" t="inlineStr">
        <is>
          <t>3.75</t>
        </is>
      </c>
      <c r="C202" s="38" t="n"/>
      <c r="D202" s="38" t="inlineStr">
        <is>
          <t>ENTRY, GLOBAL_CHECK, STOCKS_EXIT</t>
        </is>
      </c>
      <c r="E202" s="38" t="n"/>
      <c r="F202" s="26" t="n"/>
      <c r="G202" s="38">
        <f>IFERROR(VLOOKUP($A279&amp;"_"&amp;$B279,Results_Deltas!$A$2:$P$15000,5,FALSE),"")</f>
        <v/>
      </c>
      <c r="H202" s="38" t="inlineStr">
        <is>
          <t>Blanket (page end)</t>
        </is>
      </c>
      <c r="I202" s="26" t="n"/>
      <c r="J202" s="26" t="n"/>
      <c r="K202" s="26" t="n"/>
      <c r="L202" s="26" t="inlineStr">
        <is>
          <t>NO</t>
        </is>
      </c>
      <c r="M202" s="74" t="n">
        <v>3.421243352042235</v>
      </c>
      <c r="N202" s="74" t="n">
        <v>34</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BAND_ARROW_ENABLED</t>
        </is>
      </c>
      <c r="B203" s="38" t="inlineStr">
        <is>
          <t>True</t>
        </is>
      </c>
      <c r="C203" s="38" t="n"/>
      <c r="D203" s="38" t="inlineStr">
        <is>
          <t>GLOBAL_CHECK, STOCKS_EXIT</t>
        </is>
      </c>
      <c r="E203" s="38" t="n"/>
      <c r="F203" s="26" t="n"/>
      <c r="G203" s="38">
        <f>IFERROR(VLOOKUP($A155&amp;"_"&amp;$B155,Results_Deltas!$A$2:$P$15000,5,FALSE),"")</f>
        <v/>
      </c>
      <c r="H203" s="38" t="inlineStr">
        <is>
          <t>Blanket (page end)</t>
        </is>
      </c>
      <c r="I203" s="26" t="n"/>
      <c r="J203" s="26" t="n"/>
      <c r="K203" s="26" t="n"/>
      <c r="L203" s="26" t="inlineStr">
        <is>
          <t>NO</t>
        </is>
      </c>
      <c r="M203" s="74" t="n">
        <v>3.432289348779657</v>
      </c>
      <c r="N203" s="74" t="n">
        <v>29</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9" t="inlineStr">
        <is>
          <t>MTS_BOTTOM_STRONG_THRESHOLD</t>
        </is>
      </c>
      <c r="B204" s="40" t="inlineStr">
        <is>
          <t>40</t>
        </is>
      </c>
      <c r="C204" s="38" t="n"/>
      <c r="D204" s="38" t="inlineStr">
        <is>
          <t>ENTRY, GLOBAL_CHECK, STOCKS_EXIT</t>
        </is>
      </c>
      <c r="E204" s="38" t="n"/>
      <c r="F204" s="26" t="n"/>
      <c r="G204" s="38">
        <f>IFERROR(VLOOKUP($A289&amp;"_"&amp;$B289,Results_Deltas!$A$2:$P$15000,5,FALSE),"")</f>
        <v/>
      </c>
      <c r="H204" s="38" t="inlineStr">
        <is>
          <t>Blanket (page end)</t>
        </is>
      </c>
      <c r="I204" s="26" t="n"/>
      <c r="J204" s="26" t="n"/>
      <c r="K204" s="26" t="n"/>
      <c r="L204" s="26" t="inlineStr">
        <is>
          <t>NO</t>
        </is>
      </c>
      <c r="M204" s="74" t="n">
        <v>3.452774838750713</v>
      </c>
      <c r="N204" s="74" t="n">
        <v>36</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HLR_SMA_BAND_PCT</t>
        </is>
      </c>
      <c r="B205" s="38" t="inlineStr">
        <is>
          <t>2.0</t>
        </is>
      </c>
      <c r="C205" s="38" t="n"/>
      <c r="D205" s="38" t="inlineStr">
        <is>
          <t>ENTRY, GLOBAL_CHECK, STOCKS_EXIT</t>
        </is>
      </c>
      <c r="E205" s="38" t="n"/>
      <c r="F205" s="26" t="n"/>
      <c r="G205" s="38">
        <f>IFERROR(VLOOKUP($A228&amp;"_"&amp;$B228,Results_Deltas!$A$2:$P$15000,5,FALSE),"")</f>
        <v/>
      </c>
      <c r="H205" s="38" t="inlineStr">
        <is>
          <t>Blanket (page end)</t>
        </is>
      </c>
      <c r="I205" s="26" t="n"/>
      <c r="J205" s="26" t="n"/>
      <c r="K205" s="26" t="n"/>
      <c r="L205" s="26" t="inlineStr">
        <is>
          <t>NO</t>
        </is>
      </c>
      <c r="M205" s="74" t="n">
        <v>3.456782686822168</v>
      </c>
      <c r="N205" s="74" t="n">
        <v>36</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OI_CONFIRM_MIN_PRICE_PCT</t>
        </is>
      </c>
      <c r="B206" s="38" t="inlineStr">
        <is>
          <t>2.0</t>
        </is>
      </c>
      <c r="C206" s="38" t="n"/>
      <c r="D206" s="38" t="inlineStr">
        <is>
          <t>ENTRY, GLOBAL_CHECK, STOCKS_EXIT</t>
        </is>
      </c>
      <c r="E206" s="38" t="n"/>
      <c r="F206" s="26" t="n"/>
      <c r="G206" s="38">
        <f>IFERROR(VLOOKUP($A312&amp;"_"&amp;$B312,Results_Deltas!$A$2:$P$15000,5,FALSE),"")</f>
        <v/>
      </c>
      <c r="H206" s="38" t="inlineStr">
        <is>
          <t>Blanket (page end)</t>
        </is>
      </c>
      <c r="I206" s="26" t="n"/>
      <c r="J206" s="26" t="n"/>
      <c r="K206" s="26" t="n"/>
      <c r="L206" s="26" t="inlineStr">
        <is>
          <t>NO</t>
        </is>
      </c>
      <c r="M206" s="74" t="n">
        <v>3.488785853259245</v>
      </c>
      <c r="N206" s="74" t="n">
        <v>33</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FUNDING_GATE_FILTER_TF</t>
        </is>
      </c>
      <c r="B207" s="38" t="inlineStr">
        <is>
          <t>1h</t>
        </is>
      </c>
      <c r="C207" s="38" t="n"/>
      <c r="D207" s="38" t="inlineStr">
        <is>
          <t>GLOBAL_CHECK</t>
        </is>
      </c>
      <c r="E207" s="38" t="n"/>
      <c r="F207" s="26" t="n"/>
      <c r="G207" s="38">
        <f>IFERROR(VLOOKUP($A201&amp;"_"&amp;$B201,Results_Deltas!$A$2:$P$15000,5,FALSE),"")</f>
        <v/>
      </c>
      <c r="H207" s="38" t="inlineStr">
        <is>
          <t>Blanket (page end)</t>
        </is>
      </c>
      <c r="I207" s="26" t="n"/>
      <c r="J207" s="26" t="n"/>
      <c r="K207" s="26" t="n"/>
      <c r="L207" s="26" t="inlineStr">
        <is>
          <t>NO</t>
        </is>
      </c>
      <c r="M207" s="74" t="n">
        <v>3.506687745766541</v>
      </c>
      <c r="N207" s="74" t="n">
        <v>29</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HA_WICK_QUALITY_ENABLED</t>
        </is>
      </c>
      <c r="B208" s="38" t="inlineStr">
        <is>
          <t>True</t>
        </is>
      </c>
      <c r="C208" s="38" t="n"/>
      <c r="D208" s="38" t="inlineStr">
        <is>
          <t>ENTRY, GLOBAL_CHECK, STOCKS_EXIT</t>
        </is>
      </c>
      <c r="E208" s="38" t="n"/>
      <c r="F208" s="26" t="n"/>
      <c r="G208" s="38">
        <f>IFERROR(VLOOKUP($A219&amp;"_"&amp;$B219,Results_Deltas!$A$2:$P$15000,5,FALSE),"")</f>
        <v/>
      </c>
      <c r="H208" s="38" t="inlineStr">
        <is>
          <t>Blanket (page end)</t>
        </is>
      </c>
      <c r="I208" s="26" t="n"/>
      <c r="J208" s="26" t="n"/>
      <c r="K208" s="26" t="n"/>
      <c r="L208" s="26" t="inlineStr">
        <is>
          <t>YES</t>
        </is>
      </c>
      <c r="M208" s="74" t="n">
        <v>3.510305920213973</v>
      </c>
      <c r="N208" s="74" t="n">
        <v>33</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MANDATORY_REENTRY_WT_FILTER_MIN_TFS</t>
        </is>
      </c>
      <c r="B209" s="38" t="inlineStr">
        <is>
          <t>3</t>
        </is>
      </c>
      <c r="C209" s="38" t="n"/>
      <c r="D209" s="38" t="inlineStr">
        <is>
          <t>GLOBAL_CHECK, STOCKS_EXIT</t>
        </is>
      </c>
      <c r="E209" s="38" t="n"/>
      <c r="F209" s="26" t="n"/>
      <c r="G209" s="38">
        <f>IFERROR(VLOOKUP($A265&amp;"_"&amp;$B265,Results_Deltas!$A$2:$P$15000,5,FALSE),"")</f>
        <v/>
      </c>
      <c r="H209" s="38" t="inlineStr">
        <is>
          <t>Blanket (page end)</t>
        </is>
      </c>
      <c r="I209" s="26" t="n"/>
      <c r="J209" s="26" t="n"/>
      <c r="K209" s="26" t="n"/>
      <c r="L209" s="26" t="inlineStr">
        <is>
          <t>YES</t>
        </is>
      </c>
      <c r="M209" s="74" t="n">
        <v>3.55599856975191</v>
      </c>
      <c r="N209" s="74" t="n">
        <v>39</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MANDATORY_REENTRY_WT_FILTER_MIN_TFS</t>
        </is>
      </c>
      <c r="B210" s="38" t="inlineStr">
        <is>
          <t>2</t>
        </is>
      </c>
      <c r="C210" s="38" t="n"/>
      <c r="D210" s="38" t="inlineStr">
        <is>
          <t>GLOBAL_CHECK, STOCKS_EXIT</t>
        </is>
      </c>
      <c r="E210" s="38" t="n"/>
      <c r="F210" s="26" t="n"/>
      <c r="G210" s="38">
        <f>IFERROR(VLOOKUP($A266&amp;"_"&amp;$B266,Results_Deltas!$A$2:$P$15000,5,FALSE),"")</f>
        <v/>
      </c>
      <c r="H210" s="38" t="inlineStr">
        <is>
          <t>Blanket (page end)</t>
        </is>
      </c>
      <c r="I210" s="26" t="n"/>
      <c r="J210" s="26" t="n"/>
      <c r="K210" s="26" t="n"/>
      <c r="L210" s="26" t="inlineStr">
        <is>
          <t>NO</t>
        </is>
      </c>
      <c r="M210" s="74" t="n">
        <v>3.573876388106691</v>
      </c>
      <c r="N210" s="74" t="n">
        <v>34</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9" t="inlineStr">
        <is>
          <t>DC_MOMENT_STRONG_THRESHOLD</t>
        </is>
      </c>
      <c r="B211" s="40" t="inlineStr">
        <is>
          <t>40</t>
        </is>
      </c>
      <c r="C211" s="38" t="n"/>
      <c r="D211" s="38" t="inlineStr">
        <is>
          <t>ENTRY, GLOBAL_CHECK, STOCKS_EXIT</t>
        </is>
      </c>
      <c r="E211" s="38" t="n"/>
      <c r="F211" s="26" t="n"/>
      <c r="G211" s="38">
        <f>IFERROR(VLOOKUP($A165&amp;"_"&amp;$B165,Results_Deltas!$A$2:$P$15000,5,FALSE),"")</f>
        <v/>
      </c>
      <c r="H211" s="38" t="inlineStr">
        <is>
          <t>Blanket (page end)</t>
        </is>
      </c>
      <c r="I211" s="26" t="n"/>
      <c r="J211" s="26" t="n"/>
      <c r="K211" s="26" t="n"/>
      <c r="L211" s="26" t="inlineStr">
        <is>
          <t>YES</t>
        </is>
      </c>
      <c r="M211" s="74" t="n">
        <v>3.595337504836988</v>
      </c>
      <c r="N211" s="74" t="n">
        <v>37</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9" t="inlineStr">
        <is>
          <t>MANDATORY_REENTRY_WT_FILTER_VELOCITY_RATIO</t>
        </is>
      </c>
      <c r="B212" s="40" t="inlineStr">
        <is>
          <t>0.90</t>
        </is>
      </c>
      <c r="C212" s="38" t="n"/>
      <c r="D212" s="38" t="inlineStr">
        <is>
          <t>GLOBAL_CHECK, STOCKS_EXIT</t>
        </is>
      </c>
      <c r="E212" s="38" t="n"/>
      <c r="F212" s="26" t="n"/>
      <c r="G212" s="38">
        <f>IFERROR(VLOOKUP($A271&amp;"_"&amp;$B271,Results_Deltas!$A$2:$P$15000,5,FALSE),"")</f>
        <v/>
      </c>
      <c r="H212" s="38" t="inlineStr">
        <is>
          <t>Blanket (page end)</t>
        </is>
      </c>
      <c r="I212" s="26" t="n"/>
      <c r="J212" s="26" t="n"/>
      <c r="K212" s="26" t="n"/>
      <c r="L212" s="26" t="inlineStr">
        <is>
          <t>NO</t>
        </is>
      </c>
      <c r="M212" s="74" t="n">
        <v>3.609939893769497</v>
      </c>
      <c r="N212" s="74" t="n">
        <v>38</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MANDATORY_REENTRY_WT_FILTER_VELOCITY_RATIO</t>
        </is>
      </c>
      <c r="B213" s="38" t="inlineStr">
        <is>
          <t>0.90_ALT</t>
        </is>
      </c>
      <c r="C213" s="38" t="n"/>
      <c r="D213" s="38" t="inlineStr">
        <is>
          <t>GLOBAL_CHECK, STOCKS_EXIT</t>
        </is>
      </c>
      <c r="E213" s="38" t="n"/>
      <c r="F213" s="26" t="n"/>
      <c r="G213" s="38">
        <f>IFERROR(VLOOKUP($A272&amp;"_"&amp;$B272,Results_Deltas!$A$2:$P$15000,5,FALSE),"")</f>
        <v/>
      </c>
      <c r="H213" s="38" t="inlineStr">
        <is>
          <t>Blanket (page end)</t>
        </is>
      </c>
      <c r="I213" s="26" t="n"/>
      <c r="J213" s="26" t="n"/>
      <c r="K213" s="26" t="n"/>
      <c r="L213" s="26" t="inlineStr">
        <is>
          <t>YES</t>
        </is>
      </c>
      <c r="M213" s="74" t="n">
        <v>3.628004996840098</v>
      </c>
      <c r="N213" s="74" t="n">
        <v>38</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LH_HL_FILTER_MODE</t>
        </is>
      </c>
      <c r="B214" s="38" t="inlineStr">
        <is>
          <t>STRICT_2BAR_ALT</t>
        </is>
      </c>
      <c r="C214" s="38" t="n"/>
      <c r="D214" s="38" t="inlineStr">
        <is>
          <t>ENTRY, GLOBAL_CHECK, STOCKS_EXIT</t>
        </is>
      </c>
      <c r="E214" s="38" t="n"/>
      <c r="F214" s="26" t="n"/>
      <c r="G214" s="38">
        <f>IFERROR(VLOOKUP($A253&amp;"_"&amp;$B253,Results_Deltas!$A$2:$P$15000,5,FALSE),"")</f>
        <v/>
      </c>
      <c r="H214" s="38" t="inlineStr">
        <is>
          <t>Blanket (page end)</t>
        </is>
      </c>
      <c r="I214" s="26" t="n"/>
      <c r="J214" s="26" t="n"/>
      <c r="K214" s="26" t="n"/>
      <c r="L214" s="26" t="inlineStr">
        <is>
          <t>YES</t>
        </is>
      </c>
      <c r="M214" s="74" t="n">
        <v>3.672168374172619</v>
      </c>
      <c r="N214" s="74" t="n">
        <v>37</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BANDAID_OFF_LOSER_RECOVER_PCT</t>
        </is>
      </c>
      <c r="B215" s="38" t="inlineStr">
        <is>
          <t>0</t>
        </is>
      </c>
      <c r="C215" s="38" t="n"/>
      <c r="D215" s="38" t="inlineStr">
        <is>
          <t>AUGMENT, ENTRY, EXIT, GLOBAL_CHECK, REDUCE, STOCKS_EXIT</t>
        </is>
      </c>
      <c r="E215" s="38" t="n"/>
      <c r="F215" s="26" t="n"/>
      <c r="G215" s="38">
        <f>IFERROR(VLOOKUP($A150&amp;"_"&amp;$B150,Results_Deltas!$A$2:$P$15000,5,FALSE),"")</f>
        <v/>
      </c>
      <c r="H215" s="38" t="inlineStr">
        <is>
          <t>Blanket (page end)</t>
        </is>
      </c>
      <c r="I215" s="26" t="n"/>
      <c r="J215" s="26" t="n"/>
      <c r="K215" s="26" t="n"/>
      <c r="L215" s="26" t="inlineStr">
        <is>
          <t>NO</t>
        </is>
      </c>
      <c r="M215" s="74" t="n">
        <v>3.694534057050858</v>
      </c>
      <c r="N215" s="74" t="n">
        <v>39</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ADX_RANGING_THRESHOLD</t>
        </is>
      </c>
      <c r="B216" s="38" t="inlineStr">
        <is>
          <t>20</t>
        </is>
      </c>
      <c r="C216" s="38" t="n"/>
      <c r="D216" s="38" t="inlineStr">
        <is>
          <t>ENTRY, GLOBAL_CHECK, STOCKS_EXIT</t>
        </is>
      </c>
      <c r="E216" s="38" t="n"/>
      <c r="F216" s="26" t="n"/>
      <c r="G216" s="38">
        <f>IFERROR(VLOOKUP($A146&amp;"_"&amp;$B146,Results_Deltas!$A$2:$P$15000,5,FALSE),"")</f>
        <v/>
      </c>
      <c r="H216" s="38" t="inlineStr">
        <is>
          <t>Blanket (page end)</t>
        </is>
      </c>
      <c r="I216" s="26" t="n"/>
      <c r="J216" s="26" t="n"/>
      <c r="K216" s="26" t="n"/>
      <c r="L216" s="26" t="inlineStr">
        <is>
          <t>NO</t>
        </is>
      </c>
      <c r="M216" s="74" t="n">
        <v>3.71941549851497</v>
      </c>
      <c r="N216" s="74" t="n">
        <v>38</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9" t="inlineStr">
        <is>
          <t>LH_HL_FILTER_MODE</t>
        </is>
      </c>
      <c r="B217" s="40" t="inlineStr">
        <is>
          <t>STRICT_2BAR</t>
        </is>
      </c>
      <c r="C217" s="38" t="n"/>
      <c r="D217" s="38" t="inlineStr">
        <is>
          <t>ENTRY, GLOBAL_CHECK, STOCKS_EXIT</t>
        </is>
      </c>
      <c r="E217" s="38" t="n"/>
      <c r="F217" s="26" t="n"/>
      <c r="G217" s="38">
        <f>IFERROR(VLOOKUP($A252&amp;"_"&amp;$B252,Results_Deltas!$A$2:$P$15000,5,FALSE),"")</f>
        <v/>
      </c>
      <c r="H217" s="38" t="inlineStr">
        <is>
          <t>Blanket (page end)</t>
        </is>
      </c>
      <c r="I217" s="26" t="n"/>
      <c r="J217" s="26" t="n"/>
      <c r="K217" s="26" t="n"/>
      <c r="L217" s="26" t="inlineStr">
        <is>
          <t>NO</t>
        </is>
      </c>
      <c r="M217" s="74" t="n">
        <v>3.765569338952543</v>
      </c>
      <c r="N217" s="74" t="n">
        <v>37</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OI_CONFIRM_MIN_PRICE_PCT</t>
        </is>
      </c>
      <c r="B218" s="38" t="inlineStr">
        <is>
          <t>0</t>
        </is>
      </c>
      <c r="C218" s="38" t="n"/>
      <c r="D218" s="38" t="inlineStr">
        <is>
          <t>ENTRY, GLOBAL_CHECK, STOCKS_EXIT</t>
        </is>
      </c>
      <c r="E218" s="38" t="n"/>
      <c r="F218" s="26" t="n"/>
      <c r="G218" s="38">
        <f>IFERROR(VLOOKUP($A311&amp;"_"&amp;$B311,Results_Deltas!$A$2:$P$15000,5,FALSE),"")</f>
        <v/>
      </c>
      <c r="H218" s="38" t="inlineStr">
        <is>
          <t>Blanket (page end)</t>
        </is>
      </c>
      <c r="I218" s="26" t="n"/>
      <c r="J218" s="26" t="n"/>
      <c r="K218" s="26" t="n"/>
      <c r="L218" s="26" t="inlineStr">
        <is>
          <t>YES</t>
        </is>
      </c>
      <c r="M218" s="74" t="n">
        <v>3.774662198964561</v>
      </c>
      <c r="N218" s="74" t="n">
        <v>36</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7" t="inlineStr">
        <is>
          <t>FUNDING_GATE_FILTER_TF</t>
        </is>
      </c>
      <c r="B219" s="38" t="inlineStr">
        <is>
          <t>D</t>
        </is>
      </c>
      <c r="C219" s="38" t="n"/>
      <c r="D219" s="38" t="inlineStr">
        <is>
          <t>GLOBAL_CHECK</t>
        </is>
      </c>
      <c r="E219" s="38" t="n"/>
      <c r="F219" s="26" t="n"/>
      <c r="G219" s="38">
        <f>IFERROR(VLOOKUP($A199&amp;"_"&amp;$B199,Results_Deltas!$A$2:$P$15000,5,FALSE),"")</f>
        <v/>
      </c>
      <c r="H219" s="38" t="inlineStr">
        <is>
          <t>Blanket (page end)</t>
        </is>
      </c>
      <c r="I219" s="26" t="n"/>
      <c r="J219" s="26" t="n"/>
      <c r="K219" s="26" t="n"/>
      <c r="L219" s="26" t="inlineStr">
        <is>
          <t>NO</t>
        </is>
      </c>
      <c r="M219" s="74" t="n">
        <v>3.77898069859012</v>
      </c>
      <c r="N219" s="74" t="n">
        <v>30</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9" t="inlineStr">
        <is>
          <t>MANDATORY_REENTRY_WT_FILTER_MIN_TFS</t>
        </is>
      </c>
      <c r="B220" s="40" t="inlineStr">
        <is>
          <t>1</t>
        </is>
      </c>
      <c r="C220" s="38" t="n"/>
      <c r="D220" s="38" t="inlineStr">
        <is>
          <t>GLOBAL_CHECK, STOCKS_EXIT</t>
        </is>
      </c>
      <c r="E220" s="38" t="n"/>
      <c r="F220" s="26" t="n"/>
      <c r="G220" s="38">
        <f>IFERROR(VLOOKUP($A264&amp;"_"&amp;$B264,Results_Deltas!$A$2:$P$15000,5,FALSE),"")</f>
        <v/>
      </c>
      <c r="H220" s="38" t="inlineStr">
        <is>
          <t>Blanket (page end)</t>
        </is>
      </c>
      <c r="I220" s="26" t="n"/>
      <c r="J220" s="26" t="n"/>
      <c r="K220" s="26" t="n"/>
      <c r="L220" s="26" t="inlineStr">
        <is>
          <t>NO</t>
        </is>
      </c>
      <c r="M220" s="74" t="n">
        <v>3.792518928656791</v>
      </c>
      <c r="N220" s="74" t="n">
        <v>38</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FUNDING_GATE_FILTER_TF</t>
        </is>
      </c>
      <c r="B221" s="38" t="inlineStr">
        <is>
          <t>4h</t>
        </is>
      </c>
      <c r="C221" s="38" t="n"/>
      <c r="D221" s="38" t="inlineStr">
        <is>
          <t>GLOBAL_CHECK</t>
        </is>
      </c>
      <c r="E221" s="38" t="n"/>
      <c r="F221" s="26" t="n"/>
      <c r="G221" s="38">
        <f>IFERROR(VLOOKUP($A200&amp;"_"&amp;$B200,Results_Deltas!$A$2:$P$15000,5,FALSE),"")</f>
        <v/>
      </c>
      <c r="H221" s="38" t="inlineStr">
        <is>
          <t>Blanket (page end)</t>
        </is>
      </c>
      <c r="I221" s="26" t="n"/>
      <c r="J221" s="26" t="n"/>
      <c r="K221" s="26" t="n"/>
      <c r="L221" s="26" t="inlineStr">
        <is>
          <t>NO</t>
        </is>
      </c>
      <c r="M221" s="74" t="n">
        <v>3.814138398632459</v>
      </c>
      <c r="N221" s="74" t="n">
        <v>32</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OI_CONFIRM_MIN_CHANGE_PCT</t>
        </is>
      </c>
      <c r="B222" s="38" t="inlineStr">
        <is>
          <t>0</t>
        </is>
      </c>
      <c r="C222" s="38" t="n"/>
      <c r="D222" s="38" t="inlineStr">
        <is>
          <t>ENTRY, GLOBAL_CHECK, STOCKS_EXIT</t>
        </is>
      </c>
      <c r="E222" s="38" t="n"/>
      <c r="F222" s="26" t="n"/>
      <c r="G222" s="38">
        <f>IFERROR(VLOOKUP($A307&amp;"_"&amp;$B307,Results_Deltas!$A$2:$P$15000,5,FALSE),"")</f>
        <v/>
      </c>
      <c r="H222" s="38" t="inlineStr">
        <is>
          <t>Blanket (page end)</t>
        </is>
      </c>
      <c r="I222" s="26" t="n"/>
      <c r="J222" s="26" t="n"/>
      <c r="K222" s="26" t="n"/>
      <c r="L222" s="26" t="inlineStr">
        <is>
          <t>YES</t>
        </is>
      </c>
      <c r="M222" s="74" t="n">
        <v>3.859196009913582</v>
      </c>
      <c r="N222" s="74" t="n">
        <v>36</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FUNDING_GATE_FILTER_TF</t>
        </is>
      </c>
      <c r="B223" s="38" t="inlineStr">
        <is>
          <t>OFF</t>
        </is>
      </c>
      <c r="C223" s="38" t="n"/>
      <c r="D223" s="38" t="inlineStr">
        <is>
          <t>GLOBAL_CHECK</t>
        </is>
      </c>
      <c r="E223" s="38" t="n"/>
      <c r="F223" s="26" t="n"/>
      <c r="G223" s="38">
        <f>IFERROR(VLOOKUP($A198&amp;"_"&amp;$B198,Results_Deltas!$A$2:$P$15000,5,FALSE),"")</f>
        <v/>
      </c>
      <c r="H223" s="38" t="inlineStr">
        <is>
          <t>Blanket (page end)</t>
        </is>
      </c>
      <c r="I223" s="26" t="n"/>
      <c r="J223" s="26" t="n"/>
      <c r="K223" s="26" t="n"/>
      <c r="L223" s="26" t="inlineStr">
        <is>
          <t>NO</t>
        </is>
      </c>
      <c r="M223" s="74" t="n">
        <v>3.891509083707805</v>
      </c>
      <c r="N223" s="74" t="n">
        <v>32</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CRYPTO_SPIKE_FADE_THRESHOLD_PCT</t>
        </is>
      </c>
      <c r="B224" s="38" t="inlineStr">
        <is>
          <t>7.5</t>
        </is>
      </c>
      <c r="C224" s="38" t="n"/>
      <c r="D224" s="38" t="inlineStr">
        <is>
          <t>GLOBAL_CHECK, STOCKS_EXIT</t>
        </is>
      </c>
      <c r="E224" s="38" t="n"/>
      <c r="F224" s="26" t="n"/>
      <c r="G224" s="38">
        <f>IFERROR(VLOOKUP($A163&amp;"_"&amp;$B163,Results_Deltas!$A$2:$P$15000,5,FALSE),"")</f>
        <v/>
      </c>
      <c r="H224" s="38" t="inlineStr">
        <is>
          <t>Blanket (page end)</t>
        </is>
      </c>
      <c r="I224" s="26" t="n"/>
      <c r="J224" s="26" t="n"/>
      <c r="K224" s="26" t="n"/>
      <c r="L224" s="26" t="inlineStr">
        <is>
          <t>NO</t>
        </is>
      </c>
      <c r="M224" s="74" t="n">
        <v>3.904910479809212</v>
      </c>
      <c r="N224" s="74" t="n">
        <v>42</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9" t="inlineStr">
        <is>
          <t>OI_CONFIRM_MIN_CHANGE_PCT</t>
        </is>
      </c>
      <c r="B225" s="40" t="inlineStr">
        <is>
          <t>0.5</t>
        </is>
      </c>
      <c r="C225" s="38" t="n"/>
      <c r="D225" s="38" t="inlineStr">
        <is>
          <t>ENTRY, GLOBAL_CHECK, STOCKS_EXIT</t>
        </is>
      </c>
      <c r="E225" s="38" t="n"/>
      <c r="F225" s="26" t="n"/>
      <c r="G225" s="38">
        <f>IFERROR(VLOOKUP($A310&amp;"_"&amp;$B310,Results_Deltas!$A$2:$P$15000,5,FALSE),"")</f>
        <v/>
      </c>
      <c r="H225" s="38" t="inlineStr">
        <is>
          <t>Blanket (page end)</t>
        </is>
      </c>
      <c r="I225" s="26" t="n"/>
      <c r="J225" s="26" t="n"/>
      <c r="K225" s="26" t="n"/>
      <c r="L225" s="26" t="inlineStr">
        <is>
          <t>NO</t>
        </is>
      </c>
      <c r="M225" s="74" t="n">
        <v>3.927387926491479</v>
      </c>
      <c r="N225" s="74" t="n">
        <v>38</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EMA_9_21_FILTER_MIN_TFS</t>
        </is>
      </c>
      <c r="B226" s="38" t="inlineStr">
        <is>
          <t>2</t>
        </is>
      </c>
      <c r="C226" s="38" t="n"/>
      <c r="D226" s="38" t="inlineStr">
        <is>
          <t>GLOBAL_CHECK</t>
        </is>
      </c>
      <c r="E226" s="38" t="n"/>
      <c r="F226" s="26" t="n"/>
      <c r="G226" s="38">
        <f>IFERROR(VLOOKUP($A179&amp;"_"&amp;$B179,Results_Deltas!$A$2:$P$15000,5,FALSE),"")</f>
        <v/>
      </c>
      <c r="H226" s="38" t="inlineStr">
        <is>
          <t>Blanket (page end)</t>
        </is>
      </c>
      <c r="I226" s="26" t="n"/>
      <c r="J226" s="26" t="n"/>
      <c r="K226" s="26" t="n"/>
      <c r="L226" s="26" t="inlineStr">
        <is>
          <t>NO</t>
        </is>
      </c>
      <c r="M226" s="74" t="n">
        <v>3.935685859944615</v>
      </c>
      <c r="N226" s="74" t="n">
        <v>43</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9" t="inlineStr">
        <is>
          <t>LR_BAND_LADDER_STOCH_EXTREME</t>
        </is>
      </c>
      <c r="B227" s="40" t="inlineStr">
        <is>
          <t>30.0</t>
        </is>
      </c>
      <c r="C227" s="38" t="n"/>
      <c r="D227" s="38" t="inlineStr">
        <is>
          <t>GLOBAL_CHECK, STOCKS_EXIT</t>
        </is>
      </c>
      <c r="E227" s="38" t="n"/>
      <c r="F227" s="26" t="n"/>
      <c r="G227" s="38">
        <f>IFERROR(VLOOKUP($A258&amp;"_"&amp;$B258,Results_Deltas!$A$2:$P$15000,5,FALSE),"")</f>
        <v/>
      </c>
      <c r="H227" s="38" t="inlineStr">
        <is>
          <t>Blanket (page end)</t>
        </is>
      </c>
      <c r="I227" s="26" t="n"/>
      <c r="J227" s="26" t="n"/>
      <c r="K227" s="26" t="n"/>
      <c r="L227" s="26" t="inlineStr">
        <is>
          <t>NO</t>
        </is>
      </c>
      <c r="M227" s="74" t="n">
        <v>3.966760706269822</v>
      </c>
      <c r="N227" s="74" t="n">
        <v>37</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5.75" customHeight="1" s="67">
      <c r="A228" s="37" t="inlineStr">
        <is>
          <t>LR_BAND_LADDER_STOCH_EXTREME</t>
        </is>
      </c>
      <c r="B228" s="38" t="inlineStr">
        <is>
          <t>30.0_ALT</t>
        </is>
      </c>
      <c r="C228" s="38" t="n"/>
      <c r="D228" s="38" t="inlineStr">
        <is>
          <t>GLOBAL_CHECK, STOCKS_EXIT</t>
        </is>
      </c>
      <c r="E228" s="38" t="n"/>
      <c r="F228" s="26" t="n"/>
      <c r="G228" s="38">
        <f>IFERROR(VLOOKUP($A259&amp;"_"&amp;$B259,Results_Deltas!$A$2:$P$15000,5,FALSE),"")</f>
        <v/>
      </c>
      <c r="H228" s="38" t="inlineStr">
        <is>
          <t>Blanket (page end)</t>
        </is>
      </c>
      <c r="I228" s="26" t="n"/>
      <c r="J228" s="26" t="n"/>
      <c r="K228" s="26" t="n"/>
      <c r="L228" s="26" t="inlineStr">
        <is>
          <t>YES</t>
        </is>
      </c>
      <c r="M228" s="74" t="n">
        <v>3.966760706269822</v>
      </c>
      <c r="N228" s="74" t="n">
        <v>37</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5.75" customHeight="1" s="67">
      <c r="A229" s="37" t="inlineStr">
        <is>
          <t>CRYPTO_SPIKE_FADE_THRESHOLD_PCT</t>
        </is>
      </c>
      <c r="B229" s="38" t="inlineStr">
        <is>
          <t>12.5</t>
        </is>
      </c>
      <c r="C229" s="38" t="n"/>
      <c r="D229" s="38" t="inlineStr">
        <is>
          <t>GLOBAL_CHECK, STOCKS_EXIT</t>
        </is>
      </c>
      <c r="E229" s="38" t="n"/>
      <c r="F229" s="26" t="n"/>
      <c r="G229" s="38">
        <f>IFERROR(VLOOKUP($A162&amp;"_"&amp;$B162,Results_Deltas!$A$2:$P$15000,5,FALSE),"")</f>
        <v/>
      </c>
      <c r="H229" s="38" t="inlineStr">
        <is>
          <t>Blanket (page end)</t>
        </is>
      </c>
      <c r="I229" s="26" t="n"/>
      <c r="J229" s="26" t="n"/>
      <c r="K229" s="26" t="n"/>
      <c r="L229" s="26" t="inlineStr">
        <is>
          <t>NO</t>
        </is>
      </c>
      <c r="M229" s="74" t="n">
        <v>3.980106648071202</v>
      </c>
      <c r="N229" s="74" t="n">
        <v>41</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5.75" customHeight="1" s="67">
      <c r="A230" s="37" t="inlineStr">
        <is>
          <t>EMA_BLANKET_FILTER_MIN_TFS</t>
        </is>
      </c>
      <c r="B230" s="38" t="inlineStr">
        <is>
          <t>0</t>
        </is>
      </c>
      <c r="C230" s="38" t="n"/>
      <c r="D230" s="38" t="inlineStr">
        <is>
          <t>GLOBAL_CHECK</t>
        </is>
      </c>
      <c r="E230" s="38" t="n"/>
      <c r="F230" s="26" t="n"/>
      <c r="G230" s="38">
        <f>IFERROR(VLOOKUP($A183&amp;"_"&amp;$B183,Results_Deltas!$A$2:$P$15000,5,FALSE),"")</f>
        <v/>
      </c>
      <c r="H230" s="38" t="inlineStr">
        <is>
          <t>Blanket (page end)</t>
        </is>
      </c>
      <c r="I230" s="26" t="n"/>
      <c r="J230" s="26" t="n"/>
      <c r="K230" s="26" t="n"/>
      <c r="L230" s="26" t="inlineStr">
        <is>
          <t>NO</t>
        </is>
      </c>
      <c r="M230" s="74" t="n">
        <v>4.039375459396096</v>
      </c>
      <c r="N230" s="74" t="n">
        <v>38</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5.75" customHeight="1" s="67">
      <c r="A231" s="37" t="inlineStr">
        <is>
          <t>LR_BAND_LADDER_TF_BOTTOM</t>
        </is>
      </c>
      <c r="B231" s="38" t="inlineStr">
        <is>
          <t>1</t>
        </is>
      </c>
      <c r="C231" s="38" t="n"/>
      <c r="D231" s="38" t="inlineStr">
        <is>
          <t>GLOBAL_CHECK, STOCKS_EXIT</t>
        </is>
      </c>
      <c r="E231" s="38" t="n"/>
      <c r="F231" s="26" t="n"/>
      <c r="G231" s="38">
        <f>IFERROR(VLOOKUP($A261&amp;"_"&amp;$B261,Results_Deltas!$A$2:$P$15000,5,FALSE),"")</f>
        <v/>
      </c>
      <c r="H231" s="38" t="inlineStr">
        <is>
          <t>Blanket (page end)</t>
        </is>
      </c>
      <c r="I231" s="26" t="n"/>
      <c r="J231" s="26" t="n"/>
      <c r="K231" s="26" t="n"/>
      <c r="L231" s="26" t="inlineStr">
        <is>
          <t>NO</t>
        </is>
      </c>
      <c r="M231" s="74" t="n">
        <v>4.040429483167996</v>
      </c>
      <c r="N231" s="74" t="n">
        <v>41</v>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5.75" customHeight="1" s="67">
      <c r="A232" s="37" t="inlineStr">
        <is>
          <t>EMA_9_21_FILTER_MIN_TFS</t>
        </is>
      </c>
      <c r="B232" s="38" t="inlineStr">
        <is>
          <t>1</t>
        </is>
      </c>
      <c r="C232" s="38" t="n"/>
      <c r="D232" s="38" t="inlineStr">
        <is>
          <t>GLOBAL_CHECK</t>
        </is>
      </c>
      <c r="E232" s="38" t="n"/>
      <c r="F232" s="26" t="n"/>
      <c r="G232" s="38">
        <f>IFERROR(VLOOKUP($A180&amp;"_"&amp;$B180,Results_Deltas!$A$2:$P$15000,5,FALSE),"")</f>
        <v/>
      </c>
      <c r="H232" s="38" t="inlineStr">
        <is>
          <t>Blanket (page end)</t>
        </is>
      </c>
      <c r="I232" s="26" t="n"/>
      <c r="J232" s="26" t="n"/>
      <c r="K232" s="26" t="n"/>
      <c r="L232" s="26" t="inlineStr">
        <is>
          <t>NO</t>
        </is>
      </c>
      <c r="M232" s="74" t="n">
        <v>4.067554931265372</v>
      </c>
      <c r="N232" s="74" t="n">
        <v>43</v>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5.75" customHeight="1" s="67">
      <c r="A233" s="37" t="inlineStr">
        <is>
          <t>EMA_BLANKET_FILTER_MIN_TFS</t>
        </is>
      </c>
      <c r="B233" s="38" t="inlineStr">
        <is>
          <t>2</t>
        </is>
      </c>
      <c r="C233" s="38" t="n"/>
      <c r="D233" s="38" t="inlineStr">
        <is>
          <t>GLOBAL_CHECK</t>
        </is>
      </c>
      <c r="E233" s="38" t="n"/>
      <c r="F233" s="26" t="n"/>
      <c r="G233" s="38">
        <f>IFERROR(VLOOKUP($A184&amp;"_"&amp;$B184,Results_Deltas!$A$2:$P$15000,5,FALSE),"")</f>
        <v/>
      </c>
      <c r="H233" s="38" t="inlineStr">
        <is>
          <t>Blanket (page end)</t>
        </is>
      </c>
      <c r="I233" s="26" t="n"/>
      <c r="J233" s="26" t="n"/>
      <c r="K233" s="26" t="n"/>
      <c r="L233" s="26" t="inlineStr">
        <is>
          <t>NO</t>
        </is>
      </c>
      <c r="M233" s="74" t="n">
        <v>4.076498982478999</v>
      </c>
      <c r="N233" s="74" t="n">
        <v>43</v>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5.75" customHeight="1" s="67">
      <c r="A234" s="39" t="inlineStr">
        <is>
          <t>GR_FILTER_VEC_MIN_TFS</t>
        </is>
      </c>
      <c r="B234" s="40" t="inlineStr">
        <is>
          <t>2</t>
        </is>
      </c>
      <c r="C234" s="38" t="n"/>
      <c r="D234" s="38" t="inlineStr">
        <is>
          <t>GLOBAL_CHECK</t>
        </is>
      </c>
      <c r="E234" s="38" t="n"/>
      <c r="F234" s="26" t="n"/>
      <c r="G234" s="38">
        <f>IFERROR(VLOOKUP($A216&amp;"_"&amp;$B216,Results_Deltas!$A$2:$P$15000,5,FALSE),"")</f>
        <v/>
      </c>
      <c r="H234" s="38" t="inlineStr">
        <is>
          <t>Blanket (page end)</t>
        </is>
      </c>
      <c r="I234" s="26" t="n"/>
      <c r="J234" s="26" t="n"/>
      <c r="K234" s="26" t="n"/>
      <c r="L234" s="26" t="inlineStr">
        <is>
          <t>YES</t>
        </is>
      </c>
      <c r="M234" s="74" t="n">
        <v>4.077168245469512</v>
      </c>
      <c r="N234" s="74" t="n">
        <v>45</v>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5.75" customHeight="1" s="67">
      <c r="A235" s="37" t="inlineStr">
        <is>
          <t>GR_FILTER_VEC_MIN_TFS</t>
        </is>
      </c>
      <c r="B235" s="38" t="inlineStr">
        <is>
          <t>1</t>
        </is>
      </c>
      <c r="C235" s="38" t="n"/>
      <c r="D235" s="38" t="inlineStr">
        <is>
          <t>GLOBAL_CHECK</t>
        </is>
      </c>
      <c r="E235" s="38" t="n"/>
      <c r="F235" s="26" t="n"/>
      <c r="G235" s="38">
        <f>IFERROR(VLOOKUP($A217&amp;"_"&amp;$B217,Results_Deltas!$A$2:$P$15000,5,FALSE),"")</f>
        <v/>
      </c>
      <c r="H235" s="38" t="inlineStr">
        <is>
          <t>Blanket (page end)</t>
        </is>
      </c>
      <c r="I235" s="26" t="n"/>
      <c r="J235" s="26" t="n"/>
      <c r="K235" s="26" t="n"/>
      <c r="L235" s="26" t="inlineStr">
        <is>
          <t>NO</t>
        </is>
      </c>
      <c r="M235" s="74" t="n">
        <v>4.080551582290487</v>
      </c>
      <c r="N235" s="74" t="n">
        <v>40</v>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5.75" customHeight="1" s="67">
      <c r="A236" s="37" t="inlineStr">
        <is>
          <t>EMA_BLANKET_FILTER_ENABLED</t>
        </is>
      </c>
      <c r="B236" s="38" t="inlineStr">
        <is>
          <t>False</t>
        </is>
      </c>
      <c r="C236" s="38" t="n"/>
      <c r="D236" s="38" t="inlineStr">
        <is>
          <t>GLOBAL_CHECK</t>
        </is>
      </c>
      <c r="E236" s="38" t="n"/>
      <c r="F236" s="26" t="n"/>
      <c r="G236" s="38">
        <f>IFERROR(VLOOKUP($A181&amp;"_"&amp;$B181,Results_Deltas!$A$2:$P$15000,5,FALSE),"")</f>
        <v/>
      </c>
      <c r="H236" s="38" t="inlineStr">
        <is>
          <t>Blanket (page end)</t>
        </is>
      </c>
      <c r="I236" s="26" t="n"/>
      <c r="J236" s="26" t="n"/>
      <c r="K236" s="26" t="n"/>
      <c r="L236" s="26" t="inlineStr">
        <is>
          <t>NO</t>
        </is>
      </c>
      <c r="M236" s="74" t="n">
        <v>4.085856023421144</v>
      </c>
      <c r="N236" s="74" t="n">
        <v>42</v>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5.75" customHeight="1" s="67">
      <c r="A237" s="37" t="inlineStr">
        <is>
          <t>EMA_9_21_FILTER_MIN_TFS</t>
        </is>
      </c>
      <c r="B237" s="38" t="inlineStr">
        <is>
          <t>0</t>
        </is>
      </c>
      <c r="C237" s="38" t="n"/>
      <c r="D237" s="38" t="inlineStr">
        <is>
          <t>GLOBAL_CHECK</t>
        </is>
      </c>
      <c r="E237" s="38" t="n"/>
      <c r="F237" s="26" t="n"/>
      <c r="G237" s="38">
        <f>IFERROR(VLOOKUP($A178&amp;"_"&amp;$B178,Results_Deltas!$A$2:$P$15000,5,FALSE),"")</f>
        <v/>
      </c>
      <c r="H237" s="38" t="inlineStr">
        <is>
          <t>Blanket (page end)</t>
        </is>
      </c>
      <c r="I237" s="26" t="n"/>
      <c r="J237" s="26" t="n"/>
      <c r="K237" s="26" t="n"/>
      <c r="L237" s="26" t="inlineStr">
        <is>
          <t>NO</t>
        </is>
      </c>
      <c r="M237" s="74" t="n">
        <v>4.09430739184797</v>
      </c>
      <c r="N237" s="74" t="n">
        <v>41</v>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5.75" customHeight="1" s="67">
      <c r="A238" s="37" t="inlineStr">
        <is>
          <t>LR_BAND_LADDER_TF_TOP</t>
        </is>
      </c>
      <c r="B238" s="38" t="inlineStr">
        <is>
          <t>0</t>
        </is>
      </c>
      <c r="C238" s="38" t="n"/>
      <c r="D238" s="38" t="inlineStr">
        <is>
          <t>GLOBAL_CHECK, STOCKS_EXIT</t>
        </is>
      </c>
      <c r="E238" s="38" t="n"/>
      <c r="F238" s="26" t="n"/>
      <c r="G238" s="38">
        <f>IFERROR(VLOOKUP($A262&amp;"_"&amp;$B262,Results_Deltas!$A$2:$P$15000,5,FALSE),"")</f>
        <v/>
      </c>
      <c r="H238" s="38" t="inlineStr">
        <is>
          <t>Blanket (page end)</t>
        </is>
      </c>
      <c r="I238" s="26" t="n"/>
      <c r="J238" s="26" t="n"/>
      <c r="K238" s="26" t="n"/>
      <c r="L238" s="26" t="inlineStr">
        <is>
          <t>NO</t>
        </is>
      </c>
      <c r="M238" s="74" t="n">
        <v>4.122308544305227</v>
      </c>
      <c r="N238" s="74" t="n">
        <v>42</v>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5.75" customHeight="1" s="67">
      <c r="A239" s="37" t="inlineStr">
        <is>
          <t>LR_BAND_LADDER_TF_TOP</t>
        </is>
      </c>
      <c r="B239" s="38" t="inlineStr">
        <is>
          <t>1</t>
        </is>
      </c>
      <c r="C239" s="38" t="n"/>
      <c r="D239" s="38" t="inlineStr">
        <is>
          <t>GLOBAL_CHECK, STOCKS_EXIT</t>
        </is>
      </c>
      <c r="E239" s="38" t="n"/>
      <c r="F239" s="26" t="n"/>
      <c r="G239" s="38">
        <f>IFERROR(VLOOKUP($A263&amp;"_"&amp;$B263,Results_Deltas!$A$2:$P$15000,5,FALSE),"")</f>
        <v/>
      </c>
      <c r="H239" s="38" t="inlineStr">
        <is>
          <t>Blanket (page end)</t>
        </is>
      </c>
      <c r="I239" s="26" t="n"/>
      <c r="J239" s="26" t="n"/>
      <c r="K239" s="26" t="n"/>
      <c r="L239" s="26" t="inlineStr">
        <is>
          <t>NO</t>
        </is>
      </c>
      <c r="M239" s="74" t="n">
        <v>4.133331260956322</v>
      </c>
      <c r="N239" s="74" t="n">
        <v>40</v>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5.75" customHeight="1" s="67">
      <c r="A240" s="37" t="inlineStr">
        <is>
          <t>DELTA_HTF_GATE</t>
        </is>
      </c>
      <c r="B240" s="38" t="inlineStr">
        <is>
          <t>4h</t>
        </is>
      </c>
      <c r="C240" s="38" t="n"/>
      <c r="D240" s="38" t="inlineStr">
        <is>
          <t>ENTRY, GLOBAL_CHECK, STOCKS_EXIT</t>
        </is>
      </c>
      <c r="E240" s="38" t="n"/>
      <c r="F240" s="26" t="n"/>
      <c r="G240" s="38">
        <f>IFERROR(VLOOKUP($A169&amp;"_"&amp;$B169,Results_Deltas!$A$2:$P$15000,5,FALSE),"")</f>
        <v/>
      </c>
      <c r="H240" s="38" t="inlineStr">
        <is>
          <t>Blanket (page end)</t>
        </is>
      </c>
      <c r="I240" s="26" t="n"/>
      <c r="J240" s="26" t="n"/>
      <c r="K240" s="26" t="n"/>
      <c r="L240" s="26" t="inlineStr">
        <is>
          <t>NO</t>
        </is>
      </c>
      <c r="M240" s="74" t="n">
        <v>4.138456427757562</v>
      </c>
      <c r="N240" s="74" t="n">
        <v>43</v>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5.75" customHeight="1" s="67">
      <c r="A241" s="37" t="inlineStr">
        <is>
          <t>NEW_POSITION_MAX_LOSS_THRESHOLD</t>
        </is>
      </c>
      <c r="B241" s="38" t="inlineStr">
        <is>
          <t>2.0</t>
        </is>
      </c>
      <c r="C241" s="38" t="n"/>
      <c r="D241" s="38" t="inlineStr">
        <is>
          <t>AUGMENT, EXIT, GLOBAL_CHECK, REDUCE, STOCKS_EXIT</t>
        </is>
      </c>
      <c r="E241" s="38" t="n"/>
      <c r="F241" s="26" t="n"/>
      <c r="G241" s="38">
        <f>IFERROR(VLOOKUP($A302&amp;"_"&amp;$B302,Results_Deltas!$A$2:$P$15000,5,FALSE),"")</f>
        <v/>
      </c>
      <c r="H241" s="38" t="inlineStr">
        <is>
          <t>Blanket (page end)</t>
        </is>
      </c>
      <c r="I241" s="26" t="n"/>
      <c r="J241" s="26" t="n"/>
      <c r="K241" s="26" t="n"/>
      <c r="L241" s="26" t="inlineStr">
        <is>
          <t>NO</t>
        </is>
      </c>
      <c r="M241" s="74" t="n">
        <v>4.149210633541334</v>
      </c>
      <c r="N241" s="74" t="n">
        <v>41</v>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5.75" customHeight="1" s="67">
      <c r="A242" s="37" t="inlineStr">
        <is>
          <t>GR_FILTER_VEC_ENABLED</t>
        </is>
      </c>
      <c r="B242" s="38" t="inlineStr">
        <is>
          <t>True</t>
        </is>
      </c>
      <c r="C242" s="38" t="n"/>
      <c r="D242" s="38" t="inlineStr">
        <is>
          <t>GLOBAL_CHECK</t>
        </is>
      </c>
      <c r="E242" s="38" t="n"/>
      <c r="F242" s="26" t="n"/>
      <c r="G242" s="38">
        <f>IFERROR(VLOOKUP($A214&amp;"_"&amp;$B214,Results_Deltas!$A$2:$P$15000,5,FALSE),"")</f>
        <v/>
      </c>
      <c r="H242" s="38" t="inlineStr">
        <is>
          <t>Blanket (page end)</t>
        </is>
      </c>
      <c r="I242" s="26" t="n"/>
      <c r="J242" s="26" t="n"/>
      <c r="K242" s="26" t="n"/>
      <c r="L242" s="26" t="inlineStr">
        <is>
          <t>NO</t>
        </is>
      </c>
      <c r="M242" s="74" t="n">
        <v>4.156803350102953</v>
      </c>
      <c r="N242" s="74" t="n">
        <v>45</v>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5.75" customHeight="1" s="67">
      <c r="A243" s="37" t="inlineStr">
        <is>
          <t>EMA_BLANKET_FILTER_MIN_TFS</t>
        </is>
      </c>
      <c r="B243" s="38" t="inlineStr">
        <is>
          <t>1</t>
        </is>
      </c>
      <c r="C243" s="38" t="n"/>
      <c r="D243" s="38" t="inlineStr">
        <is>
          <t>GLOBAL_CHECK</t>
        </is>
      </c>
      <c r="E243" s="38" t="n"/>
      <c r="F243" s="26" t="n"/>
      <c r="G243" s="38">
        <f>IFERROR(VLOOKUP($A185&amp;"_"&amp;$B185,Results_Deltas!$A$2:$P$15000,5,FALSE),"")</f>
        <v/>
      </c>
      <c r="H243" s="38" t="inlineStr">
        <is>
          <t>Blanket (page end)</t>
        </is>
      </c>
      <c r="I243" s="26" t="n"/>
      <c r="J243" s="26" t="n"/>
      <c r="K243" s="26" t="n"/>
      <c r="L243" s="26" t="inlineStr">
        <is>
          <t>NO</t>
        </is>
      </c>
      <c r="M243" s="74" t="n">
        <v>4.162601026645951</v>
      </c>
      <c r="N243" s="74" t="n">
        <v>44</v>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5.75" customHeight="1" s="67">
      <c r="A244" s="37" t="inlineStr">
        <is>
          <t>DELTA_HTF_GATE</t>
        </is>
      </c>
      <c r="B244" s="38" t="inlineStr">
        <is>
          <t>4h_ALT</t>
        </is>
      </c>
      <c r="C244" s="38" t="n"/>
      <c r="D244" s="38" t="inlineStr">
        <is>
          <t>ENTRY, GLOBAL_CHECK, STOCKS_EXIT</t>
        </is>
      </c>
      <c r="E244" s="38" t="n"/>
      <c r="F244" s="26" t="n"/>
      <c r="G244" s="38">
        <f>IFERROR(VLOOKUP($A170&amp;"_"&amp;$B170,Results_Deltas!$A$2:$P$15000,5,FALSE),"")</f>
        <v/>
      </c>
      <c r="H244" s="38" t="inlineStr">
        <is>
          <t>Blanket (page end)</t>
        </is>
      </c>
      <c r="I244" s="26" t="n"/>
      <c r="J244" s="26" t="n"/>
      <c r="K244" s="26" t="n"/>
      <c r="L244" s="26" t="inlineStr">
        <is>
          <t>NO</t>
        </is>
      </c>
      <c r="M244" s="74" t="n">
        <v>4.165434948117169</v>
      </c>
      <c r="N244" s="74" t="n">
        <v>43</v>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5.75" customHeight="1" s="67">
      <c r="A245" s="37" t="inlineStr">
        <is>
          <t>LR_BAND_LADDER_TF_BOTTOM</t>
        </is>
      </c>
      <c r="B245" s="38" t="inlineStr">
        <is>
          <t>0</t>
        </is>
      </c>
      <c r="C245" s="38" t="n"/>
      <c r="D245" s="38" t="inlineStr">
        <is>
          <t>GLOBAL_CHECK, STOCKS_EXIT</t>
        </is>
      </c>
      <c r="E245" s="38" t="n"/>
      <c r="F245" s="26" t="n"/>
      <c r="G245" s="38">
        <f>IFERROR(VLOOKUP($A260&amp;"_"&amp;$B260,Results_Deltas!$A$2:$P$15000,5,FALSE),"")</f>
        <v/>
      </c>
      <c r="H245" s="38" t="inlineStr">
        <is>
          <t>Blanket (page end)</t>
        </is>
      </c>
      <c r="I245" s="26" t="n"/>
      <c r="J245" s="26" t="n"/>
      <c r="K245" s="26" t="n"/>
      <c r="L245" s="26" t="inlineStr">
        <is>
          <t>NO</t>
        </is>
      </c>
      <c r="M245" s="74" t="n">
        <v>4.165579260557888</v>
      </c>
      <c r="N245" s="74" t="n">
        <v>43</v>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IFERROR(VLOOKUP($A303&amp;"_"&amp;$B303,Results_Deltas!$A$2:$P$15000,5,FALSE),"")</f>
        <v/>
      </c>
      <c r="H246" s="38" t="inlineStr">
        <is>
          <t>Blanket (page end)</t>
        </is>
      </c>
      <c r="I246" s="26" t="n"/>
      <c r="J246" s="26" t="n"/>
      <c r="K246" s="26" t="n"/>
      <c r="L246" s="26" t="inlineStr">
        <is>
          <t>NO</t>
        </is>
      </c>
      <c r="M246" s="74" t="n">
        <v>4.179829752600083</v>
      </c>
      <c r="N246" s="74" t="n">
        <v>39</v>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5.75" customHeight="1" s="67">
      <c r="A247" s="39" t="inlineStr">
        <is>
          <t>HTF_TREND_VETO_BYPASS_ENABLED</t>
        </is>
      </c>
      <c r="B247" s="40" t="inlineStr">
        <is>
          <t>True</t>
        </is>
      </c>
      <c r="C247" s="38" t="n"/>
      <c r="D247" s="38" t="inlineStr">
        <is>
          <t>GLOBAL_CHECK, STOCKS_EXIT</t>
        </is>
      </c>
      <c r="E247" s="38" t="n"/>
      <c r="F247" s="26" t="n"/>
      <c r="G247" s="38">
        <f>IFERROR(VLOOKUP($A245&amp;"_"&amp;$B245,Results_Deltas!$A$2:$P$15000,5,FALSE),"")</f>
        <v/>
      </c>
      <c r="H247" s="38" t="inlineStr">
        <is>
          <t>Blanket (page end)</t>
        </is>
      </c>
      <c r="I247" s="26" t="n"/>
      <c r="J247" s="26" t="n"/>
      <c r="K247" s="26" t="n"/>
      <c r="L247" s="26" t="inlineStr">
        <is>
          <t>NO</t>
        </is>
      </c>
      <c r="M247" s="74" t="n">
        <v>4.180072652707257</v>
      </c>
      <c r="N247" s="74" t="n">
        <v>44</v>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5.75" customHeight="1" s="67">
      <c r="A248" s="37" t="inlineStr">
        <is>
          <t>MANDATORY_REENTRY_WT_FILTER_REQUIRE_FLIP</t>
        </is>
      </c>
      <c r="B248" s="38" t="inlineStr">
        <is>
          <t>False_ALT</t>
        </is>
      </c>
      <c r="C248" s="38" t="n"/>
      <c r="D248" s="38" t="inlineStr">
        <is>
          <t>GLOBAL_CHECK, STOCKS_EXIT</t>
        </is>
      </c>
      <c r="E248" s="38" t="n"/>
      <c r="F248" s="26" t="n"/>
      <c r="G248" s="38">
        <f>IFERROR(VLOOKUP($A270&amp;"_"&amp;$B270,Results_Deltas!$A$2:$P$15000,5,FALSE),"")</f>
        <v/>
      </c>
      <c r="H248" s="38" t="inlineStr">
        <is>
          <t>Blanket (page end)</t>
        </is>
      </c>
      <c r="I248" s="26" t="n"/>
      <c r="J248" s="26" t="n"/>
      <c r="K248" s="26" t="n"/>
      <c r="L248" s="26" t="inlineStr">
        <is>
          <t>YES</t>
        </is>
      </c>
      <c r="M248" s="74" t="n">
        <v>4.307948155388233</v>
      </c>
      <c r="N248" s="74" t="n">
        <v>40</v>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5.75" customHeight="1" s="67">
      <c r="A249" s="39" t="inlineStr">
        <is>
          <t>CRYPTO_SPIKE_FADE_THRESHOLD_PCT</t>
        </is>
      </c>
      <c r="B249" s="40" t="inlineStr">
        <is>
          <t>10</t>
        </is>
      </c>
      <c r="C249" s="38" t="n"/>
      <c r="D249" s="38" t="inlineStr">
        <is>
          <t>GLOBAL_CHECK, STOCKS_EXIT</t>
        </is>
      </c>
      <c r="E249" s="38" t="n"/>
      <c r="F249" s="26" t="n"/>
      <c r="G249" s="38">
        <f>IFERROR(VLOOKUP($A161&amp;"_"&amp;$B161,Results_Deltas!$A$2:$P$15000,5,FALSE),"")</f>
        <v/>
      </c>
      <c r="H249" s="38" t="inlineStr">
        <is>
          <t>Blanket (page end)</t>
        </is>
      </c>
      <c r="I249" s="26" t="n"/>
      <c r="J249" s="26" t="n"/>
      <c r="K249" s="26" t="n"/>
      <c r="L249" s="26" t="inlineStr">
        <is>
          <t>YES</t>
        </is>
      </c>
      <c r="M249" s="74" t="n">
        <v>4.344968729874886</v>
      </c>
      <c r="N249" s="74" t="n">
        <v>42</v>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5.75" customHeight="1" s="67">
      <c r="A250" s="37" t="inlineStr">
        <is>
          <t>CRYPTO_SPIKE_FADE_THRESHOLD_PCT</t>
        </is>
      </c>
      <c r="B250" s="38" t="inlineStr">
        <is>
          <t>5</t>
        </is>
      </c>
      <c r="C250" s="38" t="n"/>
      <c r="D250" s="38" t="inlineStr">
        <is>
          <t>GLOBAL_CHECK, STOCKS_EXIT</t>
        </is>
      </c>
      <c r="E250" s="38" t="n"/>
      <c r="F250" s="26" t="n"/>
      <c r="G250" s="38">
        <f>IFERROR(VLOOKUP($A164&amp;"_"&amp;$B164,Results_Deltas!$A$2:$P$15000,5,FALSE),"")</f>
        <v/>
      </c>
      <c r="H250" s="38" t="inlineStr">
        <is>
          <t>Blanket (page end)</t>
        </is>
      </c>
      <c r="I250" s="26" t="n"/>
      <c r="J250" s="26" t="n"/>
      <c r="K250" s="26" t="n"/>
      <c r="L250" s="26" t="inlineStr">
        <is>
          <t>NO</t>
        </is>
      </c>
      <c r="M250" s="74" t="n">
        <v>4.349890286328678</v>
      </c>
      <c r="N250" s="74" t="n">
        <v>46</v>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5.75" customHeight="1" s="67">
      <c r="A251" s="37" t="inlineStr">
        <is>
          <t>DELTA_REENTRY_FILTER_ENABLED</t>
        </is>
      </c>
      <c r="B251" s="38" t="inlineStr">
        <is>
          <t>True</t>
        </is>
      </c>
      <c r="C251" s="38" t="n"/>
      <c r="D251" s="38" t="inlineStr">
        <is>
          <t>ENTRY, GLOBAL_CHECK, STOCKS_EXIT</t>
        </is>
      </c>
      <c r="E251" s="38" t="n"/>
      <c r="F251" s="26" t="n"/>
      <c r="G251" s="38">
        <f>IFERROR(VLOOKUP($A172&amp;"_"&amp;$B172,Results_Deltas!$A$2:$P$15000,5,FALSE),"")</f>
        <v/>
      </c>
      <c r="H251" s="38" t="inlineStr">
        <is>
          <t>Blanket (page end)</t>
        </is>
      </c>
      <c r="I251" s="26" t="n"/>
      <c r="J251" s="26" t="n"/>
      <c r="K251" s="26" t="n"/>
      <c r="L251" s="26" t="inlineStr">
        <is>
          <t>NO</t>
        </is>
      </c>
      <c r="M251" s="74" t="n">
        <v>4.350378330601881</v>
      </c>
      <c r="N251" s="74" t="n">
        <v>43</v>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7" t="inlineStr">
        <is>
          <t>NEW_POSITION_MAX_LOSS_THRESHOLD</t>
        </is>
      </c>
      <c r="B252" s="38" t="inlineStr">
        <is>
          <t>0.5</t>
        </is>
      </c>
      <c r="C252" s="38" t="n"/>
      <c r="D252" s="38" t="inlineStr">
        <is>
          <t>AUGMENT, EXIT, GLOBAL_CHECK, REDUCE, STOCKS_EXIT</t>
        </is>
      </c>
      <c r="E252" s="38" t="n"/>
      <c r="F252" s="26" t="n"/>
      <c r="G252" s="38">
        <f>IFERROR(VLOOKUP($A304&amp;"_"&amp;$B304,Results_Deltas!$A$2:$P$15000,5,FALSE),"")</f>
        <v/>
      </c>
      <c r="H252" s="38" t="inlineStr">
        <is>
          <t>Blanket (page end)</t>
        </is>
      </c>
      <c r="I252" s="26" t="n"/>
      <c r="J252" s="26" t="n"/>
      <c r="K252" s="26" t="n"/>
      <c r="L252" s="26" t="inlineStr">
        <is>
          <t>NO</t>
        </is>
      </c>
      <c r="M252" s="74" t="n">
        <v>4.351095288618454</v>
      </c>
      <c r="N252" s="74" t="n">
        <v>44</v>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7" t="inlineStr">
        <is>
          <t>LIVE_VEC_EMERGENCY_BRAKE_ENABLED</t>
        </is>
      </c>
      <c r="B253" s="38" t="inlineStr">
        <is>
          <t>True</t>
        </is>
      </c>
      <c r="C253" s="38" t="n"/>
      <c r="D253" s="38" t="inlineStr">
        <is>
          <t>GLOBAL_CHECK, STOCKS_EXIT</t>
        </is>
      </c>
      <c r="E253" s="38" t="n"/>
      <c r="F253" s="26" t="n"/>
      <c r="G253" s="38">
        <f>IFERROR(VLOOKUP($A257&amp;"_"&amp;$B257,Results_Deltas!$A$2:$P$15000,5,FALSE),"")</f>
        <v/>
      </c>
      <c r="H253" s="38" t="inlineStr">
        <is>
          <t>Blanket (page end)</t>
        </is>
      </c>
      <c r="I253" s="26" t="n"/>
      <c r="J253" s="26" t="n"/>
      <c r="K253" s="26" t="n"/>
      <c r="L253" s="26" t="inlineStr">
        <is>
          <t>YES</t>
        </is>
      </c>
      <c r="M253" s="74" t="n">
        <v>4.398869200582744</v>
      </c>
      <c r="N253" s="74" t="n">
        <v>45</v>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7" t="inlineStr">
        <is>
          <t>NEWBORN_LOSS_KILL_GAIN_THRESHOLD_PCT</t>
        </is>
      </c>
      <c r="B254" s="38" t="inlineStr">
        <is>
          <t>0.5</t>
        </is>
      </c>
      <c r="C254" s="38" t="n"/>
      <c r="D254" s="38" t="inlineStr">
        <is>
          <t>AUGMENT, EXIT, GLOBAL_CHECK, REDUCE, STOCKS_EXIT</t>
        </is>
      </c>
      <c r="E254" s="38" t="n"/>
      <c r="F254" s="26" t="n"/>
      <c r="G254" s="38">
        <f>IFERROR(VLOOKUP($A298&amp;"_"&amp;$B298,Results_Deltas!$A$2:$P$15000,5,FALSE),"")</f>
        <v/>
      </c>
      <c r="H254" s="38" t="inlineStr">
        <is>
          <t>Blanket (page end)</t>
        </is>
      </c>
      <c r="I254" s="26" t="n"/>
      <c r="J254" s="26" t="n"/>
      <c r="K254" s="26" t="n"/>
      <c r="L254" s="26" t="inlineStr">
        <is>
          <t>NO</t>
        </is>
      </c>
      <c r="M254" s="74" t="n">
        <v>4.404232089117726</v>
      </c>
      <c r="N254" s="74" t="n">
        <v>42</v>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9" t="inlineStr">
        <is>
          <t>COOLDOWN_LOCKS_FILTER_TF</t>
        </is>
      </c>
      <c r="B255" s="40" t="inlineStr">
        <is>
          <t>15m</t>
        </is>
      </c>
      <c r="C255" s="38" t="n"/>
      <c r="D255" s="38" t="inlineStr">
        <is>
          <t>GLOBAL_CHECK</t>
        </is>
      </c>
      <c r="E255" s="38" t="n"/>
      <c r="F255" s="26" t="n"/>
      <c r="G255" s="38">
        <f>IFERROR(VLOOKUP($A160&amp;"_"&amp;$B160,Results_Deltas!$A$2:$P$15000,5,FALSE),"")</f>
        <v/>
      </c>
      <c r="H255" s="38" t="inlineStr">
        <is>
          <t>Blanket (page end)</t>
        </is>
      </c>
      <c r="I255" s="26" t="n"/>
      <c r="J255" s="26" t="n"/>
      <c r="K255" s="26" t="n"/>
      <c r="L255" s="26" t="inlineStr">
        <is>
          <t>YES</t>
        </is>
      </c>
      <c r="M255" s="74" t="n">
        <v>4.415616381038094</v>
      </c>
      <c r="N255" s="74" t="n">
        <v>41</v>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7" t="inlineStr">
        <is>
          <t>NEWBORN_LOSS_KILL_GAIN_THRESHOLD_PCT</t>
        </is>
      </c>
      <c r="B256" s="38" t="inlineStr">
        <is>
          <t>2.0</t>
        </is>
      </c>
      <c r="C256" s="38" t="n"/>
      <c r="D256" s="38" t="inlineStr">
        <is>
          <t>AUGMENT, EXIT, GLOBAL_CHECK, REDUCE, STOCKS_EXIT</t>
        </is>
      </c>
      <c r="E256" s="38" t="n"/>
      <c r="F256" s="26" t="n"/>
      <c r="G256" s="38">
        <f>IFERROR(VLOOKUP($A296&amp;"_"&amp;$B296,Results_Deltas!$A$2:$P$15000,5,FALSE),"")</f>
        <v/>
      </c>
      <c r="H256" s="38" t="inlineStr">
        <is>
          <t>Blanket (page end)</t>
        </is>
      </c>
      <c r="I256" s="26" t="n"/>
      <c r="J256" s="26" t="n"/>
      <c r="K256" s="26" t="n"/>
      <c r="L256" s="26" t="inlineStr">
        <is>
          <t>YES</t>
        </is>
      </c>
      <c r="M256" s="74" t="n">
        <v>4.437415079647891</v>
      </c>
      <c r="N256" s="74" t="n">
        <v>42</v>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9" t="inlineStr">
        <is>
          <t>LH_HL_FILTER_REQUIRE_BOTH</t>
        </is>
      </c>
      <c r="B257" s="40" t="inlineStr">
        <is>
          <t>False</t>
        </is>
      </c>
      <c r="C257" s="38" t="n"/>
      <c r="D257" s="38" t="inlineStr">
        <is>
          <t>ENTRY, GLOBAL_CHECK, STOCKS_EXIT</t>
        </is>
      </c>
      <c r="E257" s="38" t="n"/>
      <c r="F257" s="26" t="n"/>
      <c r="G257" s="38">
        <f>IFERROR(VLOOKUP($A254&amp;"_"&amp;$B254,Results_Deltas!$A$2:$P$15000,5,FALSE),"")</f>
        <v/>
      </c>
      <c r="H257" s="38" t="inlineStr">
        <is>
          <t>Blanket (page end)</t>
        </is>
      </c>
      <c r="I257" s="26" t="n"/>
      <c r="J257" s="26" t="n"/>
      <c r="K257" s="26" t="n"/>
      <c r="L257" s="26" t="inlineStr">
        <is>
          <t>NO</t>
        </is>
      </c>
      <c r="M257" s="74" t="n">
        <v>4.470772481512433</v>
      </c>
      <c r="N257" s="74" t="n">
        <v>41</v>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7" t="inlineStr">
        <is>
          <t>LH_HL_FILTER_REQUIRE_BOTH</t>
        </is>
      </c>
      <c r="B258" s="38" t="inlineStr">
        <is>
          <t>False_ALT</t>
        </is>
      </c>
      <c r="C258" s="38" t="n"/>
      <c r="D258" s="38" t="inlineStr">
        <is>
          <t>ENTRY, GLOBAL_CHECK, STOCKS_EXIT</t>
        </is>
      </c>
      <c r="E258" s="38" t="n"/>
      <c r="F258" s="26" t="n"/>
      <c r="G258" s="38">
        <f>IFERROR(VLOOKUP($A255&amp;"_"&amp;$B255,Results_Deltas!$A$2:$P$15000,5,FALSE),"")</f>
        <v/>
      </c>
      <c r="H258" s="38" t="inlineStr">
        <is>
          <t>Blanket (page end)</t>
        </is>
      </c>
      <c r="I258" s="26" t="n"/>
      <c r="J258" s="26" t="n"/>
      <c r="K258" s="26" t="n"/>
      <c r="L258" s="26" t="inlineStr">
        <is>
          <t>YES</t>
        </is>
      </c>
      <c r="M258" s="74" t="n">
        <v>4.482866011460927</v>
      </c>
      <c r="N258" s="74" t="n">
        <v>41</v>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ht="15.75" customHeight="1" s="67">
      <c r="A259" s="39" t="inlineStr">
        <is>
          <t>MANDATORY_REENTRY_WT_FILTER_MIN_VELOCITY</t>
        </is>
      </c>
      <c r="B259" s="40" t="inlineStr">
        <is>
          <t>0.0</t>
        </is>
      </c>
      <c r="C259" s="38" t="n"/>
      <c r="D259" s="38" t="inlineStr">
        <is>
          <t>GLOBAL_CHECK, STOCKS_EXIT</t>
        </is>
      </c>
      <c r="E259" s="38" t="n"/>
      <c r="F259" s="26" t="n"/>
      <c r="G259" s="38">
        <f>IFERROR(VLOOKUP($A267&amp;"_"&amp;$B267,Results_Deltas!$A$2:$P$15000,5,FALSE),"")</f>
        <v/>
      </c>
      <c r="H259" s="38" t="inlineStr">
        <is>
          <t>Blanket (page end)</t>
        </is>
      </c>
      <c r="I259" s="26" t="n"/>
      <c r="J259" s="26" t="n"/>
      <c r="K259" s="26" t="n"/>
      <c r="L259" s="26" t="inlineStr">
        <is>
          <t>NO</t>
        </is>
      </c>
      <c r="M259" s="74" t="n">
        <v>4.546432800649097</v>
      </c>
      <c r="N259" s="74" t="n">
        <v>41</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7" t="inlineStr">
        <is>
          <t>MTF_FILTER_STRONG_BUY_QUICK_BYPASS</t>
        </is>
      </c>
      <c r="B260" s="38" t="inlineStr">
        <is>
          <t>0.0_ALT</t>
        </is>
      </c>
      <c r="C260" s="38" t="n"/>
      <c r="D260" s="38" t="inlineStr">
        <is>
          <t>GLOBAL_CHECK, STOCKS_EXIT</t>
        </is>
      </c>
      <c r="E260" s="38" t="n"/>
      <c r="F260" s="26" t="n"/>
      <c r="G260" s="38">
        <f>IFERROR(VLOOKUP($A282&amp;"_"&amp;$B282,Results_Deltas!$A$2:$P$15000,5,FALSE),"")</f>
        <v/>
      </c>
      <c r="H260" s="38" t="inlineStr">
        <is>
          <t>Blanket (page end)</t>
        </is>
      </c>
      <c r="I260" s="26" t="n"/>
      <c r="J260" s="26" t="n"/>
      <c r="K260" s="26" t="n"/>
      <c r="L260" s="26" t="inlineStr">
        <is>
          <t>NO</t>
        </is>
      </c>
      <c r="M260" s="74" t="n">
        <v>4.591479417437434</v>
      </c>
      <c r="N260" s="74" t="n">
        <v>45</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7" t="inlineStr">
        <is>
          <t>HLR_SMA_BAND_PCT</t>
        </is>
      </c>
      <c r="B261" s="38" t="inlineStr">
        <is>
          <t>0</t>
        </is>
      </c>
      <c r="C261" s="38" t="n"/>
      <c r="D261" s="38" t="inlineStr">
        <is>
          <t>ENTRY, GLOBAL_CHECK, STOCKS_EXIT</t>
        </is>
      </c>
      <c r="E261" s="38" t="n"/>
      <c r="F261" s="26" t="n"/>
      <c r="G261" s="38">
        <f>IFERROR(VLOOKUP($A227&amp;"_"&amp;$B227,Results_Deltas!$A$2:$P$15000,5,FALSE),"")</f>
        <v/>
      </c>
      <c r="H261" s="38" t="inlineStr">
        <is>
          <t>Blanket (page end)</t>
        </is>
      </c>
      <c r="I261" s="26" t="n"/>
      <c r="J261" s="26" t="n"/>
      <c r="K261" s="26" t="n"/>
      <c r="L261" s="26" t="inlineStr">
        <is>
          <t>NO</t>
        </is>
      </c>
      <c r="M261" s="74" t="n">
        <v>4.592719071842495</v>
      </c>
      <c r="N261" s="74" t="n">
        <v>41</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7" t="inlineStr">
        <is>
          <t>NEWBORN_LOSS_KILL_GAIN_THRESHOLD_PCT</t>
        </is>
      </c>
      <c r="B262" s="38" t="inlineStr">
        <is>
          <t>1.0</t>
        </is>
      </c>
      <c r="C262" s="38" t="n"/>
      <c r="D262" s="38" t="inlineStr">
        <is>
          <t>AUGMENT, EXIT, GLOBAL_CHECK, REDUCE, STOCKS_EXIT</t>
        </is>
      </c>
      <c r="E262" s="38" t="n"/>
      <c r="F262" s="26" t="n"/>
      <c r="G262" s="38">
        <f>IFERROR(VLOOKUP($A297&amp;"_"&amp;$B297,Results_Deltas!$A$2:$P$15000,5,FALSE),"")</f>
        <v/>
      </c>
      <c r="H262" s="38" t="inlineStr">
        <is>
          <t>Blanket (page end)</t>
        </is>
      </c>
      <c r="I262" s="26" t="n"/>
      <c r="J262" s="26" t="n"/>
      <c r="K262" s="26" t="n"/>
      <c r="L262" s="26" t="inlineStr">
        <is>
          <t>NO</t>
        </is>
      </c>
      <c r="M262" s="74" t="n">
        <v>4.596055233712316</v>
      </c>
      <c r="N262" s="74" t="n">
        <v>44</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7" t="inlineStr">
        <is>
          <t>HA_WICK_QUALITY_TF</t>
        </is>
      </c>
      <c r="B263" s="38" t="inlineStr">
        <is>
          <t>15m</t>
        </is>
      </c>
      <c r="C263" s="38" t="n"/>
      <c r="D263" s="38" t="inlineStr">
        <is>
          <t>ENTRY, GLOBAL_CHECK, STOCKS_EXIT</t>
        </is>
      </c>
      <c r="E263" s="38" t="n"/>
      <c r="F263" s="26" t="n"/>
      <c r="G263" s="38">
        <f>IFERROR(VLOOKUP($A226&amp;"_"&amp;$B226,Results_Deltas!$A$2:$P$15000,5,FALSE),"")</f>
        <v/>
      </c>
      <c r="H263" s="38" t="inlineStr">
        <is>
          <t>Blanket (page end)</t>
        </is>
      </c>
      <c r="I263" s="26" t="n"/>
      <c r="J263" s="26" t="n"/>
      <c r="K263" s="26" t="n"/>
      <c r="L263" s="26" t="inlineStr">
        <is>
          <t>YES</t>
        </is>
      </c>
      <c r="M263" s="74" t="n">
        <v>4.597512209569232</v>
      </c>
      <c r="N263" s="74" t="n">
        <v>41</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7" t="inlineStr">
        <is>
          <t>LEADERBOARD_FILTER</t>
        </is>
      </c>
      <c r="B264" s="38" t="inlineStr">
        <is>
          <t>False_ALT</t>
        </is>
      </c>
      <c r="C264" s="38" t="n"/>
      <c r="D264" s="38" t="inlineStr">
        <is>
          <t>AUGMENT, ENTRY, EXIT, GLOBAL_CHECK, REDUCE, STOCKS_EXIT</t>
        </is>
      </c>
      <c r="E264" s="38" t="n"/>
      <c r="F264" s="26" t="n"/>
      <c r="G264" s="38">
        <f>IFERROR(VLOOKUP($A249&amp;"_"&amp;$B249,Results_Deltas!$A$2:$P$15000,5,FALSE),"")</f>
        <v/>
      </c>
      <c r="H264" s="38" t="inlineStr">
        <is>
          <t>Blanket (page end)</t>
        </is>
      </c>
      <c r="I264" s="26" t="n"/>
      <c r="J264" s="26" t="n"/>
      <c r="K264" s="26" t="n"/>
      <c r="L264" s="26" t="inlineStr">
        <is>
          <t>NO</t>
        </is>
      </c>
      <c r="M264" s="74" t="n">
        <v>4.615883468116101</v>
      </c>
      <c r="N264" s="74" t="n">
        <v>41</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9" t="inlineStr">
        <is>
          <t>BAND_ARROW_ENABLED</t>
        </is>
      </c>
      <c r="B265" s="40" t="inlineStr">
        <is>
          <t>False</t>
        </is>
      </c>
      <c r="C265" s="38" t="n"/>
      <c r="D265" s="38" t="inlineStr">
        <is>
          <t>GLOBAL_CHECK, STOCKS_EXIT</t>
        </is>
      </c>
      <c r="E265" s="38" t="n"/>
      <c r="F265" s="26" t="n"/>
      <c r="G265" s="38">
        <f>IFERROR(VLOOKUP($A154&amp;"_"&amp;$B154,Results_Deltas!$A$2:$P$15000,5,FALSE),"")</f>
        <v/>
      </c>
      <c r="H265" s="38" t="inlineStr">
        <is>
          <t>Blanket (page end)</t>
        </is>
      </c>
      <c r="I265" s="26" t="n"/>
      <c r="J265" s="26" t="n"/>
      <c r="K265" s="26" t="n"/>
      <c r="L265" s="26" t="inlineStr">
        <is>
          <t>NO</t>
        </is>
      </c>
      <c r="M265" s="74" t="n">
        <v>4.619299931403019</v>
      </c>
      <c r="N265" s="74" t="n">
        <v>41</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9" t="inlineStr">
        <is>
          <t>DUP_GUARD_FILTER_TF</t>
        </is>
      </c>
      <c r="B266" s="40" t="inlineStr">
        <is>
          <t>15m</t>
        </is>
      </c>
      <c r="C266" s="38" t="n"/>
      <c r="D266" s="38" t="inlineStr">
        <is>
          <t>GLOBAL_CHECK</t>
        </is>
      </c>
      <c r="E266" s="38" t="n"/>
      <c r="F266" s="26" t="n"/>
      <c r="G266" s="38">
        <f>IFERROR(VLOOKUP($A177&amp;"_"&amp;$B177,Results_Deltas!$A$2:$P$15000,5,FALSE),"")</f>
        <v/>
      </c>
      <c r="H266" s="38" t="inlineStr">
        <is>
          <t>Blanket (page end)</t>
        </is>
      </c>
      <c r="I266" s="26" t="n"/>
      <c r="J266" s="26" t="n"/>
      <c r="K266" s="26" t="n"/>
      <c r="L266" s="26" t="inlineStr">
        <is>
          <t>YES</t>
        </is>
      </c>
      <c r="M266" s="74" t="n">
        <v>4.619721426239255</v>
      </c>
      <c r="N266" s="74" t="n">
        <v>41</v>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7" t="inlineStr">
        <is>
          <t>HTF4_CONF</t>
        </is>
      </c>
      <c r="B267" s="38" t="inlineStr">
        <is>
          <t>False_ALT</t>
        </is>
      </c>
      <c r="C267" s="38" t="n"/>
      <c r="D267" s="38" t="inlineStr">
        <is>
          <t>GLOBAL_CHECK, STOCKS_EXIT</t>
        </is>
      </c>
      <c r="E267" s="38" t="n"/>
      <c r="F267" s="26" t="n"/>
      <c r="G267" s="38">
        <f>IFERROR(VLOOKUP($A235&amp;"_"&amp;$B235,Results_Deltas!$A$2:$P$15000,5,FALSE),"")</f>
        <v/>
      </c>
      <c r="H267" s="38" t="inlineStr">
        <is>
          <t>Blanket (page end)</t>
        </is>
      </c>
      <c r="I267" s="26" t="n"/>
      <c r="J267" s="26" t="n"/>
      <c r="K267" s="26" t="n"/>
      <c r="L267" s="26" t="inlineStr">
        <is>
          <t>NO</t>
        </is>
      </c>
      <c r="M267" s="74" t="n">
        <v>4.622707997763477</v>
      </c>
      <c r="N267" s="74" t="n">
        <v>41</v>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9" t="inlineStr">
        <is>
          <t>MANDATORY_REENTRY_WT_FILTER_REQUIRE_FLIP</t>
        </is>
      </c>
      <c r="B268" s="40" t="inlineStr">
        <is>
          <t>False</t>
        </is>
      </c>
      <c r="C268" s="38" t="n"/>
      <c r="D268" s="38" t="inlineStr">
        <is>
          <t>GLOBAL_CHECK, STOCKS_EXIT</t>
        </is>
      </c>
      <c r="E268" s="38" t="n"/>
      <c r="F268" s="26" t="n"/>
      <c r="G268" s="38">
        <f>IFERROR(VLOOKUP($A269&amp;"_"&amp;$B269,Results_Deltas!$A$2:$P$15000,5,FALSE),"")</f>
        <v/>
      </c>
      <c r="H268" s="38" t="inlineStr">
        <is>
          <t>Blanket (page end)</t>
        </is>
      </c>
      <c r="I268" s="26" t="n"/>
      <c r="J268" s="26" t="n"/>
      <c r="K268" s="26" t="n"/>
      <c r="L268" s="26" t="inlineStr">
        <is>
          <t>NO</t>
        </is>
      </c>
      <c r="M268" s="74" t="n">
        <v>4.628507349361752</v>
      </c>
      <c r="N268" s="74" t="n">
        <v>41</v>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7" t="inlineStr">
        <is>
          <t>MI_TF_AGREE_MIN</t>
        </is>
      </c>
      <c r="B269" s="38" t="inlineStr">
        <is>
          <t>0.0_ALT</t>
        </is>
      </c>
      <c r="C269" s="38" t="n"/>
      <c r="D269" s="38" t="inlineStr">
        <is>
          <t>ENTRY, GLOBAL_CHECK, STOCKS_EXIT</t>
        </is>
      </c>
      <c r="E269" s="38" t="n"/>
      <c r="F269" s="26" t="n"/>
      <c r="G269" s="38">
        <f>IFERROR(VLOOKUP($A276&amp;"_"&amp;$B276,Results_Deltas!$A$2:$P$15000,5,FALSE),"")</f>
        <v/>
      </c>
      <c r="H269" s="38" t="inlineStr">
        <is>
          <t>Blanket (page end)</t>
        </is>
      </c>
      <c r="I269" s="26" t="n"/>
      <c r="J269" s="26" t="n"/>
      <c r="K269" s="26" t="n"/>
      <c r="L269" s="26" t="inlineStr">
        <is>
          <t>NO</t>
        </is>
      </c>
      <c r="M269" s="74" t="n">
        <v>4.630407309093137</v>
      </c>
      <c r="N269" s="74" t="n">
        <v>41</v>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9" t="inlineStr">
        <is>
          <t>LH_HL_FILTER_ENABLED</t>
        </is>
      </c>
      <c r="B270" s="40" t="inlineStr">
        <is>
          <t>False</t>
        </is>
      </c>
      <c r="C270" s="38" t="n"/>
      <c r="D270" s="38" t="inlineStr">
        <is>
          <t>ENTRY, GLOBAL_CHECK, STOCKS_EXIT</t>
        </is>
      </c>
      <c r="E270" s="38" t="n"/>
      <c r="F270" s="26" t="n"/>
      <c r="G270" s="38">
        <f>IFERROR(VLOOKUP($A250&amp;"_"&amp;$B250,Results_Deltas!$A$2:$P$15000,5,FALSE),"")</f>
        <v/>
      </c>
      <c r="H270" s="38" t="inlineStr">
        <is>
          <t>Blanket (page end)</t>
        </is>
      </c>
      <c r="I270" s="26" t="n"/>
      <c r="J270" s="26" t="n"/>
      <c r="K270" s="26" t="n"/>
      <c r="L270" s="26" t="inlineStr">
        <is>
          <t>NO</t>
        </is>
      </c>
      <c r="M270" s="74" t="n">
        <v>4.635435988302492</v>
      </c>
      <c r="N270" s="74" t="n">
        <v>41</v>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7" t="inlineStr">
        <is>
          <t>HTF_GATE_MIN_CONFIRMATIONS</t>
        </is>
      </c>
      <c r="B271" s="38" t="inlineStr">
        <is>
          <t>0.0</t>
        </is>
      </c>
      <c r="C271" s="38" t="n"/>
      <c r="D271" s="38" t="inlineStr">
        <is>
          <t>ENTRY, GLOBAL_CHECK, STOCKS_EXIT</t>
        </is>
      </c>
      <c r="E271" s="38" t="n"/>
      <c r="F271" s="26" t="n"/>
      <c r="G271" s="38">
        <f>IFERROR(VLOOKUP($A242&amp;"_"&amp;$B242,Results_Deltas!$A$2:$P$15000,5,FALSE),"")</f>
        <v/>
      </c>
      <c r="H271" s="38" t="inlineStr">
        <is>
          <t>Blanket (page end)</t>
        </is>
      </c>
      <c r="I271" s="26" t="n"/>
      <c r="J271" s="26" t="n"/>
      <c r="K271" s="26" t="n"/>
      <c r="L271" s="26" t="inlineStr">
        <is>
          <t>NO</t>
        </is>
      </c>
      <c r="M271" s="74" t="n">
        <v>4.639629932087486</v>
      </c>
      <c r="N271" s="74" t="n">
        <v>41</v>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7" t="inlineStr">
        <is>
          <t>HTF_GATE_MIN_CONFIRMATIONS</t>
        </is>
      </c>
      <c r="B272" s="38" t="inlineStr">
        <is>
          <t>0.0_ALT</t>
        </is>
      </c>
      <c r="C272" s="38" t="n"/>
      <c r="D272" s="38" t="inlineStr">
        <is>
          <t>ENTRY, GLOBAL_CHECK, STOCKS_EXIT</t>
        </is>
      </c>
      <c r="E272" s="38" t="n"/>
      <c r="F272" s="26" t="n"/>
      <c r="G272" s="38">
        <f>IFERROR(VLOOKUP($A243&amp;"_"&amp;$B243,Results_Deltas!$A$2:$P$15000,5,FALSE),"")</f>
        <v/>
      </c>
      <c r="H272" s="38" t="inlineStr">
        <is>
          <t>Blanket (page end)</t>
        </is>
      </c>
      <c r="I272" s="26" t="n"/>
      <c r="J272" s="26" t="n"/>
      <c r="K272" s="26" t="n"/>
      <c r="L272" s="26" t="inlineStr">
        <is>
          <t>NO</t>
        </is>
      </c>
      <c r="M272" s="74" t="n">
        <v>4.639629932087486</v>
      </c>
      <c r="N272" s="74" t="n">
        <v>41</v>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7" t="inlineStr">
        <is>
          <t>MI_TF_AGREE_MIN</t>
        </is>
      </c>
      <c r="B273" s="38" t="inlineStr">
        <is>
          <t>0.0</t>
        </is>
      </c>
      <c r="C273" s="38" t="n"/>
      <c r="D273" s="38" t="inlineStr">
        <is>
          <t>ENTRY, GLOBAL_CHECK, STOCKS_EXIT</t>
        </is>
      </c>
      <c r="E273" s="38" t="n"/>
      <c r="F273" s="26" t="n"/>
      <c r="G273" s="38">
        <f>IFERROR(VLOOKUP($A275&amp;"_"&amp;$B275,Results_Deltas!$A$2:$P$15000,5,FALSE),"")</f>
        <v/>
      </c>
      <c r="H273" s="38" t="inlineStr">
        <is>
          <t>Blanket (page end)</t>
        </is>
      </c>
      <c r="I273" s="26" t="n"/>
      <c r="J273" s="26" t="n"/>
      <c r="K273" s="26" t="n"/>
      <c r="L273" s="26" t="inlineStr">
        <is>
          <t>NO</t>
        </is>
      </c>
      <c r="M273" s="74" t="n">
        <v>4.639629932087486</v>
      </c>
      <c r="N273" s="74" t="n">
        <v>41</v>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HTF4_CONF</t>
        </is>
      </c>
      <c r="B274" s="38" t="inlineStr">
        <is>
          <t>False</t>
        </is>
      </c>
      <c r="C274" s="38" t="n"/>
      <c r="D274" s="38" t="inlineStr">
        <is>
          <t>GLOBAL_CHECK, STOCKS_EXIT</t>
        </is>
      </c>
      <c r="E274" s="38" t="n"/>
      <c r="F274" s="26" t="n"/>
      <c r="G274" s="38">
        <f>IFERROR(VLOOKUP($A234&amp;"_"&amp;$B234,Results_Deltas!$A$2:$P$15000,5,FALSE),"")</f>
        <v/>
      </c>
      <c r="H274" s="38" t="inlineStr">
        <is>
          <t>Blanket (page end)</t>
        </is>
      </c>
      <c r="I274" s="26" t="n"/>
      <c r="J274" s="26" t="n"/>
      <c r="K274" s="26" t="n"/>
      <c r="L274" s="26" t="inlineStr">
        <is>
          <t>NO</t>
        </is>
      </c>
      <c r="M274" s="74" t="n">
        <v>4.640804152901876</v>
      </c>
      <c r="N274" s="74" t="n">
        <v>41</v>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7" t="inlineStr">
        <is>
          <t>GOLDEN_RULE_BASE_USD</t>
        </is>
      </c>
      <c r="B275" s="38" t="inlineStr">
        <is>
          <t>0.0_ALT</t>
        </is>
      </c>
      <c r="C275" s="38" t="n"/>
      <c r="D275" s="38" t="inlineStr">
        <is>
          <t>GLOBAL_CHECK, STOCKS_EXIT</t>
        </is>
      </c>
      <c r="E275" s="38" t="n"/>
      <c r="F275" s="26" t="n"/>
      <c r="G275" s="38">
        <f>IFERROR(VLOOKUP($A210&amp;"_"&amp;$B210,Results_Deltas!$A$2:$P$15000,5,FALSE),"")</f>
        <v/>
      </c>
      <c r="H275" s="38" t="inlineStr">
        <is>
          <t>Blanket (page end)</t>
        </is>
      </c>
      <c r="I275" s="26" t="n"/>
      <c r="J275" s="26" t="n"/>
      <c r="K275" s="26" t="n"/>
      <c r="L275" s="26" t="inlineStr">
        <is>
          <t>NO</t>
        </is>
      </c>
      <c r="M275" s="74" t="n">
        <v>4.642494221757703</v>
      </c>
      <c r="N275" s="74" t="n">
        <v>44</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LEADERBOARD_FILTER</t>
        </is>
      </c>
      <c r="B276" s="38" t="inlineStr">
        <is>
          <t>False</t>
        </is>
      </c>
      <c r="C276" s="38" t="n"/>
      <c r="D276" s="38" t="inlineStr">
        <is>
          <t>AUGMENT, ENTRY, EXIT, GLOBAL_CHECK, REDUCE, STOCKS_EXIT</t>
        </is>
      </c>
      <c r="E276" s="38" t="n"/>
      <c r="F276" s="26" t="n"/>
      <c r="G276" s="38">
        <f>IFERROR(VLOOKUP($A248&amp;"_"&amp;$B248,Results_Deltas!$A$2:$P$15000,5,FALSE),"")</f>
        <v/>
      </c>
      <c r="H276" s="38" t="inlineStr">
        <is>
          <t>Blanket (page end)</t>
        </is>
      </c>
      <c r="I276" s="26" t="n"/>
      <c r="J276" s="26" t="n"/>
      <c r="K276" s="26" t="n"/>
      <c r="L276" s="26" t="inlineStr">
        <is>
          <t>NO</t>
        </is>
      </c>
      <c r="M276" s="74" t="n">
        <v>4.643705035635689</v>
      </c>
      <c r="N276" s="74" t="n">
        <v>41</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9" t="inlineStr">
        <is>
          <t>EMA_BLANKET_FILTER_ENABLED</t>
        </is>
      </c>
      <c r="B277" s="40" t="inlineStr">
        <is>
          <t>True</t>
        </is>
      </c>
      <c r="C277" s="38" t="n"/>
      <c r="D277" s="38" t="inlineStr">
        <is>
          <t>GLOBAL_CHECK</t>
        </is>
      </c>
      <c r="E277" s="38" t="n"/>
      <c r="F277" s="26" t="n"/>
      <c r="G277" s="38">
        <f>IFERROR(VLOOKUP($A182&amp;"_"&amp;$B182,Results_Deltas!$A$2:$P$15000,5,FALSE),"")</f>
        <v/>
      </c>
      <c r="H277" s="38" t="inlineStr">
        <is>
          <t>Blanket (page end)</t>
        </is>
      </c>
      <c r="I277" s="26" t="n"/>
      <c r="J277" s="26" t="n"/>
      <c r="K277" s="26" t="n"/>
      <c r="L277" s="26" t="inlineStr">
        <is>
          <t>YES</t>
        </is>
      </c>
      <c r="M277" s="74" t="n">
        <v>4.650201826369736</v>
      </c>
      <c r="N277" s="74" t="n">
        <v>47</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HLR_TOP_MIN_TFS</t>
        </is>
      </c>
      <c r="B278" s="38" t="inlineStr">
        <is>
          <t>0</t>
        </is>
      </c>
      <c r="C278" s="38" t="n"/>
      <c r="D278" s="38" t="inlineStr">
        <is>
          <t>GLOBAL_CHECK, REENTRY, STOCKS_EXIT</t>
        </is>
      </c>
      <c r="E278" s="38" t="n"/>
      <c r="F278" s="26" t="n"/>
      <c r="G278" s="38">
        <f>IFERROR(VLOOKUP($A231&amp;"_"&amp;$B231,Results_Deltas!$A$2:$P$15000,5,FALSE),"")</f>
        <v/>
      </c>
      <c r="H278" s="38" t="inlineStr">
        <is>
          <t>Blanket (page end)</t>
        </is>
      </c>
      <c r="I278" s="26" t="n"/>
      <c r="J278" s="26" t="n"/>
      <c r="K278" s="26" t="n"/>
      <c r="L278" s="26" t="inlineStr">
        <is>
          <t>NO</t>
        </is>
      </c>
      <c r="M278" s="74" t="n">
        <v>4.652136829016445</v>
      </c>
      <c r="N278" s="74" t="n">
        <v>41</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7" t="inlineStr">
        <is>
          <t>HTF_GATE_D_MANDATORY</t>
        </is>
      </c>
      <c r="B279" s="38" t="inlineStr">
        <is>
          <t>0.0</t>
        </is>
      </c>
      <c r="C279" s="38" t="n"/>
      <c r="D279" s="38" t="inlineStr">
        <is>
          <t>ENTRY, GLOBAL_CHECK, STOCKS_EXIT</t>
        </is>
      </c>
      <c r="E279" s="38" t="n"/>
      <c r="F279" s="26" t="n"/>
      <c r="G279" s="38">
        <f>IFERROR(VLOOKUP($A240&amp;"_"&amp;$B240,Results_Deltas!$A$2:$P$15000,5,FALSE),"")</f>
        <v/>
      </c>
      <c r="H279" s="38" t="inlineStr">
        <is>
          <t>Blanket (page end)</t>
        </is>
      </c>
      <c r="I279" s="26" t="n"/>
      <c r="J279" s="26" t="n"/>
      <c r="K279" s="26" t="n"/>
      <c r="L279" s="26" t="inlineStr">
        <is>
          <t>NO</t>
        </is>
      </c>
      <c r="M279" s="74" t="n">
        <v>4.657158343534631</v>
      </c>
      <c r="N279" s="74" t="n">
        <v>41</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9" t="inlineStr">
        <is>
          <t>MARKET_QUALITY_SCORE_ENABLED</t>
        </is>
      </c>
      <c r="B280" s="40" t="inlineStr">
        <is>
          <t>False</t>
        </is>
      </c>
      <c r="C280" s="38" t="n"/>
      <c r="D280" s="38" t="inlineStr">
        <is>
          <t>ENTRY, GLOBAL_CHECK, STOCKS_EXIT</t>
        </is>
      </c>
      <c r="E280" s="38" t="n"/>
      <c r="F280" s="26" t="n"/>
      <c r="G280" s="38">
        <f>IFERROR(VLOOKUP($A273&amp;"_"&amp;$B273,Results_Deltas!$A$2:$P$15000,5,FALSE),"")</f>
        <v/>
      </c>
      <c r="H280" s="38" t="inlineStr">
        <is>
          <t>Blanket (page end)</t>
        </is>
      </c>
      <c r="I280" s="26" t="n"/>
      <c r="J280" s="26" t="n"/>
      <c r="K280" s="26" t="n"/>
      <c r="L280" s="26" t="inlineStr">
        <is>
          <t>NO</t>
        </is>
      </c>
      <c r="M280" s="74" t="n">
        <v>4.657158343534631</v>
      </c>
      <c r="N280" s="74" t="n">
        <v>41</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MTS_GATE_ENABLED</t>
        </is>
      </c>
      <c r="B281" s="38" t="inlineStr">
        <is>
          <t>False</t>
        </is>
      </c>
      <c r="C281" s="38" t="n"/>
      <c r="D281" s="38" t="inlineStr">
        <is>
          <t>ENTRY, GLOBAL_CHECK, STOCKS_EXIT</t>
        </is>
      </c>
      <c r="E281" s="38" t="n"/>
      <c r="F281" s="26" t="n"/>
      <c r="G281" s="38">
        <f>IFERROR(VLOOKUP($A293&amp;"_"&amp;$B293,Results_Deltas!$A$2:$P$15000,5,FALSE),"")</f>
        <v/>
      </c>
      <c r="H281" s="38" t="inlineStr">
        <is>
          <t>Blanket (page end)</t>
        </is>
      </c>
      <c r="I281" s="26" t="n"/>
      <c r="J281" s="26" t="n"/>
      <c r="K281" s="26" t="n"/>
      <c r="L281" s="26" t="inlineStr">
        <is>
          <t>NO</t>
        </is>
      </c>
      <c r="M281" s="74" t="n">
        <v>4.657158343534631</v>
      </c>
      <c r="N281" s="74" t="n">
        <v>41</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7" t="inlineStr">
        <is>
          <t>OI_CONFIRM_ENABLED</t>
        </is>
      </c>
      <c r="B282" s="38" t="inlineStr">
        <is>
          <t>False</t>
        </is>
      </c>
      <c r="C282" s="38" t="n"/>
      <c r="D282" s="38" t="inlineStr">
        <is>
          <t>ENTRY, GLOBAL_CHECK, STOCKS_EXIT</t>
        </is>
      </c>
      <c r="E282" s="38" t="n"/>
      <c r="F282" s="26" t="n"/>
      <c r="G282" s="38">
        <f>IFERROR(VLOOKUP($A305&amp;"_"&amp;$B305,Results_Deltas!$A$2:$P$15000,5,FALSE),"")</f>
        <v/>
      </c>
      <c r="H282" s="38" t="inlineStr">
        <is>
          <t>Blanket (page end)</t>
        </is>
      </c>
      <c r="I282" s="26" t="n"/>
      <c r="J282" s="26" t="n"/>
      <c r="K282" s="26" t="n"/>
      <c r="L282" s="26" t="inlineStr">
        <is>
          <t>NO</t>
        </is>
      </c>
      <c r="M282" s="74" t="n">
        <v>4.657158343534631</v>
      </c>
      <c r="N282" s="74" t="n">
        <v>41</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9" t="inlineStr">
        <is>
          <t>HTF_DIRECTION_GATE_ENABLED</t>
        </is>
      </c>
      <c r="B283" s="40" t="inlineStr">
        <is>
          <t>False</t>
        </is>
      </c>
      <c r="C283" s="38" t="n"/>
      <c r="D283" s="38" t="inlineStr">
        <is>
          <t>ENTRY, GLOBAL_CHECK, STOCKS_EXIT</t>
        </is>
      </c>
      <c r="E283" s="38" t="n"/>
      <c r="F283" s="26" t="n"/>
      <c r="G283" s="38">
        <f>IFERROR(VLOOKUP($A236&amp;"_"&amp;$B236,Results_Deltas!$A$2:$P$15000,5,FALSE),"")</f>
        <v/>
      </c>
      <c r="H283" s="38" t="inlineStr">
        <is>
          <t>Blanket (page end)</t>
        </is>
      </c>
      <c r="I283" s="26" t="n"/>
      <c r="J283" s="26" t="n"/>
      <c r="K283" s="26" t="n"/>
      <c r="L283" s="26" t="inlineStr">
        <is>
          <t>NO</t>
        </is>
      </c>
      <c r="M283" s="74" t="n">
        <v>4.667451499607073</v>
      </c>
      <c r="N283" s="74" t="n">
        <v>41</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7" t="inlineStr">
        <is>
          <t>HTF_TREND_VETO_BYPASS_ENABLED</t>
        </is>
      </c>
      <c r="B284" s="38" t="inlineStr">
        <is>
          <t>False</t>
        </is>
      </c>
      <c r="C284" s="38" t="n"/>
      <c r="D284" s="38" t="inlineStr">
        <is>
          <t>GLOBAL_CHECK, STOCKS_EXIT</t>
        </is>
      </c>
      <c r="E284" s="38" t="n"/>
      <c r="F284" s="26" t="n"/>
      <c r="G284" s="38">
        <f>IFERROR(VLOOKUP($A244&amp;"_"&amp;$B244,Results_Deltas!$A$2:$P$15000,5,FALSE),"")</f>
        <v/>
      </c>
      <c r="H284" s="38" t="inlineStr">
        <is>
          <t>Blanket (page end)</t>
        </is>
      </c>
      <c r="I284" s="26" t="n"/>
      <c r="J284" s="26" t="n"/>
      <c r="K284" s="26" t="n"/>
      <c r="L284" s="26" t="inlineStr">
        <is>
          <t>NO</t>
        </is>
      </c>
      <c r="M284" s="74" t="n">
        <v>4.674156203096933</v>
      </c>
      <c r="N284" s="74" t="n">
        <v>45</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7" t="inlineStr">
        <is>
          <t>EXECUTE_NOW_SINGLE_GATE_ENFORCE</t>
        </is>
      </c>
      <c r="B285" s="38" t="inlineStr">
        <is>
          <t>0.0</t>
        </is>
      </c>
      <c r="C285" s="38" t="n"/>
      <c r="D285" s="38" t="inlineStr">
        <is>
          <t>ENTRY, GLOBAL_CHECK, STOCKS_EXIT</t>
        </is>
      </c>
      <c r="E285" s="38" t="n"/>
      <c r="F285" s="26" t="n"/>
      <c r="G285" s="38">
        <f>IFERROR(VLOOKUP($A186&amp;"_"&amp;$B186,Results_Deltas!$A$2:$P$15000,5,FALSE),"")</f>
        <v/>
      </c>
      <c r="H285" s="38" t="inlineStr">
        <is>
          <t>Blanket (page end)</t>
        </is>
      </c>
      <c r="I285" s="26" t="n"/>
      <c r="J285" s="26" t="n"/>
      <c r="K285" s="26" t="n"/>
      <c r="L285" s="26" t="inlineStr">
        <is>
          <t>NO</t>
        </is>
      </c>
      <c r="M285" s="74" t="n">
        <v>4.674806682946197</v>
      </c>
      <c r="N285" s="74" t="n">
        <v>44</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7" t="inlineStr">
        <is>
          <t>GR_FILTER_VEC_MIN_TFS</t>
        </is>
      </c>
      <c r="B286" s="38" t="inlineStr">
        <is>
          <t>0</t>
        </is>
      </c>
      <c r="C286" s="38" t="n"/>
      <c r="D286" s="38" t="inlineStr">
        <is>
          <t>GLOBAL_CHECK</t>
        </is>
      </c>
      <c r="E286" s="38" t="n"/>
      <c r="F286" s="26" t="n"/>
      <c r="G286" s="38">
        <f>IFERROR(VLOOKUP($A215&amp;"_"&amp;$B215,Results_Deltas!$A$2:$P$15000,5,FALSE),"")</f>
        <v/>
      </c>
      <c r="H286" s="38" t="inlineStr">
        <is>
          <t>Blanket (page end)</t>
        </is>
      </c>
      <c r="I286" s="26" t="n"/>
      <c r="J286" s="26" t="n"/>
      <c r="K286" s="26" t="n"/>
      <c r="L286" s="26" t="inlineStr">
        <is>
          <t>NO</t>
        </is>
      </c>
      <c r="M286" s="74" t="n">
        <v>4.677699165210055</v>
      </c>
      <c r="N286" s="74" t="n">
        <v>45</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HTF_GATE_BYPASS_RZ</t>
        </is>
      </c>
      <c r="B287" s="38" t="inlineStr">
        <is>
          <t>0.0</t>
        </is>
      </c>
      <c r="C287" s="38" t="n"/>
      <c r="D287" s="38" t="inlineStr">
        <is>
          <t>ENTRY, GLOBAL_CHECK, STOCKS_EXIT</t>
        </is>
      </c>
      <c r="E287" s="38" t="n"/>
      <c r="F287" s="26" t="n"/>
      <c r="G287" s="38">
        <f>IFERROR(VLOOKUP($A238&amp;"_"&amp;$B238,Results_Deltas!$A$2:$P$15000,5,FALSE),"")</f>
        <v/>
      </c>
      <c r="H287" s="38" t="inlineStr">
        <is>
          <t>Blanket (page end)</t>
        </is>
      </c>
      <c r="I287" s="26" t="n"/>
      <c r="J287" s="26" t="n"/>
      <c r="K287" s="26" t="n"/>
      <c r="L287" s="26" t="inlineStr">
        <is>
          <t>NO</t>
        </is>
      </c>
      <c r="M287" s="74" t="n">
        <v>4.682372911219573</v>
      </c>
      <c r="N287" s="74" t="n">
        <v>45</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EZ_MANAGE_THROTTLER_RATE</t>
        </is>
      </c>
      <c r="B288" s="38" t="inlineStr">
        <is>
          <t>0.0</t>
        </is>
      </c>
      <c r="C288" s="38" t="n"/>
      <c r="D288" s="38" t="inlineStr">
        <is>
          <t>GLOBAL_CHECK, STOCKS_EXIT</t>
        </is>
      </c>
      <c r="E288" s="38" t="n"/>
      <c r="F288" s="26" t="n"/>
      <c r="G288" s="38">
        <f>IFERROR(VLOOKUP($A188&amp;"_"&amp;$B188,Results_Deltas!$A$2:$P$15000,5,FALSE),"")</f>
        <v/>
      </c>
      <c r="H288" s="38" t="inlineStr">
        <is>
          <t>Blanket (page end)</t>
        </is>
      </c>
      <c r="I288" s="26" t="n"/>
      <c r="J288" s="26" t="n"/>
      <c r="K288" s="26" t="n"/>
      <c r="L288" s="26" t="inlineStr">
        <is>
          <t>NO</t>
        </is>
      </c>
      <c r="M288" s="74" t="n">
        <v>4.684979911054219</v>
      </c>
      <c r="N288" s="74" t="n">
        <v>41</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HTF_GATE_D_MANDATORY</t>
        </is>
      </c>
      <c r="B289" s="38" t="inlineStr">
        <is>
          <t>0.0_ALT</t>
        </is>
      </c>
      <c r="C289" s="38" t="n"/>
      <c r="D289" s="38" t="inlineStr">
        <is>
          <t>ENTRY, GLOBAL_CHECK, STOCKS_EXIT</t>
        </is>
      </c>
      <c r="E289" s="38" t="n"/>
      <c r="F289" s="26" t="n"/>
      <c r="G289" s="38">
        <f>IFERROR(VLOOKUP($A241&amp;"_"&amp;$B241,Results_Deltas!$A$2:$P$15000,5,FALSE),"")</f>
        <v/>
      </c>
      <c r="H289" s="38" t="inlineStr">
        <is>
          <t>Blanket (page end)</t>
        </is>
      </c>
      <c r="I289" s="26" t="n"/>
      <c r="J289" s="26" t="n"/>
      <c r="K289" s="26" t="n"/>
      <c r="L289" s="26" t="inlineStr">
        <is>
          <t>NO</t>
        </is>
      </c>
      <c r="M289" s="74" t="n">
        <v>4.684979911054219</v>
      </c>
      <c r="N289" s="74" t="n">
        <v>41</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9" t="inlineStr">
        <is>
          <t>DELTA_REENTRY_FILTER_ENABLED</t>
        </is>
      </c>
      <c r="B290" s="40" t="inlineStr">
        <is>
          <t>False</t>
        </is>
      </c>
      <c r="C290" s="38" t="n"/>
      <c r="D290" s="38" t="inlineStr">
        <is>
          <t>ENTRY, GLOBAL_CHECK, STOCKS_EXIT</t>
        </is>
      </c>
      <c r="E290" s="38" t="n"/>
      <c r="F290" s="26" t="n"/>
      <c r="G290" s="38">
        <f>IFERROR(VLOOKUP($A171&amp;"_"&amp;$B171,Results_Deltas!$A$2:$P$15000,5,FALSE),"")</f>
        <v/>
      </c>
      <c r="H290" s="38" t="inlineStr">
        <is>
          <t>Blanket (page end)</t>
        </is>
      </c>
      <c r="I290" s="26" t="n"/>
      <c r="J290" s="26" t="n"/>
      <c r="K290" s="26" t="n"/>
      <c r="L290" s="26" t="inlineStr">
        <is>
          <t>YES</t>
        </is>
      </c>
      <c r="M290" s="74" t="n">
        <v>4.686419745416272</v>
      </c>
      <c r="N290" s="74" t="n">
        <v>46</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GOLDEN_RULE_BASE_USD</t>
        </is>
      </c>
      <c r="B291" s="38" t="inlineStr">
        <is>
          <t>0.0</t>
        </is>
      </c>
      <c r="C291" s="38" t="n"/>
      <c r="D291" s="38" t="inlineStr">
        <is>
          <t>GLOBAL_CHECK, STOCKS_EXIT</t>
        </is>
      </c>
      <c r="E291" s="38" t="n"/>
      <c r="F291" s="26" t="n"/>
      <c r="G291" s="38">
        <f>IFERROR(VLOOKUP($A209&amp;"_"&amp;$B209,Results_Deltas!$A$2:$P$15000,5,FALSE),"")</f>
        <v/>
      </c>
      <c r="H291" s="38" t="inlineStr">
        <is>
          <t>Blanket (page end)</t>
        </is>
      </c>
      <c r="I291" s="26" t="n"/>
      <c r="J291" s="26" t="n"/>
      <c r="K291" s="26" t="n"/>
      <c r="L291" s="26" t="inlineStr">
        <is>
          <t>NO</t>
        </is>
      </c>
      <c r="M291" s="74" t="n">
        <v>4.686840943119808</v>
      </c>
      <c r="N291" s="74" t="n">
        <v>44</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NEWBORN_LOSS_KILL_REQUIRE_VEL_AGAINST</t>
        </is>
      </c>
      <c r="B292" s="38" t="inlineStr">
        <is>
          <t>0.0</t>
        </is>
      </c>
      <c r="C292" s="38" t="n"/>
      <c r="D292" s="38" t="inlineStr">
        <is>
          <t>AUGMENT, EXIT, GLOBAL_CHECK, REDUCE, STOCKS_EXIT</t>
        </is>
      </c>
      <c r="E292" s="38" t="n"/>
      <c r="F292" s="26" t="n"/>
      <c r="G292" s="38">
        <f>IFERROR(VLOOKUP($A299&amp;"_"&amp;$B299,Results_Deltas!$A$2:$P$15000,5,FALSE),"")</f>
        <v/>
      </c>
      <c r="H292" s="38" t="inlineStr">
        <is>
          <t>Blanket (page end)</t>
        </is>
      </c>
      <c r="I292" s="26" t="n"/>
      <c r="J292" s="26" t="n"/>
      <c r="K292" s="26" t="n"/>
      <c r="L292" s="26" t="inlineStr">
        <is>
          <t>NO</t>
        </is>
      </c>
      <c r="M292" s="74" t="n">
        <v>4.693300706271244</v>
      </c>
      <c r="N292" s="74" t="n">
        <v>44</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NEW_POSITION_MAX_LOSS_THRESHOLD</t>
        </is>
      </c>
      <c r="B293" s="38" t="inlineStr">
        <is>
          <t>0</t>
        </is>
      </c>
      <c r="C293" s="38" t="n"/>
      <c r="D293" s="38" t="inlineStr">
        <is>
          <t>AUGMENT, EXIT, GLOBAL_CHECK, REDUCE, STOCKS_EXIT</t>
        </is>
      </c>
      <c r="E293" s="38" t="n"/>
      <c r="F293" s="26" t="n"/>
      <c r="G293" s="38">
        <f>IFERROR(VLOOKUP($A301&amp;"_"&amp;$B301,Results_Deltas!$A$2:$P$15000,5,FALSE),"")</f>
        <v/>
      </c>
      <c r="H293" s="38" t="inlineStr">
        <is>
          <t>Blanket (page end)</t>
        </is>
      </c>
      <c r="I293" s="26" t="n"/>
      <c r="J293" s="26" t="n"/>
      <c r="K293" s="26" t="n"/>
      <c r="L293" s="26" t="inlineStr">
        <is>
          <t>NO</t>
        </is>
      </c>
      <c r="M293" s="74" t="n">
        <v>4.697510129075657</v>
      </c>
      <c r="N293" s="74" t="n">
        <v>44</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NEWBORN_LOSS_KILL_REQUIRE_VEL_AGAINST</t>
        </is>
      </c>
      <c r="B294" s="38" t="inlineStr">
        <is>
          <t>0.0_ALT</t>
        </is>
      </c>
      <c r="C294" s="38" t="n"/>
      <c r="D294" s="38" t="inlineStr">
        <is>
          <t>AUGMENT, EXIT, GLOBAL_CHECK, REDUCE, STOCKS_EXIT</t>
        </is>
      </c>
      <c r="E294" s="38" t="n"/>
      <c r="F294" s="26" t="n"/>
      <c r="G294" s="38">
        <f>IFERROR(VLOOKUP($A300&amp;"_"&amp;$B300,Results_Deltas!$A$2:$P$15000,5,FALSE),"")</f>
        <v/>
      </c>
      <c r="H294" s="38" t="inlineStr">
        <is>
          <t>Blanket (page end)</t>
        </is>
      </c>
      <c r="I294" s="26" t="n"/>
      <c r="J294" s="26" t="n"/>
      <c r="K294" s="26" t="n"/>
      <c r="L294" s="26" t="inlineStr">
        <is>
          <t>NO</t>
        </is>
      </c>
      <c r="M294" s="74" t="n">
        <v>4.698543976928281</v>
      </c>
      <c r="N294" s="74" t="n">
        <v>44</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HTF_TREND_VETO_BYPASS_REASONS</t>
        </is>
      </c>
      <c r="B295" s="38" t="inlineStr">
        <is>
          <t>0.0</t>
        </is>
      </c>
      <c r="C295" s="38" t="n"/>
      <c r="D295" s="38" t="inlineStr">
        <is>
          <t>GLOBAL_CHECK, STOCKS_EXIT</t>
        </is>
      </c>
      <c r="E295" s="38" t="n"/>
      <c r="F295" s="26" t="n"/>
      <c r="G295" s="38">
        <f>IFERROR(VLOOKUP($A246&amp;"_"&amp;$B246,Results_Deltas!$A$2:$P$15000,5,FALSE),"")</f>
        <v/>
      </c>
      <c r="H295" s="38" t="inlineStr">
        <is>
          <t>Blanket (page end)</t>
        </is>
      </c>
      <c r="I295" s="26" t="n"/>
      <c r="J295" s="26" t="n"/>
      <c r="K295" s="26" t="n"/>
      <c r="L295" s="26" t="inlineStr">
        <is>
          <t>YES</t>
        </is>
      </c>
      <c r="M295" s="74" t="n">
        <v>4.699901322666717</v>
      </c>
      <c r="N295" s="74" t="n">
        <v>45</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9" t="inlineStr">
        <is>
          <t>GR_FILTER_VEC_ENABLED</t>
        </is>
      </c>
      <c r="B296" s="40" t="inlineStr">
        <is>
          <t>False</t>
        </is>
      </c>
      <c r="C296" s="38" t="n"/>
      <c r="D296" s="38" t="inlineStr">
        <is>
          <t>GLOBAL_CHECK</t>
        </is>
      </c>
      <c r="E296" s="38" t="n"/>
      <c r="F296" s="26" t="n"/>
      <c r="G296" s="38">
        <f>IFERROR(VLOOKUP($A213&amp;"_"&amp;$B213,Results_Deltas!$A$2:$P$15000,5,FALSE),"")</f>
        <v/>
      </c>
      <c r="H296" s="38" t="inlineStr">
        <is>
          <t>Blanket (page end)</t>
        </is>
      </c>
      <c r="I296" s="26" t="n"/>
      <c r="J296" s="26" t="n"/>
      <c r="K296" s="26" t="n"/>
      <c r="L296" s="26" t="inlineStr">
        <is>
          <t>NO</t>
        </is>
      </c>
      <c r="M296" s="74" t="n">
        <v>4.709533046642254</v>
      </c>
      <c r="N296" s="74" t="n">
        <v>45</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9" t="inlineStr">
        <is>
          <t>NEWBORN_LOSS_KILL_GAIN_THRESHOLD_PCT</t>
        </is>
      </c>
      <c r="B297" s="40" t="inlineStr">
        <is>
          <t>0</t>
        </is>
      </c>
      <c r="C297" s="38" t="n"/>
      <c r="D297" s="38" t="inlineStr">
        <is>
          <t>AUGMENT, EXIT, GLOBAL_CHECK, REDUCE, STOCKS_EXIT</t>
        </is>
      </c>
      <c r="E297" s="38" t="n"/>
      <c r="F297" s="26" t="n"/>
      <c r="G297" s="38">
        <f>IFERROR(VLOOKUP($A295&amp;"_"&amp;$B295,Results_Deltas!$A$2:$P$15000,5,FALSE),"")</f>
        <v/>
      </c>
      <c r="H297" s="38" t="inlineStr">
        <is>
          <t>Blanket (page end)</t>
        </is>
      </c>
      <c r="I297" s="26" t="n"/>
      <c r="J297" s="26" t="n"/>
      <c r="K297" s="26" t="n"/>
      <c r="L297" s="26" t="inlineStr">
        <is>
          <t>YES</t>
        </is>
      </c>
      <c r="M297" s="74" t="n">
        <v>4.71677309519661</v>
      </c>
      <c r="N297" s="74" t="n">
        <v>45</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9" t="inlineStr">
        <is>
          <t>HA_WICK_QUALITY_ENABLED</t>
        </is>
      </c>
      <c r="B298" s="40" t="inlineStr">
        <is>
          <t>False</t>
        </is>
      </c>
      <c r="C298" s="38" t="n"/>
      <c r="D298" s="38" t="inlineStr">
        <is>
          <t>ENTRY, GLOBAL_CHECK, STOCKS_EXIT</t>
        </is>
      </c>
      <c r="E298" s="38" t="n"/>
      <c r="F298" s="26" t="n"/>
      <c r="G298" s="38">
        <f>IFERROR(VLOOKUP($A218&amp;"_"&amp;$B218,Results_Deltas!$A$2:$P$15000,5,FALSE),"")</f>
        <v/>
      </c>
      <c r="H298" s="38" t="inlineStr">
        <is>
          <t>Blanket (page end)</t>
        </is>
      </c>
      <c r="I298" s="26" t="n"/>
      <c r="J298" s="26" t="n"/>
      <c r="K298" s="26" t="n"/>
      <c r="L298" s="26" t="inlineStr">
        <is>
          <t>NO</t>
        </is>
      </c>
      <c r="M298" s="74" t="n">
        <v>4.722320684678619</v>
      </c>
      <c r="N298" s="74" t="n">
        <v>41</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7" t="inlineStr">
        <is>
          <t>HTF_TREND_VETO_BYPASS_REASONS</t>
        </is>
      </c>
      <c r="B299" s="38" t="inlineStr">
        <is>
          <t>0.0_ALT</t>
        </is>
      </c>
      <c r="C299" s="38" t="n"/>
      <c r="D299" s="38" t="inlineStr">
        <is>
          <t>GLOBAL_CHECK, STOCKS_EXIT</t>
        </is>
      </c>
      <c r="E299" s="38" t="n"/>
      <c r="F299" s="26" t="n"/>
      <c r="G299" s="38">
        <f>IFERROR(VLOOKUP($A247&amp;"_"&amp;$B247,Results_Deltas!$A$2:$P$15000,5,FALSE),"")</f>
        <v/>
      </c>
      <c r="H299" s="38" t="inlineStr">
        <is>
          <t>Blanket (page end)</t>
        </is>
      </c>
      <c r="I299" s="26" t="n"/>
      <c r="J299" s="26" t="n"/>
      <c r="K299" s="26" t="n"/>
      <c r="L299" s="26" t="inlineStr">
        <is>
          <t>NO</t>
        </is>
      </c>
      <c r="M299" s="74" t="n">
        <v>4.732966160843343</v>
      </c>
      <c r="N299" s="74" t="n">
        <v>45</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HTF_GATE_BYPASS_RZ</t>
        </is>
      </c>
      <c r="B300" s="38" t="inlineStr">
        <is>
          <t>0.0_ALT</t>
        </is>
      </c>
      <c r="C300" s="38" t="n"/>
      <c r="D300" s="38" t="inlineStr">
        <is>
          <t>ENTRY, GLOBAL_CHECK, STOCKS_EXIT</t>
        </is>
      </c>
      <c r="E300" s="38" t="n"/>
      <c r="F300" s="26" t="n"/>
      <c r="G300" s="38">
        <f>IFERROR(VLOOKUP($A239&amp;"_"&amp;$B239,Results_Deltas!$A$2:$P$15000,5,FALSE),"")</f>
        <v/>
      </c>
      <c r="H300" s="38" t="inlineStr">
        <is>
          <t>Blanket (page end)</t>
        </is>
      </c>
      <c r="I300" s="26" t="n"/>
      <c r="J300" s="26" t="n"/>
      <c r="K300" s="26" t="n"/>
      <c r="L300" s="26" t="inlineStr">
        <is>
          <t>NO</t>
        </is>
      </c>
      <c r="M300" s="74" t="n">
        <v>4.739603785461778</v>
      </c>
      <c r="N300" s="74" t="n">
        <v>45</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9" t="inlineStr">
        <is>
          <t>LIVE_VEC_EMERGENCY_BRAKE_ENABLED</t>
        </is>
      </c>
      <c r="B301" s="40" t="inlineStr">
        <is>
          <t>False</t>
        </is>
      </c>
      <c r="C301" s="38" t="n"/>
      <c r="D301" s="38" t="inlineStr">
        <is>
          <t>GLOBAL_CHECK, STOCKS_EXIT</t>
        </is>
      </c>
      <c r="E301" s="38" t="n"/>
      <c r="F301" s="26" t="n"/>
      <c r="G301" s="38">
        <f>IFERROR(VLOOKUP($A256&amp;"_"&amp;$B256,Results_Deltas!$A$2:$P$15000,5,FALSE),"")</f>
        <v/>
      </c>
      <c r="H301" s="38" t="inlineStr">
        <is>
          <t>Blanket (page end)</t>
        </is>
      </c>
      <c r="I301" s="26" t="n"/>
      <c r="J301" s="26" t="n"/>
      <c r="K301" s="26" t="n"/>
      <c r="L301" s="26" t="inlineStr">
        <is>
          <t>NO</t>
        </is>
      </c>
      <c r="M301" s="74" t="n">
        <v>4.739736470845527</v>
      </c>
      <c r="N301" s="74" t="n">
        <v>47</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GR_FILTER_ALL_ENTRIES</t>
        </is>
      </c>
      <c r="B302" s="38" t="inlineStr">
        <is>
          <t>0.0</t>
        </is>
      </c>
      <c r="C302" s="38" t="n"/>
      <c r="D302" s="38" t="inlineStr">
        <is>
          <t>GLOBAL_CHECK, STOCKS_EXIT</t>
        </is>
      </c>
      <c r="E302" s="38" t="n"/>
      <c r="F302" s="26" t="n"/>
      <c r="G302" s="38">
        <f>IFERROR(VLOOKUP($A211&amp;"_"&amp;$B211,Results_Deltas!$A$2:$P$15000,5,FALSE),"")</f>
        <v/>
      </c>
      <c r="H302" s="38" t="inlineStr">
        <is>
          <t>Blanket (page end)</t>
        </is>
      </c>
      <c r="I302" s="26" t="n"/>
      <c r="J302" s="26" t="n"/>
      <c r="K302" s="26" t="n"/>
      <c r="L302" s="26" t="inlineStr">
        <is>
          <t>NO</t>
        </is>
      </c>
      <c r="M302" s="74" t="n">
        <v>4.747086367154123</v>
      </c>
      <c r="N302" s="74" t="n">
        <v>46</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7" t="inlineStr">
        <is>
          <t>EXECUTE_NOW_SINGLE_GATE_ENFORCE</t>
        </is>
      </c>
      <c r="B303" s="38" t="inlineStr">
        <is>
          <t>0.0_ALT</t>
        </is>
      </c>
      <c r="C303" s="38" t="n"/>
      <c r="D303" s="38" t="inlineStr">
        <is>
          <t>ENTRY, GLOBAL_CHECK, STOCKS_EXIT</t>
        </is>
      </c>
      <c r="E303" s="38" t="n"/>
      <c r="F303" s="26" t="n"/>
      <c r="G303" s="38">
        <f>IFERROR(VLOOKUP($A187&amp;"_"&amp;$B187,Results_Deltas!$A$2:$P$15000,5,FALSE),"")</f>
        <v/>
      </c>
      <c r="H303" s="38" t="inlineStr">
        <is>
          <t>Blanket (page end)</t>
        </is>
      </c>
      <c r="I303" s="26" t="n"/>
      <c r="J303" s="26" t="n"/>
      <c r="K303" s="26" t="n"/>
      <c r="L303" s="26" t="inlineStr">
        <is>
          <t>NO</t>
        </is>
      </c>
      <c r="M303" s="74" t="n">
        <v>4.757140374871123</v>
      </c>
      <c r="N303" s="74" t="n">
        <v>44</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EZ_MANAGE_THROTTLER_RATE</t>
        </is>
      </c>
      <c r="B304" s="38" t="inlineStr">
        <is>
          <t>0.0_ALT</t>
        </is>
      </c>
      <c r="C304" s="38" t="n"/>
      <c r="D304" s="38" t="inlineStr">
        <is>
          <t>GLOBAL_CHECK, STOCKS_EXIT</t>
        </is>
      </c>
      <c r="E304" s="38" t="n"/>
      <c r="F304" s="26" t="n"/>
      <c r="G304" s="38">
        <f>IFERROR(VLOOKUP($A189&amp;"_"&amp;$B189,Results_Deltas!$A$2:$P$15000,5,FALSE),"")</f>
        <v/>
      </c>
      <c r="H304" s="38" t="inlineStr">
        <is>
          <t>Blanket (page end)</t>
        </is>
      </c>
      <c r="I304" s="26" t="n"/>
      <c r="J304" s="26" t="n"/>
      <c r="K304" s="26" t="n"/>
      <c r="L304" s="26" t="inlineStr">
        <is>
          <t>NO</t>
        </is>
      </c>
      <c r="M304" s="74" t="n">
        <v>4.758182722164441</v>
      </c>
      <c r="N304" s="74" t="n">
        <v>41</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MANDATORY_REENTRY_WT_FILTER_MIN_VELOCITY</t>
        </is>
      </c>
      <c r="B305" s="38" t="inlineStr">
        <is>
          <t>0.0_ALT</t>
        </is>
      </c>
      <c r="C305" s="38" t="n"/>
      <c r="D305" s="38" t="inlineStr">
        <is>
          <t>GLOBAL_CHECK, STOCKS_EXIT</t>
        </is>
      </c>
      <c r="E305" s="38" t="n"/>
      <c r="F305" s="26" t="n"/>
      <c r="G305" s="38">
        <f>IFERROR(VLOOKUP($A268&amp;"_"&amp;$B268,Results_Deltas!$A$2:$P$15000,5,FALSE),"")</f>
        <v/>
      </c>
      <c r="H305" s="38" t="inlineStr">
        <is>
          <t>Blanket (page end)</t>
        </is>
      </c>
      <c r="I305" s="26" t="n"/>
      <c r="J305" s="26" t="n"/>
      <c r="K305" s="26" t="n"/>
      <c r="L305" s="26" t="inlineStr">
        <is>
          <t>YES</t>
        </is>
      </c>
      <c r="M305" s="74" t="n">
        <v>4.758182722164441</v>
      </c>
      <c r="N305" s="74" t="n">
        <v>41</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GR_FILTER_ALL_ENTRIES</t>
        </is>
      </c>
      <c r="B306" s="38" t="inlineStr">
        <is>
          <t>0.0_ALT</t>
        </is>
      </c>
      <c r="C306" s="38" t="n"/>
      <c r="D306" s="38" t="inlineStr">
        <is>
          <t>GLOBAL_CHECK, STOCKS_EXIT</t>
        </is>
      </c>
      <c r="E306" s="38" t="n"/>
      <c r="F306" s="26" t="n"/>
      <c r="G306" s="38">
        <f>IFERROR(VLOOKUP($A212&amp;"_"&amp;$B212,Results_Deltas!$A$2:$P$15000,5,FALSE),"")</f>
        <v/>
      </c>
      <c r="H306" s="38" t="inlineStr">
        <is>
          <t>Blanket (page end)</t>
        </is>
      </c>
      <c r="I306" s="26" t="n"/>
      <c r="J306" s="26" t="n"/>
      <c r="K306" s="26" t="n"/>
      <c r="L306" s="26" t="inlineStr">
        <is>
          <t>NO</t>
        </is>
      </c>
      <c r="M306" s="74" t="n">
        <v>4.774907934673712</v>
      </c>
      <c r="N306" s="74" t="n">
        <v>46</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7" t="inlineStr">
        <is>
          <t>MTF_FILTER_STRONG_BUY_QUICK_BYPASS</t>
        </is>
      </c>
      <c r="B307" s="38" t="inlineStr">
        <is>
          <t>0.0</t>
        </is>
      </c>
      <c r="C307" s="38" t="n"/>
      <c r="D307" s="38" t="inlineStr">
        <is>
          <t>GLOBAL_CHECK, STOCKS_EXIT</t>
        </is>
      </c>
      <c r="E307" s="38" t="n"/>
      <c r="F307" s="26" t="n"/>
      <c r="G307" s="38">
        <f>IFERROR(VLOOKUP($A281&amp;"_"&amp;$B281,Results_Deltas!$A$2:$P$15000,5,FALSE),"")</f>
        <v/>
      </c>
      <c r="H307" s="38" t="inlineStr">
        <is>
          <t>Blanket (page end)</t>
        </is>
      </c>
      <c r="I307" s="26" t="n"/>
      <c r="J307" s="26" t="n"/>
      <c r="K307" s="26" t="n"/>
      <c r="L307" s="26" t="inlineStr">
        <is>
          <t>NO</t>
        </is>
      </c>
      <c r="M307" s="74" t="n">
        <v>4.775289544409683</v>
      </c>
      <c r="N307" s="74" t="n">
        <v>45</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9" t="inlineStr">
        <is>
          <t>FUNDING_GATE_FILTER_TF</t>
        </is>
      </c>
      <c r="B308" s="40" t="inlineStr">
        <is>
          <t>15m</t>
        </is>
      </c>
      <c r="C308" s="38" t="n"/>
      <c r="D308" s="38" t="inlineStr">
        <is>
          <t>GLOBAL_CHECK</t>
        </is>
      </c>
      <c r="E308" s="38" t="n"/>
      <c r="F308" s="26" t="n"/>
      <c r="G308" s="38">
        <f>IFERROR(VLOOKUP($A202&amp;"_"&amp;$B202,Results_Deltas!$A$2:$P$15000,5,FALSE),"")</f>
        <v/>
      </c>
      <c r="H308" s="38" t="inlineStr">
        <is>
          <t>Blanket (page end)</t>
        </is>
      </c>
      <c r="I308" s="26" t="n"/>
      <c r="J308" s="26" t="n"/>
      <c r="K308" s="26" t="n"/>
      <c r="L308" s="26" t="inlineStr">
        <is>
          <t>YES</t>
        </is>
      </c>
      <c r="M308" s="74" t="n">
        <v>5.126882596751618</v>
      </c>
      <c r="N308" s="74" t="n">
        <v>34</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FUNDING_GATE_LONG_MAX</t>
        </is>
      </c>
      <c r="B309" s="38" t="inlineStr">
        <is>
          <t>0.0_ALT</t>
        </is>
      </c>
      <c r="C309" s="38" t="n"/>
      <c r="D309" s="38" t="inlineStr">
        <is>
          <t>ENTRY, GLOBAL_CHECK, STOCKS_EXIT</t>
        </is>
      </c>
      <c r="E309" s="38" t="n"/>
      <c r="F309" s="26" t="n"/>
      <c r="G309" s="38">
        <f>IFERROR(VLOOKUP($A204&amp;"_"&amp;$B204,Results_Deltas!$A$2:$P$15000,5,FALSE),"")</f>
        <v/>
      </c>
      <c r="H309" s="38" t="inlineStr">
        <is>
          <t>Blanket (page end)</t>
        </is>
      </c>
      <c r="I309" s="26" t="n"/>
      <c r="J309" s="26" t="n"/>
      <c r="K309" s="26" t="n"/>
      <c r="L309" s="26" t="inlineStr">
        <is>
          <t>NO</t>
        </is>
      </c>
      <c r="M309" s="74" t="n">
        <v>5.278912314333908</v>
      </c>
      <c r="N309" s="74" t="n">
        <v>34</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FUNDING_GATE_MTF_REQUIRED</t>
        </is>
      </c>
      <c r="B310" s="38" t="inlineStr">
        <is>
          <t>0.0</t>
        </is>
      </c>
      <c r="C310" s="38" t="n"/>
      <c r="D310" s="38" t="inlineStr">
        <is>
          <t>ENTRY, GLOBAL_CHECK, STOCKS_EXIT</t>
        </is>
      </c>
      <c r="E310" s="38" t="n"/>
      <c r="F310" s="26" t="n"/>
      <c r="G310" s="38">
        <f>IFERROR(VLOOKUP($A205&amp;"_"&amp;$B205,Results_Deltas!$A$2:$P$15000,5,FALSE),"")</f>
        <v/>
      </c>
      <c r="H310" s="38" t="inlineStr">
        <is>
          <t>Blanket (page end)</t>
        </is>
      </c>
      <c r="I310" s="26" t="n"/>
      <c r="J310" s="26" t="n"/>
      <c r="K310" s="26" t="n"/>
      <c r="L310" s="26" t="inlineStr">
        <is>
          <t>NO</t>
        </is>
      </c>
      <c r="M310" s="74" t="n">
        <v>5.278912314333908</v>
      </c>
      <c r="N310" s="74" t="n">
        <v>34</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FUNDING_GATE_MTF_REQUIRED</t>
        </is>
      </c>
      <c r="B311" s="38" t="inlineStr">
        <is>
          <t>0.0_ALT</t>
        </is>
      </c>
      <c r="C311" s="38" t="n"/>
      <c r="D311" s="38" t="inlineStr">
        <is>
          <t>ENTRY, GLOBAL_CHECK, STOCKS_EXIT</t>
        </is>
      </c>
      <c r="E311" s="38" t="n"/>
      <c r="F311" s="26" t="n"/>
      <c r="G311" s="38">
        <f>IFERROR(VLOOKUP($A206&amp;"_"&amp;$B206,Results_Deltas!$A$2:$P$15000,5,FALSE),"")</f>
        <v/>
      </c>
      <c r="H311" s="38" t="inlineStr">
        <is>
          <t>Blanket (page end)</t>
        </is>
      </c>
      <c r="I311" s="26" t="n"/>
      <c r="J311" s="26" t="n"/>
      <c r="K311" s="26" t="n"/>
      <c r="L311" s="26" t="inlineStr">
        <is>
          <t>NO</t>
        </is>
      </c>
      <c r="M311" s="74" t="n">
        <v>5.278912314333908</v>
      </c>
      <c r="N311" s="74" t="n">
        <v>34</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7" t="inlineStr">
        <is>
          <t>FUNDING_GATE_SHORT_MIN</t>
        </is>
      </c>
      <c r="B312" s="38" t="inlineStr">
        <is>
          <t>0.0</t>
        </is>
      </c>
      <c r="C312" s="38" t="n"/>
      <c r="D312" s="38" t="inlineStr">
        <is>
          <t>ENTRY, GLOBAL_CHECK, STOCKS_EXIT</t>
        </is>
      </c>
      <c r="E312" s="38" t="n"/>
      <c r="F312" s="26" t="n"/>
      <c r="G312" s="38">
        <f>IFERROR(VLOOKUP($A207&amp;"_"&amp;$B207,Results_Deltas!$A$2:$P$15000,5,FALSE),"")</f>
        <v/>
      </c>
      <c r="H312" s="38" t="inlineStr">
        <is>
          <t>Blanket (page end)</t>
        </is>
      </c>
      <c r="I312" s="26" t="n"/>
      <c r="J312" s="26" t="n"/>
      <c r="K312" s="26" t="n"/>
      <c r="L312" s="26" t="inlineStr">
        <is>
          <t>NO</t>
        </is>
      </c>
      <c r="M312" s="74" t="n">
        <v>5.278912314333908</v>
      </c>
      <c r="N312" s="74" t="n">
        <v>34</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FUNDING_GATE_SHORT_MIN</t>
        </is>
      </c>
      <c r="B313" s="38" t="inlineStr">
        <is>
          <t>0.0_ALT</t>
        </is>
      </c>
      <c r="C313" s="38" t="n"/>
      <c r="D313" s="38" t="inlineStr">
        <is>
          <t>ENTRY, GLOBAL_CHECK, STOCKS_EXIT</t>
        </is>
      </c>
      <c r="E313" s="38" t="n"/>
      <c r="F313" s="26" t="n"/>
      <c r="G313" s="38">
        <f>IFERROR(VLOOKUP($A208&amp;"_"&amp;$B208,Results_Deltas!$A$2:$P$15000,5,FALSE),"")</f>
        <v/>
      </c>
      <c r="H313" s="38" t="inlineStr">
        <is>
          <t>Blanket (page end)</t>
        </is>
      </c>
      <c r="I313" s="26" t="n"/>
      <c r="J313" s="26" t="n"/>
      <c r="K313" s="26" t="n"/>
      <c r="L313" s="26" t="inlineStr">
        <is>
          <t>NO</t>
        </is>
      </c>
      <c r="M313" s="74" t="n">
        <v>5.278912314333908</v>
      </c>
      <c r="N313" s="74" t="n">
        <v>34</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FUNDING_GATE_LONG_MAX</t>
        </is>
      </c>
      <c r="B314" s="38" t="inlineStr">
        <is>
          <t>0.0</t>
        </is>
      </c>
      <c r="C314" s="38" t="n"/>
      <c r="D314" s="38" t="inlineStr">
        <is>
          <t>ENTRY, GLOBAL_CHECK, STOCKS_EXIT</t>
        </is>
      </c>
      <c r="E314" s="38" t="n"/>
      <c r="F314" s="26" t="n"/>
      <c r="G314" s="38">
        <f>IFERROR(VLOOKUP($A203&amp;"_"&amp;$B203,Results_Deltas!$A$2:$P$15000,5,FALSE),"")</f>
        <v/>
      </c>
      <c r="H314" s="38" t="inlineStr">
        <is>
          <t>Blanket (page end)</t>
        </is>
      </c>
      <c r="I314" s="26" t="n"/>
      <c r="J314" s="26" t="n"/>
      <c r="K314" s="26" t="n"/>
      <c r="L314" s="26" t="inlineStr">
        <is>
          <t>NO</t>
        </is>
      </c>
      <c r="M314" s="74" t="n">
        <v>5.302164288702572</v>
      </c>
      <c r="N314" s="74" t="n">
        <v>34</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pos_syms</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TRADES_PER_SYM_PER_DAY_MAX</t>
        </is>
      </c>
      <c r="B3" s="26" t="inlineStr">
        <is>
          <t>4</t>
        </is>
      </c>
      <c r="C3" s="26" t="n"/>
      <c r="D3" s="26" t="n"/>
      <c r="E3" s="26" t="n"/>
      <c r="F3" s="26" t="n"/>
      <c r="G3" s="26">
        <f>IFERROR(VLOOKUP($A35&amp;"_"&amp;$B35,Results_Deltas!$A$2:$P$15000,5,FALSE),"")</f>
        <v/>
      </c>
      <c r="H3" s="26">
        <f>IFERROR(VLOOKUP($A35,Results_30d_Deltas!$A$2:$H$5000,7,FALSE)-E34,"")</f>
        <v/>
      </c>
      <c r="I3" s="26">
        <f>IFERROR(VLOOKUP($A35,Results_30d_Deltas!$A$2:$H$5000,6,FALSE),"")</f>
        <v/>
      </c>
      <c r="J3" s="26" t="n"/>
      <c r="K3" s="26" t="n"/>
      <c r="L3" s="26" t="inlineStr">
        <is>
          <t>NO</t>
        </is>
      </c>
      <c r="M3" s="74" t="n">
        <v>-0.4047609317169062</v>
      </c>
      <c r="N3" s="74"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ez_manage.py:4116 top()</t>
        </is>
      </c>
      <c r="IN3" s="26" t="inlineStr">
        <is>
          <t>v12_quick_engine.py:3383 x1</t>
        </is>
      </c>
      <c r="IO3" s="26" t="n"/>
    </row>
    <row r="4" ht="10.5" customHeight="1" s="67">
      <c r="A4" s="26" t="inlineStr">
        <is>
          <t>TRADES_PER_SYM_PER_DAY_MAX</t>
        </is>
      </c>
      <c r="B4" s="26" t="inlineStr">
        <is>
          <t>12</t>
        </is>
      </c>
      <c r="C4" s="26" t="n"/>
      <c r="D4" s="26" t="n"/>
      <c r="E4" s="26" t="n"/>
      <c r="F4" s="26" t="n"/>
      <c r="G4" s="26">
        <f>IFERROR(VLOOKUP($A39&amp;"_"&amp;$B39,Results_Deltas!$A$2:$P$15000,5,FALSE),"")</f>
        <v/>
      </c>
      <c r="H4" s="26">
        <f>IFERROR(VLOOKUP($A39,Results_30d_Deltas!$A$2:$H$5000,7,FALSE)-E38,"")</f>
        <v/>
      </c>
      <c r="I4" s="26">
        <f>IFERROR(VLOOKUP($A39,Results_30d_Deltas!$A$2:$H$5000,6,FALSE),"")</f>
        <v/>
      </c>
      <c r="J4" s="26" t="n"/>
      <c r="K4" s="26" t="n"/>
      <c r="L4" s="26" t="inlineStr">
        <is>
          <t>NO</t>
        </is>
      </c>
      <c r="M4" s="74" t="n">
        <v>-0.2422457198739939</v>
      </c>
      <c r="N4" s="74" t="n">
        <v>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ez_manage.py:4116 top()</t>
        </is>
      </c>
      <c r="IN4" s="26" t="inlineStr">
        <is>
          <t>v12_quick_engine.py:3383 x1</t>
        </is>
      </c>
      <c r="IO4" s="26" t="n"/>
    </row>
    <row r="5" ht="10.5" customHeight="1" s="67">
      <c r="A5" s="26" t="inlineStr">
        <is>
          <t>GAP_PER_SYMBOL_AVG_THRESH_PCT</t>
        </is>
      </c>
      <c r="B5" s="26" t="inlineStr">
        <is>
          <t>0.30</t>
        </is>
      </c>
      <c r="C5" s="26" t="n"/>
      <c r="D5" s="26" t="n"/>
      <c r="E5" s="26" t="n"/>
      <c r="F5" s="26" t="n"/>
      <c r="G5" s="26">
        <f>IFERROR(VLOOKUP($A42&amp;"_"&amp;$B42,Results_Deltas!$A$2:$P$15000,5,FALSE),"")</f>
        <v/>
      </c>
      <c r="H5" s="26">
        <f>IFERROR(VLOOKUP($A42,Results_30d_Deltas!$A$2:$H$5000,7,FALSE)-E41,"")</f>
        <v/>
      </c>
      <c r="I5" s="26" t="n"/>
      <c r="J5" s="26" t="n"/>
      <c r="K5" s="26" t="n"/>
      <c r="L5" s="26" t="inlineStr">
        <is>
          <t>NO</t>
        </is>
      </c>
      <c r="M5" s="74" t="n">
        <v>-0.2201569782379296</v>
      </c>
      <c r="N5" s="74" t="n">
        <v>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26" t="inlineStr">
        <is>
          <t>RECENT_REDUCTION_GUARD_WINDOW_S</t>
        </is>
      </c>
      <c r="B6" s="26" t="inlineStr">
        <is>
          <t>900.0</t>
        </is>
      </c>
      <c r="C6" s="26" t="n"/>
      <c r="D6" s="26" t="n"/>
      <c r="E6" s="26" t="n"/>
      <c r="F6" s="26" t="n"/>
      <c r="G6" s="26">
        <f>IFERROR(VLOOKUP($A31&amp;"_"&amp;$B31,Results_Deltas!$A$2:$P$15000,5,FALSE),"")</f>
        <v/>
      </c>
      <c r="H6" s="26">
        <f>IFERROR(VLOOKUP($A31,Results_30d_Deltas!$A$2:$H$5000,7,FALSE)-E30,"")</f>
        <v/>
      </c>
      <c r="I6" s="26">
        <f>IFERROR(VLOOKUP($A31,Results_30d_Deltas!$A$2:$H$5000,6,FALSE),"")</f>
        <v/>
      </c>
      <c r="J6" s="26" t="n"/>
      <c r="K6" s="26" t="n"/>
      <c r="L6" s="26" t="inlineStr">
        <is>
          <t>YES</t>
        </is>
      </c>
      <c r="M6" s="74" t="n">
        <v>-0.2034754839970921</v>
      </c>
      <c r="N6" s="74" t="n">
        <v>4</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ez_manage.py:5266 top()</t>
        </is>
      </c>
      <c r="IN6" s="26" t="inlineStr">
        <is>
          <t>v12_quick_engine.py:4016 x1</t>
        </is>
      </c>
      <c r="IO6" s="26" t="n"/>
    </row>
    <row r="7" ht="10.5" customHeight="1" s="67">
      <c r="A7" s="26" t="inlineStr">
        <is>
          <t>TRADES_PER_SYM_PER_DAY_MAX</t>
        </is>
      </c>
      <c r="B7" s="26" t="inlineStr">
        <is>
          <t>6</t>
        </is>
      </c>
      <c r="C7" s="26" t="n"/>
      <c r="D7" s="26" t="n"/>
      <c r="E7" s="26" t="n"/>
      <c r="F7" s="26" t="n"/>
      <c r="G7" s="26">
        <f>IFERROR(VLOOKUP($A36&amp;"_"&amp;$B36,Results_Deltas!$A$2:$P$15000,5,FALSE),"")</f>
        <v/>
      </c>
      <c r="H7" s="26">
        <f>IFERROR(VLOOKUP($A36,Results_30d_Deltas!$A$2:$H$5000,7,FALSE)-E35,"")</f>
        <v/>
      </c>
      <c r="I7" s="26">
        <f>IFERROR(VLOOKUP($A36,Results_30d_Deltas!$A$2:$H$5000,6,FALSE),"")</f>
        <v/>
      </c>
      <c r="J7" s="26" t="n"/>
      <c r="K7" s="26" t="n"/>
      <c r="L7" s="26" t="inlineStr">
        <is>
          <t>NO</t>
        </is>
      </c>
      <c r="M7" s="74" t="n">
        <v>-0.1936862841539358</v>
      </c>
      <c r="N7" s="74" t="n">
        <v>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ez_manage.py:4116 top()</t>
        </is>
      </c>
      <c r="IN7" s="26" t="inlineStr">
        <is>
          <t>v12_quick_engine.py:3383 x1</t>
        </is>
      </c>
      <c r="IO7" s="26" t="n"/>
    </row>
    <row r="8" ht="10.5" customHeight="1" s="67">
      <c r="A8" s="26" t="inlineStr">
        <is>
          <t>EXECUTE_NOW_MAX_MARK_AGE_S</t>
        </is>
      </c>
      <c r="B8" s="26" t="inlineStr">
        <is>
          <t>30.0</t>
        </is>
      </c>
      <c r="C8" s="26" t="n"/>
      <c r="D8" s="26" t="n"/>
      <c r="E8" s="26" t="n"/>
      <c r="F8" s="26" t="n"/>
      <c r="G8" s="26">
        <f>IFERROR(VLOOKUP($A15&amp;"_"&amp;$B15,Results_Deltas!$A$2:$P$15000,5,FALSE),"")</f>
        <v/>
      </c>
      <c r="H8" s="26">
        <f>IFERROR(VLOOKUP($A15,Results_30d_Deltas!$A$2:$H$5000,7,FALSE)-E14,"")</f>
        <v/>
      </c>
      <c r="I8" s="26">
        <f>IFERROR(VLOOKUP($A15,Results_30d_Deltas!$A$2:$H$5000,6,FALSE),"")</f>
        <v/>
      </c>
      <c r="J8" s="26" t="n"/>
      <c r="K8" s="26" t="n"/>
      <c r="L8" s="26" t="inlineStr">
        <is>
          <t>NO</t>
        </is>
      </c>
      <c r="M8" s="74" t="n">
        <v>-0.12908551595317</v>
      </c>
      <c r="N8" s="74" t="n">
        <v>4</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ez_manage.py:4656 top()</t>
        </is>
      </c>
      <c r="IN8" s="26" t="inlineStr">
        <is>
          <t>v12_quick_engine.py:3868 x1</t>
        </is>
      </c>
      <c r="IO8" s="26" t="n"/>
    </row>
    <row r="9" ht="10.5" customHeight="1" s="67">
      <c r="A9" s="26" t="inlineStr">
        <is>
          <t>RECENT_REDUCTION_GUARD_ENABLED</t>
        </is>
      </c>
      <c r="B9" s="26" t="inlineStr">
        <is>
          <t>False</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-0.07220410583389739</v>
      </c>
      <c r="N9" s="74" t="n">
        <v>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ez_manage.py:5264 top()</t>
        </is>
      </c>
      <c r="IN9" s="26" t="inlineStr">
        <is>
          <t>v12_quick_engine.py:2806 x1</t>
        </is>
      </c>
      <c r="IO9" s="26" t="n"/>
    </row>
    <row r="10" ht="10.5" customHeight="1" s="67">
      <c r="A10" s="26" t="inlineStr">
        <is>
          <t>EXECUTE_NOW_MAX_MARK_AGE_S</t>
        </is>
      </c>
      <c r="B10" s="26" t="inlineStr">
        <is>
          <t>90.0</t>
        </is>
      </c>
      <c r="C10" s="26" t="n"/>
      <c r="D10" s="26" t="n"/>
      <c r="E10" s="26" t="n"/>
      <c r="F10" s="26" t="n"/>
      <c r="G10" s="26">
        <f>IFERROR(VLOOKUP($A19&amp;"_"&amp;$B19,Results_Deltas!$A$2:$P$15000,5,FALSE),"")</f>
        <v/>
      </c>
      <c r="H10" s="26">
        <f>IFERROR(VLOOKUP($A19,Results_30d_Deltas!$A$2:$H$5000,7,FALSE)-E18,"")</f>
        <v/>
      </c>
      <c r="I10" s="26">
        <f>IFERROR(VLOOKUP($A19,Results_30d_Deltas!$A$2:$H$5000,6,FALSE),"")</f>
        <v/>
      </c>
      <c r="J10" s="26" t="n"/>
      <c r="K10" s="26" t="n"/>
      <c r="L10" s="26" t="inlineStr">
        <is>
          <t>NO</t>
        </is>
      </c>
      <c r="M10" s="74" t="n">
        <v>-0.04378609088311296</v>
      </c>
      <c r="N10" s="74" t="n">
        <v>6</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ez_manage.py:4656 top()</t>
        </is>
      </c>
      <c r="IN10" s="26" t="inlineStr">
        <is>
          <t>v12_quick_engine.py:3868 x1</t>
        </is>
      </c>
      <c r="IO10" s="26" t="n"/>
    </row>
    <row r="11" ht="10.5" customHeight="1" s="67">
      <c r="A11" s="26" t="inlineStr">
        <is>
          <t>RECENT_REDUCTION_GUARD_WINDOW_S</t>
        </is>
      </c>
      <c r="B11" s="26" t="inlineStr">
        <is>
          <t>675.0</t>
        </is>
      </c>
      <c r="C11" s="26" t="n"/>
      <c r="D11" s="26" t="n"/>
      <c r="E11" s="26" t="n"/>
      <c r="F11" s="26" t="n"/>
      <c r="G11" s="26">
        <f>IFERROR(VLOOKUP($A30&amp;"_"&amp;$B30,Results_Deltas!$A$2:$P$15000,5,FALSE),"")</f>
        <v/>
      </c>
      <c r="H11" s="26">
        <f>IFERROR(VLOOKUP($A30,Results_30d_Deltas!$A$2:$H$5000,7,FALSE)-E29,"")</f>
        <v/>
      </c>
      <c r="I11" s="26">
        <f>IFERROR(VLOOKUP($A30,Results_30d_Deltas!$A$2:$H$5000,6,FALSE),"")</f>
        <v/>
      </c>
      <c r="J11" s="26" t="n"/>
      <c r="K11" s="26" t="n"/>
      <c r="L11" s="26" t="inlineStr">
        <is>
          <t>NO</t>
        </is>
      </c>
      <c r="M11" s="74" t="n">
        <v>9.383771630672166e-05</v>
      </c>
      <c r="N11" s="74" t="n">
        <v>6</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ez_manage.py:5266 top()</t>
        </is>
      </c>
      <c r="IN11" s="26" t="inlineStr">
        <is>
          <t>v12_quick_engine.py:4016 x1</t>
        </is>
      </c>
      <c r="IO11" s="26" t="n"/>
    </row>
    <row r="12" ht="10.5" customHeight="1" s="67">
      <c r="A12" s="26" t="inlineStr">
        <is>
          <t>EXECUTE_NOW_MAX_MARK_AGE_S</t>
        </is>
      </c>
      <c r="B12" s="26" t="inlineStr">
        <is>
          <t>75.0</t>
        </is>
      </c>
      <c r="C12" s="26" t="n"/>
      <c r="D12" s="26" t="n"/>
      <c r="E12" s="26" t="n"/>
      <c r="F12" s="26" t="n"/>
      <c r="G12" s="26">
        <f>IFERROR(VLOOKUP($A18&amp;"_"&amp;$B18,Results_Deltas!$A$2:$P$15000,5,FALSE),"")</f>
        <v/>
      </c>
      <c r="H12" s="26">
        <f>IFERROR(VLOOKUP($A18,Results_30d_Deltas!$A$2:$H$5000,7,FALSE)-E17,"")</f>
        <v/>
      </c>
      <c r="I12" s="26">
        <f>IFERROR(VLOOKUP($A18,Results_30d_Deltas!$A$2:$H$5000,6,FALSE),"")</f>
        <v/>
      </c>
      <c r="J12" s="26" t="n"/>
      <c r="K12" s="26" t="n"/>
      <c r="L12" s="26" t="inlineStr">
        <is>
          <t>NO</t>
        </is>
      </c>
      <c r="M12" s="74" t="n">
        <v>0.03940373263684435</v>
      </c>
      <c r="N12" s="74" t="n">
        <v>6</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ez_manage.py:4656 top()</t>
        </is>
      </c>
      <c r="IN12" s="26" t="inlineStr">
        <is>
          <t>v12_quick_engine.py:3868 x1</t>
        </is>
      </c>
      <c r="IO12" s="26" t="n"/>
    </row>
    <row r="13" ht="10.5" customHeight="1" s="67">
      <c r="A13" s="26" t="inlineStr">
        <is>
          <t>COUNTER_TREND_ADD_BLOCK_ENABLED</t>
        </is>
      </c>
      <c r="B13" s="26" t="inlineStr">
        <is>
          <t>False</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0.06119647017520223</v>
      </c>
      <c r="N13" s="74" t="n">
        <v>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ez_manage.py:3055 top()</t>
        </is>
      </c>
      <c r="IN13" s="26" t="inlineStr">
        <is>
          <t>v12_quick_engine.py:1469 x2</t>
        </is>
      </c>
      <c r="IO13" s="26" t="n"/>
    </row>
    <row r="14" ht="10.5" customHeight="1" s="67">
      <c r="A14" s="26" t="inlineStr">
        <is>
          <t>TRADES_PER_SYM_PER_DAY_MAX</t>
        </is>
      </c>
      <c r="B14" s="26" t="inlineStr">
        <is>
          <t>10</t>
        </is>
      </c>
      <c r="C14" s="26" t="n"/>
      <c r="D14" s="26" t="n"/>
      <c r="E14" s="26" t="n"/>
      <c r="F14" s="26" t="n"/>
      <c r="G14" s="26">
        <f>IFERROR(VLOOKUP($A38&amp;"_"&amp;$B38,Results_Deltas!$A$2:$P$15000,5,FALSE),"")</f>
        <v/>
      </c>
      <c r="H14" s="26">
        <f>IFERROR(VLOOKUP($A38,Results_30d_Deltas!$A$2:$H$5000,7,FALSE)-E37,"")</f>
        <v/>
      </c>
      <c r="I14" s="26">
        <f>IFERROR(VLOOKUP($A38,Results_30d_Deltas!$A$2:$H$5000,6,FALSE),"")</f>
        <v/>
      </c>
      <c r="J14" s="26" t="n"/>
      <c r="K14" s="26" t="n"/>
      <c r="L14" s="26" t="inlineStr">
        <is>
          <t>NO</t>
        </is>
      </c>
      <c r="M14" s="74" t="n">
        <v>0.0698354102988588</v>
      </c>
      <c r="N14" s="74" t="n">
        <v>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ez_manage.py:4116 top()</t>
        </is>
      </c>
      <c r="IN14" s="26" t="inlineStr">
        <is>
          <t>v12_quick_engine.py:3383 x1</t>
        </is>
      </c>
      <c r="IO14" s="26" t="n"/>
    </row>
    <row r="15" ht="10.5" customHeight="1" s="67">
      <c r="A15" s="26" t="inlineStr">
        <is>
          <t>RECENT_REDUCTION_GUARD_WINDOW_S</t>
        </is>
      </c>
      <c r="B15" s="26" t="inlineStr">
        <is>
          <t>1350.0</t>
        </is>
      </c>
      <c r="C15" s="26" t="n"/>
      <c r="D15" s="26" t="n"/>
      <c r="E15" s="26" t="n"/>
      <c r="F15" s="26" t="n"/>
      <c r="G15" s="26">
        <f>IFERROR(VLOOKUP($A33&amp;"_"&amp;$B33,Results_Deltas!$A$2:$P$15000,5,FALSE),"")</f>
        <v/>
      </c>
      <c r="H15" s="26">
        <f>IFERROR(VLOOKUP($A33,Results_30d_Deltas!$A$2:$H$5000,7,FALSE)-E32,"")</f>
        <v/>
      </c>
      <c r="I15" s="26">
        <f>IFERROR(VLOOKUP($A33,Results_30d_Deltas!$A$2:$H$5000,6,FALSE),"")</f>
        <v/>
      </c>
      <c r="J15" s="26" t="n"/>
      <c r="K15" s="26" t="n"/>
      <c r="L15" s="26" t="inlineStr">
        <is>
          <t>NO</t>
        </is>
      </c>
      <c r="M15" s="74" t="n">
        <v>0.1163081346062416</v>
      </c>
      <c r="N15" s="74" t="n">
        <v>6</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ez_manage.py:5266 top()</t>
        </is>
      </c>
      <c r="IN15" s="26" t="inlineStr">
        <is>
          <t>v12_quick_engine.py:4016 x1</t>
        </is>
      </c>
      <c r="IO15" s="26" t="n"/>
    </row>
    <row r="16" ht="10.5" customHeight="1" s="67">
      <c r="A16" s="26" t="inlineStr">
        <is>
          <t>RECENT_REDUCTION_GUARD_WINDOW_S</t>
        </is>
      </c>
      <c r="B16" s="26" t="inlineStr">
        <is>
          <t>1125.0</t>
        </is>
      </c>
      <c r="C16" s="26" t="n"/>
      <c r="D16" s="26" t="n"/>
      <c r="E16" s="26" t="n"/>
      <c r="F16" s="26" t="n"/>
      <c r="G16" s="26">
        <f>IFERROR(VLOOKUP($A32&amp;"_"&amp;$B32,Results_Deltas!$A$2:$P$15000,5,FALSE),"")</f>
        <v/>
      </c>
      <c r="H16" s="26">
        <f>IFERROR(VLOOKUP($A32,Results_30d_Deltas!$A$2:$H$5000,7,FALSE)-E31,"")</f>
        <v/>
      </c>
      <c r="I16" s="26">
        <f>IFERROR(VLOOKUP($A32,Results_30d_Deltas!$A$2:$H$5000,6,FALSE),"")</f>
        <v/>
      </c>
      <c r="J16" s="26" t="n"/>
      <c r="K16" s="26" t="n"/>
      <c r="L16" s="26" t="inlineStr">
        <is>
          <t>NO</t>
        </is>
      </c>
      <c r="M16" s="74" t="n">
        <v>0.135917084967992</v>
      </c>
      <c r="N16" s="74" t="n">
        <v>5</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ez_manage.py:5266 top()</t>
        </is>
      </c>
      <c r="IN16" s="26" t="inlineStr">
        <is>
          <t>v12_quick_engine.py:4016 x1</t>
        </is>
      </c>
      <c r="IO16" s="26" t="n"/>
    </row>
    <row r="17" ht="10.5" customHeight="1" s="67">
      <c r="A17" s="26" t="inlineStr">
        <is>
          <t>GAP_PER_SYMBOL_AVG_THRESH_PCT</t>
        </is>
      </c>
      <c r="B17" s="26" t="inlineStr">
        <is>
          <t>0.50</t>
        </is>
      </c>
      <c r="C17" s="26" t="n"/>
      <c r="D17" s="26" t="n"/>
      <c r="E17" s="26" t="n"/>
      <c r="F17" s="26" t="n"/>
      <c r="G17" s="26">
        <f>IFERROR(VLOOKUP($A43&amp;"_"&amp;$B43,Results_Deltas!$A$2:$P$15000,5,FALSE),"")</f>
        <v/>
      </c>
      <c r="H17" s="26">
        <f>IFERROR(VLOOKUP($A43,Results_30d_Deltas!$A$2:$H$5000,7,FALSE)-E42,"")</f>
        <v/>
      </c>
      <c r="I17" s="26" t="n"/>
      <c r="J17" s="26" t="n"/>
      <c r="K17" s="26" t="n"/>
      <c r="L17" s="26" t="inlineStr">
        <is>
          <t>NO</t>
        </is>
      </c>
      <c r="M17" s="74" t="n">
        <v>0.1635665820142163</v>
      </c>
      <c r="N17" s="74" t="n">
        <v>7</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26" t="inlineStr">
        <is>
          <t>RECENT_REDUCTION_GUARD_WINDOW_S</t>
        </is>
      </c>
      <c r="B18" s="26" t="inlineStr">
        <is>
          <t>450.0</t>
        </is>
      </c>
      <c r="C18" s="26" t="n"/>
      <c r="D18" s="26" t="n"/>
      <c r="E18" s="26" t="n"/>
      <c r="F18" s="26" t="n"/>
      <c r="G18" s="26">
        <f>IFERROR(VLOOKUP($A29&amp;"_"&amp;$B29,Results_Deltas!$A$2:$P$15000,5,FALSE),"")</f>
        <v/>
      </c>
      <c r="H18" s="26">
        <f>IFERROR(VLOOKUP($A29,Results_30d_Deltas!$A$2:$H$5000,7,FALSE)-E28,"")</f>
        <v/>
      </c>
      <c r="I18" s="26">
        <f>IFERROR(VLOOKUP($A29,Results_30d_Deltas!$A$2:$H$5000,6,FALSE),"")</f>
        <v/>
      </c>
      <c r="J18" s="26" t="n"/>
      <c r="K18" s="26" t="n"/>
      <c r="L18" s="26" t="inlineStr">
        <is>
          <t>NO</t>
        </is>
      </c>
      <c r="M18" s="74" t="n">
        <v>0.3260417495797866</v>
      </c>
      <c r="N18" s="74" t="n">
        <v>11</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ez_manage.py:5266 top()</t>
        </is>
      </c>
      <c r="IN18" s="26" t="inlineStr">
        <is>
          <t>v12_quick_engine.py:4016 x1</t>
        </is>
      </c>
      <c r="IO18" s="26" t="n"/>
    </row>
    <row r="19" ht="10.5" customHeight="1" s="67">
      <c r="A19" s="26" t="inlineStr">
        <is>
          <t>BLACKLIST_SYMBOLS</t>
        </is>
      </c>
      <c r="B19" s="26" t="inlineStr">
        <is>
          <t>()</t>
        </is>
      </c>
      <c r="C19" s="26" t="n"/>
      <c r="D19" s="26" t="n"/>
      <c r="E19" s="26" t="n"/>
      <c r="F19" s="26" t="n"/>
      <c r="G19" s="26">
        <f>IFERROR(VLOOKUP($A11&amp;"_"&amp;$B11,Results_Deltas!$A$2:$P$15000,5,FALSE),"")</f>
        <v/>
      </c>
      <c r="H19" s="26">
        <f>IFERROR(VLOOKUP($A11,Results_30d_Deltas!$A$2:$H$5000,7,FALSE)-E10,"")</f>
        <v/>
      </c>
      <c r="I19" s="26">
        <f>IFERROR(VLOOKUP($A11,Results_30d_Deltas!$A$2:$H$5000,6,FALSE),"")</f>
        <v/>
      </c>
      <c r="J19" s="26" t="n"/>
      <c r="K19" s="26" t="n"/>
      <c r="L19" s="26" t="inlineStr">
        <is>
          <t>NO</t>
        </is>
      </c>
      <c r="M19" s="74" t="n">
        <v>0.431978346423348</v>
      </c>
      <c r="N19" s="74" t="n">
        <v>9</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ez_manage.py:4377 top()</t>
        </is>
      </c>
      <c r="IN19" s="26" t="inlineStr">
        <is>
          <t>v12_quick_engine.py:3798 x5</t>
        </is>
      </c>
      <c r="IO19" s="26" t="n"/>
    </row>
    <row r="20" ht="10.5" customHeight="1" s="67">
      <c r="A20" s="26" t="inlineStr">
        <is>
          <t>EXECUTE_NOW_MAX_MARK_AGE_S</t>
        </is>
      </c>
      <c r="B20" s="26" t="inlineStr">
        <is>
          <t>45.0</t>
        </is>
      </c>
      <c r="C20" s="26" t="n"/>
      <c r="D20" s="26" t="n"/>
      <c r="E20" s="26" t="n"/>
      <c r="F20" s="26" t="n"/>
      <c r="G20" s="26">
        <f>IFERROR(VLOOKUP($A16&amp;"_"&amp;$B16,Results_Deltas!$A$2:$P$15000,5,FALSE),"")</f>
        <v/>
      </c>
      <c r="H20" s="26">
        <f>IFERROR(VLOOKUP($A16,Results_30d_Deltas!$A$2:$H$5000,7,FALSE)-E15,"")</f>
        <v/>
      </c>
      <c r="I20" s="26">
        <f>IFERROR(VLOOKUP($A16,Results_30d_Deltas!$A$2:$H$5000,6,FALSE),"")</f>
        <v/>
      </c>
      <c r="J20" s="26" t="n"/>
      <c r="K20" s="26" t="n"/>
      <c r="L20" s="26" t="inlineStr">
        <is>
          <t>NO</t>
        </is>
      </c>
      <c r="M20" s="74" t="n">
        <v>0.5369599054013036</v>
      </c>
      <c r="N20" s="74" t="n">
        <v>10</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ez_manage.py:4656 top()</t>
        </is>
      </c>
      <c r="IN20" s="26" t="inlineStr">
        <is>
          <t>v12_quick_engine.py:3868 x1</t>
        </is>
      </c>
      <c r="IO20" s="26" t="n"/>
    </row>
    <row r="21" ht="10.5" customHeight="1" s="67">
      <c r="A21" s="26" t="inlineStr">
        <is>
          <t>OPEN_RATE_MAX</t>
        </is>
      </c>
      <c r="B21" s="26" t="inlineStr">
        <is>
          <t>38</t>
        </is>
      </c>
      <c r="C21" s="26" t="n"/>
      <c r="D21" s="26" t="n"/>
      <c r="E21" s="26" t="n"/>
      <c r="F21" s="26" t="n"/>
      <c r="G21" s="26">
        <f>IFERROR(VLOOKUP($A27&amp;"_"&amp;$B27,Results_Deltas!$A$2:$P$15000,5,FALSE),"")</f>
        <v/>
      </c>
      <c r="H21" s="26">
        <f>IFERROR(VLOOKUP($A27,Results_30d_Deltas!$A$2:$H$5000,7,FALSE)-E26,"")</f>
        <v/>
      </c>
      <c r="I21" s="26">
        <f>IFERROR(VLOOKUP($A27,Results_30d_Deltas!$A$2:$H$5000,6,FALSE),"")</f>
        <v/>
      </c>
      <c r="J21" s="26" t="n"/>
      <c r="K21" s="26" t="n"/>
      <c r="L21" s="26" t="inlineStr">
        <is>
          <t>NO</t>
        </is>
      </c>
      <c r="M21" s="74" t="n">
        <v>0.5915455122418941</v>
      </c>
      <c r="N21" s="74" t="n">
        <v>11</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4" t="n"/>
      <c r="EA21" s="34" t="n"/>
      <c r="EB21" s="34" t="n"/>
      <c r="EC21" s="34" t="n"/>
      <c r="ED21" s="34"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4" t="n"/>
      <c r="HL21" s="34" t="n"/>
      <c r="HM21" s="34" t="n"/>
      <c r="HN21" s="34" t="n"/>
      <c r="HO21" s="34"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ez_manage.py:5142 top()</t>
        </is>
      </c>
      <c r="IN21" s="26" t="inlineStr">
        <is>
          <t>v12_quick_engine.py:2539 x1</t>
        </is>
      </c>
      <c r="IO21" s="26" t="n"/>
    </row>
    <row r="22" ht="10.5" customHeight="1" s="67">
      <c r="A22" s="26" t="inlineStr">
        <is>
          <t>OPEN_RATE_MAX</t>
        </is>
      </c>
      <c r="B22" s="26" t="inlineStr">
        <is>
          <t>22</t>
        </is>
      </c>
      <c r="C22" s="26" t="n"/>
      <c r="D22" s="26" t="n"/>
      <c r="E22" s="26" t="n"/>
      <c r="F22" s="26" t="n"/>
      <c r="G22" s="26">
        <f>IFERROR(VLOOKUP($A25&amp;"_"&amp;$B25,Results_Deltas!$A$2:$P$15000,5,FALSE),"")</f>
        <v/>
      </c>
      <c r="H22" s="26">
        <f>IFERROR(VLOOKUP($A25,Results_30d_Deltas!$A$2:$H$5000,7,FALSE)-E24,"")</f>
        <v/>
      </c>
      <c r="I22" s="26">
        <f>IFERROR(VLOOKUP($A25,Results_30d_Deltas!$A$2:$H$5000,6,FALSE),"")</f>
        <v/>
      </c>
      <c r="J22" s="26" t="n"/>
      <c r="K22" s="26" t="n"/>
      <c r="L22" s="26" t="inlineStr">
        <is>
          <t>NO</t>
        </is>
      </c>
      <c r="M22" s="74" t="n">
        <v>0.8072768430063737</v>
      </c>
      <c r="N22" s="74" t="n">
        <v>10</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4" t="n"/>
      <c r="EA22" s="34" t="n"/>
      <c r="EB22" s="34" t="n"/>
      <c r="EC22" s="34" t="n"/>
      <c r="ED22" s="34"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4" t="n"/>
      <c r="HL22" s="34" t="n"/>
      <c r="HM22" s="34" t="n"/>
      <c r="HN22" s="34" t="n"/>
      <c r="HO22" s="34"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ez_manage.py:5142 top()</t>
        </is>
      </c>
      <c r="IN22" s="26" t="inlineStr">
        <is>
          <t>v12_quick_engine.py:2539 x1</t>
        </is>
      </c>
      <c r="IO22" s="26" t="n"/>
    </row>
    <row r="23" ht="10.5" customHeight="1" s="67">
      <c r="A23" s="27" t="inlineStr">
        <is>
          <t>EXECUTE_NOW_MAX_MARK_AGE_S</t>
        </is>
      </c>
      <c r="B23" s="27" t="inlineStr">
        <is>
          <t>60.0</t>
        </is>
      </c>
      <c r="C23" s="26" t="n"/>
      <c r="D23" s="26" t="n"/>
      <c r="E23" s="26" t="n"/>
      <c r="F23" s="26" t="n"/>
      <c r="G23" s="26">
        <f>IFERROR(VLOOKUP($A17&amp;"_"&amp;$B17,Results_Deltas!$A$2:$P$15000,5,FALSE),"")</f>
        <v/>
      </c>
      <c r="H23" s="26">
        <f>IFERROR(VLOOKUP($A17,Results_30d_Deltas!$A$2:$H$5000,7,FALSE)-E16,"")</f>
        <v/>
      </c>
      <c r="I23" s="26">
        <f>IFERROR(VLOOKUP($A17,Results_30d_Deltas!$A$2:$H$5000,6,FALSE),"")</f>
        <v/>
      </c>
      <c r="J23" s="26" t="n"/>
      <c r="K23" s="26" t="n"/>
      <c r="L23" s="26" t="inlineStr">
        <is>
          <t>YES</t>
        </is>
      </c>
      <c r="M23" s="74" t="n">
        <v>0.8358785380609286</v>
      </c>
      <c r="N23" s="74" t="n">
        <v>11</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ez_manage.py:4656 top()</t>
        </is>
      </c>
      <c r="IN23" s="26" t="inlineStr">
        <is>
          <t>v12_quick_engine.py:3868 x1</t>
        </is>
      </c>
      <c r="IO23" s="26" t="n"/>
    </row>
    <row r="24" ht="10.5" customHeight="1" s="67">
      <c r="A24" s="26" t="inlineStr">
        <is>
          <t>OPEN_RATE_MAX</t>
        </is>
      </c>
      <c r="B24" s="26" t="inlineStr">
        <is>
          <t>45</t>
        </is>
      </c>
      <c r="C24" s="26" t="n"/>
      <c r="D24" s="26" t="n"/>
      <c r="E24" s="26" t="n"/>
      <c r="F24" s="26" t="n"/>
      <c r="G24" s="26">
        <f>IFERROR(VLOOKUP($A28&amp;"_"&amp;$B28,Results_Deltas!$A$2:$P$15000,5,FALSE),"")</f>
        <v/>
      </c>
      <c r="H24" s="26">
        <f>IFERROR(VLOOKUP($A28,Results_30d_Deltas!$A$2:$H$5000,7,FALSE)-E27,"")</f>
        <v/>
      </c>
      <c r="I24" s="26">
        <f>IFERROR(VLOOKUP($A28,Results_30d_Deltas!$A$2:$H$5000,6,FALSE),"")</f>
        <v/>
      </c>
      <c r="J24" s="26" t="n"/>
      <c r="K24" s="26" t="n"/>
      <c r="L24" s="26" t="inlineStr">
        <is>
          <t>NO</t>
        </is>
      </c>
      <c r="M24" s="74" t="n">
        <v>1.055101268581009</v>
      </c>
      <c r="N24" s="74" t="n">
        <v>14</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4" t="n"/>
      <c r="EA24" s="34" t="n"/>
      <c r="EB24" s="34" t="n"/>
      <c r="EC24" s="34" t="n"/>
      <c r="ED24" s="34"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4" t="n"/>
      <c r="HL24" s="34" t="n"/>
      <c r="HM24" s="34" t="n"/>
      <c r="HN24" s="34" t="n"/>
      <c r="HO24" s="34"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ez_manage.py:5142 top()</t>
        </is>
      </c>
      <c r="IN24" s="26" t="inlineStr">
        <is>
          <t>v12_quick_engine.py:2539 x1</t>
        </is>
      </c>
      <c r="IO24" s="26" t="n"/>
    </row>
    <row r="25" ht="10.5" customHeight="1" s="67">
      <c r="A25" s="26" t="inlineStr">
        <is>
          <t>COUNTER_TREND_SMA200_BYPASS_ENABLED</t>
        </is>
      </c>
      <c r="B25" s="26" t="inlineStr">
        <is>
          <t>False</t>
        </is>
      </c>
      <c r="C25" s="26" t="n"/>
      <c r="D25" s="26" t="n"/>
      <c r="E25" s="26" t="n"/>
      <c r="F25" s="26" t="n"/>
      <c r="G25" s="26">
        <f>IFERROR(VLOOKUP($A13&amp;"_"&amp;$B13,Results_Deltas!$A$2:$P$15000,5,FALSE),"")</f>
        <v/>
      </c>
      <c r="H25" s="26">
        <f>IFERROR(VLOOKUP($A13,Results_30d_Deltas!$A$2:$H$5000,7,FALSE)-E12,"")</f>
        <v/>
      </c>
      <c r="I25" s="26">
        <f>IFERROR(VLOOKUP($A13,Results_30d_Deltas!$A$2:$H$5000,6,FALSE),"")</f>
        <v/>
      </c>
      <c r="J25" s="26" t="n"/>
      <c r="K25" s="26" t="n"/>
      <c r="L25" s="26" t="inlineStr">
        <is>
          <t>NO</t>
        </is>
      </c>
      <c r="M25" s="74" t="n">
        <v>1.059478308694582</v>
      </c>
      <c r="N25" s="74" t="n">
        <v>12</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4" t="n"/>
      <c r="HG25" s="34" t="n"/>
      <c r="HH25" s="34" t="n"/>
      <c r="HI25" s="34" t="n"/>
      <c r="HJ25" s="34"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ez_manage.py:3056 top()</t>
        </is>
      </c>
      <c r="IN25" s="26" t="inlineStr">
        <is>
          <t>v12_quick_engine.py:1470 x6</t>
        </is>
      </c>
      <c r="IO25" s="26" t="n"/>
    </row>
    <row r="26" ht="10.5" customHeight="1" s="67">
      <c r="A26" s="27" t="inlineStr">
        <is>
          <t>COUNTER_TREND_ADD_BLOCK_ENABLED</t>
        </is>
      </c>
      <c r="B26" s="27" t="inlineStr">
        <is>
          <t>True</t>
        </is>
      </c>
      <c r="C26" s="26" t="n"/>
      <c r="D26" s="26" t="n"/>
      <c r="E26" s="26" t="n"/>
      <c r="F26" s="26" t="n"/>
      <c r="G26" s="26">
        <f>IFERROR(VLOOKUP($A6&amp;"_"&amp;$B6,Results_Deltas!$A$2:$P$15000,5,FALSE),"")</f>
        <v/>
      </c>
      <c r="H26" s="26">
        <f>IFERROR(VLOOKUP($A6,Results_30d_Deltas!$A$2:$H$5000,7,FALSE)-E5,"")</f>
        <v/>
      </c>
      <c r="I26" s="26">
        <f>IFERROR(VLOOKUP($A6,Results_30d_Deltas!$A$2:$H$5000,6,FALSE),"")</f>
        <v/>
      </c>
      <c r="J26" s="26" t="n"/>
      <c r="K26" s="26" t="n"/>
      <c r="L26" s="26" t="inlineStr">
        <is>
          <t>YES</t>
        </is>
      </c>
      <c r="M26" s="74" t="n">
        <v>1.099593941257409</v>
      </c>
      <c r="N26" s="74" t="n">
        <v>14</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ez_manage.py:3055 top()</t>
        </is>
      </c>
      <c r="IN26" s="26" t="inlineStr">
        <is>
          <t>v12_quick_engine.py:1469 x2</t>
        </is>
      </c>
      <c r="IO26" s="26" t="n"/>
    </row>
    <row r="27" ht="10.5" customHeight="1" s="67">
      <c r="A27" s="27" t="inlineStr">
        <is>
          <t>TRADES_PER_SYM_PER_DAY_MAX</t>
        </is>
      </c>
      <c r="B27" s="27" t="inlineStr">
        <is>
          <t>8</t>
        </is>
      </c>
      <c r="C27" s="26" t="n"/>
      <c r="D27" s="26" t="n"/>
      <c r="E27" s="26" t="n"/>
      <c r="F27" s="26" t="n"/>
      <c r="G27" s="26">
        <f>IFERROR(VLOOKUP($A37&amp;"_"&amp;$B37,Results_Deltas!$A$2:$P$15000,5,FALSE),"")</f>
        <v/>
      </c>
      <c r="H27" s="26">
        <f>IFERROR(VLOOKUP($A37,Results_30d_Deltas!$A$2:$H$5000,7,FALSE)-E36,"")</f>
        <v/>
      </c>
      <c r="I27" s="26">
        <f>IFERROR(VLOOKUP($A37,Results_30d_Deltas!$A$2:$H$5000,6,FALSE),"")</f>
        <v/>
      </c>
      <c r="J27" s="26" t="n"/>
      <c r="K27" s="26" t="n"/>
      <c r="L27" s="26" t="inlineStr">
        <is>
          <t>YES</t>
        </is>
      </c>
      <c r="M27" s="74" t="n">
        <v>1.107555938331967</v>
      </c>
      <c r="N27" s="74" t="n">
        <v>12</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ez_manage.py:4116 top()</t>
        </is>
      </c>
      <c r="IN27" s="26" t="inlineStr">
        <is>
          <t>v12_quick_engine.py:3383 x1</t>
        </is>
      </c>
      <c r="IO27" s="26" t="n"/>
    </row>
    <row r="28" ht="10.5" customHeight="1" s="67">
      <c r="A28" s="26" t="inlineStr">
        <is>
          <t>OPEN_RATE_MAX</t>
        </is>
      </c>
      <c r="B28" s="26" t="inlineStr">
        <is>
          <t>15</t>
        </is>
      </c>
      <c r="C28" s="26" t="n"/>
      <c r="D28" s="26" t="n"/>
      <c r="E28" s="26" t="n"/>
      <c r="F28" s="26" t="n"/>
      <c r="G28" s="26">
        <f>IFERROR(VLOOKUP($A24&amp;"_"&amp;$B24,Results_Deltas!$A$2:$P$15000,5,FALSE),"")</f>
        <v/>
      </c>
      <c r="H28" s="26">
        <f>IFERROR(VLOOKUP($A24,Results_30d_Deltas!$A$2:$H$5000,7,FALSE)-E23,"")</f>
        <v/>
      </c>
      <c r="I28" s="26">
        <f>IFERROR(VLOOKUP($A24,Results_30d_Deltas!$A$2:$H$5000,6,FALSE),"")</f>
        <v/>
      </c>
      <c r="J28" s="26" t="n"/>
      <c r="K28" s="26" t="n"/>
      <c r="L28" s="26" t="inlineStr">
        <is>
          <t>NO</t>
        </is>
      </c>
      <c r="M28" s="74" t="n">
        <v>1.144351532426831</v>
      </c>
      <c r="N28" s="74" t="n">
        <v>17</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4" t="n"/>
      <c r="EA28" s="34" t="n"/>
      <c r="EB28" s="34" t="n"/>
      <c r="EC28" s="34" t="n"/>
      <c r="ED28" s="34"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4" t="n"/>
      <c r="HL28" s="34" t="n"/>
      <c r="HM28" s="34" t="n"/>
      <c r="HN28" s="34" t="n"/>
      <c r="HO28" s="34"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ez_manage.py:5142 top()</t>
        </is>
      </c>
      <c r="IN28" s="26" t="inlineStr">
        <is>
          <t>v12_quick_engine.py:2539 x1</t>
        </is>
      </c>
      <c r="IO28" s="26" t="n"/>
    </row>
    <row r="29" ht="10.5" customHeight="1" s="67">
      <c r="A29" s="27" t="inlineStr">
        <is>
          <t>OPEN_RATE_MAX</t>
        </is>
      </c>
      <c r="B29" s="27" t="inlineStr">
        <is>
          <t>30</t>
        </is>
      </c>
      <c r="C29" s="26" t="n"/>
      <c r="D29" s="26" t="n"/>
      <c r="E29" s="26" t="n"/>
      <c r="F29" s="26" t="n"/>
      <c r="G29" s="26">
        <f>IFERROR(VLOOKUP($A26&amp;"_"&amp;$B26,Results_Deltas!$A$2:$P$15000,5,FALSE),"")</f>
        <v/>
      </c>
      <c r="H29" s="26">
        <f>IFERROR(VLOOKUP($A26,Results_30d_Deltas!$A$2:$H$5000,7,FALSE)-E25,"")</f>
        <v/>
      </c>
      <c r="I29" s="26">
        <f>IFERROR(VLOOKUP($A26,Results_30d_Deltas!$A$2:$H$5000,6,FALSE),"")</f>
        <v/>
      </c>
      <c r="J29" s="26" t="n"/>
      <c r="K29" s="26" t="n"/>
      <c r="L29" s="26" t="inlineStr">
        <is>
          <t>YES</t>
        </is>
      </c>
      <c r="M29" s="74" t="n">
        <v>1.157095913525654</v>
      </c>
      <c r="N29" s="74" t="n">
        <v>11</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4" t="n"/>
      <c r="EA29" s="34" t="n"/>
      <c r="EB29" s="34" t="n"/>
      <c r="EC29" s="34" t="n"/>
      <c r="ED29" s="34"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4" t="n"/>
      <c r="HL29" s="34" t="n"/>
      <c r="HM29" s="34" t="n"/>
      <c r="HN29" s="34" t="n"/>
      <c r="HO29" s="34"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ez_manage.py:5142 top()</t>
        </is>
      </c>
      <c r="IN29" s="26" t="inlineStr">
        <is>
          <t>v12_quick_engine.py:2539 x1</t>
        </is>
      </c>
      <c r="IO29" s="26" t="n"/>
    </row>
    <row r="30" ht="10.5" customHeight="1" s="67">
      <c r="A30" s="26" t="inlineStr">
        <is>
          <t>GAP_PER_SYMBOL_AVG_THRESH_PCT</t>
        </is>
      </c>
      <c r="B30" s="26" t="inlineStr">
        <is>
          <t>0.10</t>
        </is>
      </c>
      <c r="C30" s="26" t="n"/>
      <c r="D30" s="26" t="n"/>
      <c r="E30" s="26" t="n"/>
      <c r="F30" s="26" t="n"/>
      <c r="G30" s="26">
        <f>IFERROR(VLOOKUP($A41&amp;"_"&amp;$B41,Results_Deltas!$A$2:$P$15000,5,FALSE),"")</f>
        <v/>
      </c>
      <c r="H30" s="26">
        <f>IFERROR(VLOOKUP($A41,Results_30d_Deltas!$A$2:$H$5000,7,FALSE)-E40,"")</f>
        <v/>
      </c>
      <c r="I30" s="26" t="n"/>
      <c r="J30" s="26" t="n"/>
      <c r="K30" s="26" t="n"/>
      <c r="L30" s="26" t="inlineStr">
        <is>
          <t>NO</t>
        </is>
      </c>
      <c r="M30" s="74" t="n">
        <v>1.161551573931718</v>
      </c>
      <c r="N30" s="74" t="n">
        <v>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27" t="inlineStr">
        <is>
          <t>RECENT_REDUCTION_GUARD_ENABLED</t>
        </is>
      </c>
      <c r="B31" s="27" t="inlineStr">
        <is>
          <t>True</t>
        </is>
      </c>
      <c r="C31" s="26" t="n"/>
      <c r="D31" s="26" t="n"/>
      <c r="E31" s="26" t="n"/>
      <c r="F31" s="26" t="n"/>
      <c r="G31" s="26">
        <f>IFERROR(VLOOKUP($A8&amp;"_"&amp;$B8,Results_Deltas!$A$2:$P$15000,5,FALSE),"")</f>
        <v/>
      </c>
      <c r="H31" s="26">
        <f>IFERROR(VLOOKUP($A8,Results_30d_Deltas!$A$2:$H$5000,7,FALSE)-E7,"")</f>
        <v/>
      </c>
      <c r="I31" s="26">
        <f>IFERROR(VLOOKUP($A8,Results_30d_Deltas!$A$2:$H$5000,6,FALSE),"")</f>
        <v/>
      </c>
      <c r="J31" s="26" t="n"/>
      <c r="K31" s="26" t="n"/>
      <c r="L31" s="26" t="inlineStr">
        <is>
          <t>YES</t>
        </is>
      </c>
      <c r="M31" s="74" t="n">
        <v>1.169216530163825</v>
      </c>
      <c r="N31" s="74" t="n">
        <v>12</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ez_manage.py:5264 top()</t>
        </is>
      </c>
      <c r="IN31" s="26" t="inlineStr">
        <is>
          <t>v12_quick_engine.py:2806 x1</t>
        </is>
      </c>
      <c r="IO31" s="26" t="n"/>
    </row>
    <row r="32" ht="10.5" customHeight="1" s="67">
      <c r="A32" s="27" t="inlineStr">
        <is>
          <t>COUNTER_TREND_SMA200_BYPASS_ENABLED</t>
        </is>
      </c>
      <c r="B32" s="27" t="inlineStr">
        <is>
          <t>True</t>
        </is>
      </c>
      <c r="C32" s="26" t="n"/>
      <c r="D32" s="26" t="n"/>
      <c r="E32" s="26" t="n"/>
      <c r="F32" s="26" t="n"/>
      <c r="G32" s="26">
        <f>IFERROR(VLOOKUP($A14&amp;"_"&amp;$B14,Results_Deltas!$A$2:$P$15000,5,FALSE),"")</f>
        <v/>
      </c>
      <c r="H32" s="26">
        <f>IFERROR(VLOOKUP($A14,Results_30d_Deltas!$A$2:$H$5000,7,FALSE)-E13,"")</f>
        <v/>
      </c>
      <c r="I32" s="26">
        <f>IFERROR(VLOOKUP($A14,Results_30d_Deltas!$A$2:$H$5000,6,FALSE),"")</f>
        <v/>
      </c>
      <c r="J32" s="26" t="n"/>
      <c r="K32" s="26" t="n"/>
      <c r="L32" s="26" t="inlineStr">
        <is>
          <t>YES</t>
        </is>
      </c>
      <c r="M32" s="74" t="n">
        <v>1.663706899867395</v>
      </c>
      <c r="N32" s="74" t="n">
        <v>15</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4" t="n"/>
      <c r="HG32" s="34" t="n"/>
      <c r="HH32" s="34" t="n"/>
      <c r="HI32" s="34" t="n"/>
      <c r="HJ32" s="34"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ez_manage.py:3056 top()</t>
        </is>
      </c>
      <c r="IN32" s="26" t="inlineStr">
        <is>
          <t>v12_quick_engine.py:1470 x6</t>
        </is>
      </c>
      <c r="IO32" s="26" t="n"/>
    </row>
    <row r="33" ht="10.5" customHeight="1" s="67">
      <c r="A33" s="26" t="inlineStr">
        <is>
          <t>UNIVERSAL_NOLOSS_GATE</t>
        </is>
      </c>
      <c r="B33" s="26" t="inlineStr">
        <is>
          <t>True</t>
        </is>
      </c>
      <c r="C33" s="26" t="n"/>
      <c r="D33" s="26" t="n"/>
      <c r="E33" s="26" t="n"/>
      <c r="F33" s="26" t="n"/>
      <c r="G33" s="26">
        <f>IFERROR(VLOOKUP($A4&amp;"_"&amp;$B4,Results_Deltas!$A$2:$P$15000,5,FALSE),"")</f>
        <v/>
      </c>
      <c r="H33" s="26">
        <f>IFERROR(VLOOKUP($A4,Results_30d_Deltas!$A$2:$H$5000,7,FALSE)-E3,"")</f>
        <v/>
      </c>
      <c r="I33" s="26">
        <f>IFERROR(VLOOKUP($A4,Results_30d_Deltas!$A$2:$H$5000,6,FALSE),"")</f>
        <v/>
      </c>
      <c r="J33" s="26" t="n"/>
      <c r="K33" s="26" t="n"/>
      <c r="L33" s="26" t="inlineStr">
        <is>
          <t>NO</t>
        </is>
      </c>
      <c r="M33" s="74" t="n">
        <v>3.030663987147737</v>
      </c>
      <c r="N33" s="74" t="n">
        <v>52</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4" t="n"/>
      <c r="HG33" s="34" t="n"/>
      <c r="HH33" s="34" t="n"/>
      <c r="HI33" s="34" t="n"/>
      <c r="HJ33" s="34"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ez_manage.py:4233 top()</t>
        </is>
      </c>
      <c r="IN33" s="26" t="inlineStr">
        <is>
          <t>v12_quick_engine.py:837 x18</t>
        </is>
      </c>
      <c r="IO33" s="26" t="n"/>
    </row>
    <row r="34" ht="10.5" customHeight="1" s="67">
      <c r="A34" s="26" t="inlineStr">
        <is>
          <t>OPEN_RATE_BREAKER_ENABLED</t>
        </is>
      </c>
      <c r="B34" s="26" t="inlineStr">
        <is>
          <t>False</t>
        </is>
      </c>
      <c r="C34" s="26" t="n"/>
      <c r="D34" s="26" t="n"/>
      <c r="E34" s="26" t="n"/>
      <c r="F34" s="26" t="n"/>
      <c r="G34" s="26">
        <f>IFERROR(VLOOKUP($A22&amp;"_"&amp;$B22,Results_Deltas!$A$2:$P$15000,5,FALSE),"")</f>
        <v/>
      </c>
      <c r="H34" s="26">
        <f>IFERROR(VLOOKUP($A22,Results_30d_Deltas!$A$2:$H$5000,7,FALSE)-E21,"")</f>
        <v/>
      </c>
      <c r="I34" s="26">
        <f>IFERROR(VLOOKUP($A22,Results_30d_Deltas!$A$2:$H$5000,6,FALSE),"")</f>
        <v/>
      </c>
      <c r="J34" s="26" t="n"/>
      <c r="K34" s="26" t="n"/>
      <c r="L34" s="26" t="inlineStr">
        <is>
          <t>NO</t>
        </is>
      </c>
      <c r="M34" s="74" t="n">
        <v>3.064737679308194</v>
      </c>
      <c r="N34" s="74" t="n">
        <v>47</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4" t="n"/>
      <c r="EA34" s="34" t="n"/>
      <c r="EB34" s="34" t="n"/>
      <c r="EC34" s="34" t="n"/>
      <c r="ED34" s="34"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4" t="n"/>
      <c r="HL34" s="34" t="n"/>
      <c r="HM34" s="34" t="n"/>
      <c r="HN34" s="34" t="n"/>
      <c r="HO34" s="34"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ez_manage.py:5141 top()</t>
        </is>
      </c>
      <c r="IN34" s="26" t="inlineStr">
        <is>
          <t>v12_quick_engine.py:2538 x1</t>
        </is>
      </c>
      <c r="IO34" s="26" t="n"/>
    </row>
    <row r="35" ht="10.5" customHeight="1" s="67">
      <c r="A35" s="27" t="inlineStr">
        <is>
          <t>OPEN_RATE_BREAKER_ENABLED</t>
        </is>
      </c>
      <c r="B35" s="27" t="inlineStr">
        <is>
          <t>True</t>
        </is>
      </c>
      <c r="C35" s="26" t="n"/>
      <c r="D35" s="26" t="n"/>
      <c r="E35" s="26" t="n"/>
      <c r="F35" s="26" t="n"/>
      <c r="G35" s="26">
        <f>IFERROR(VLOOKUP($A23&amp;"_"&amp;$B23,Results_Deltas!$A$2:$P$15000,5,FALSE),"")</f>
        <v/>
      </c>
      <c r="H35" s="26">
        <f>IFERROR(VLOOKUP($A23,Results_30d_Deltas!$A$2:$H$5000,7,FALSE)-E22,"")</f>
        <v/>
      </c>
      <c r="I35" s="26">
        <f>IFERROR(VLOOKUP($A23,Results_30d_Deltas!$A$2:$H$5000,6,FALSE),"")</f>
        <v/>
      </c>
      <c r="J35" s="26" t="n"/>
      <c r="K35" s="26" t="n"/>
      <c r="L35" s="26" t="inlineStr">
        <is>
          <t>YES</t>
        </is>
      </c>
      <c r="M35" s="74" t="n">
        <v>3.49284098760877</v>
      </c>
      <c r="N35" s="74" t="n">
        <v>54</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4" t="n"/>
      <c r="EA35" s="34" t="n"/>
      <c r="EB35" s="34" t="n"/>
      <c r="EC35" s="34" t="n"/>
      <c r="ED35" s="34"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4" t="n"/>
      <c r="HL35" s="34" t="n"/>
      <c r="HM35" s="34" t="n"/>
      <c r="HN35" s="34" t="n"/>
      <c r="HO35" s="34"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ez_manage.py:5141 top()</t>
        </is>
      </c>
      <c r="IN35" s="26" t="inlineStr">
        <is>
          <t>v12_quick_engine.py:2538 x1</t>
        </is>
      </c>
      <c r="IO35" s="26" t="n"/>
    </row>
    <row r="36" ht="10.5" customHeight="1" s="67">
      <c r="A36" s="27" t="inlineStr">
        <is>
          <t>UNIVERSAL_NOLOSS_GATE</t>
        </is>
      </c>
      <c r="B36" s="27" t="inlineStr">
        <is>
          <t>False</t>
        </is>
      </c>
      <c r="C36" s="26" t="n"/>
      <c r="D36" s="26" t="n"/>
      <c r="E36" s="26" t="n"/>
      <c r="F36" s="26" t="n"/>
      <c r="G36" s="26">
        <f>IFERROR(VLOOKUP($A3&amp;"="&amp;$B3,Results_Deltas!$A$2:$P$15000,5,FALSE),"")</f>
        <v/>
      </c>
      <c r="H36" s="26">
        <f>IFERROR(VLOOKUP($A3,Results_30d_Deltas!$A$2:$H$5000,7,FALSE)-E3,"")</f>
        <v/>
      </c>
      <c r="I36" s="26">
        <f>IFERROR(VLOOKUP($A3,Results_30d_Deltas!$A$2:$H$5000,6,FALSE),"")</f>
        <v/>
      </c>
      <c r="J36" s="26" t="n"/>
      <c r="K36" s="26" t="n"/>
      <c r="L36" s="26" t="inlineStr">
        <is>
          <t>YES</t>
        </is>
      </c>
      <c r="M36" s="74" t="n">
        <v>3.696759768529701</v>
      </c>
      <c r="N36" s="74" t="n">
        <v>50</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4" t="n"/>
      <c r="HG36" s="34" t="n"/>
      <c r="HH36" s="34" t="n"/>
      <c r="HI36" s="34" t="n"/>
      <c r="HJ36" s="34"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ez_manage.py:4233 top()</t>
        </is>
      </c>
      <c r="IN36" s="26" t="inlineStr">
        <is>
          <t>v12_quick_engine.py:837 x18</t>
        </is>
      </c>
      <c r="IO36" s="26" t="n"/>
    </row>
    <row r="37" ht="10.5" customHeight="1" s="67">
      <c r="A37" s="27" t="inlineStr">
        <is>
          <t>UNIVERSAL_NOLOSS_GATE</t>
        </is>
      </c>
      <c r="B37" s="27" t="inlineStr">
        <is>
          <t>False</t>
        </is>
      </c>
      <c r="C37" s="26" t="n"/>
      <c r="D37" s="26" t="n"/>
      <c r="E37" s="26" t="n"/>
      <c r="F37" s="26" t="n"/>
      <c r="G37" s="26">
        <f>IFERROR(VLOOKUP($A213&amp;"_"&amp;$B213,Results_Deltas!$A$2:$P$15000,5,FALSE),"")</f>
        <v/>
      </c>
      <c r="H37" s="26">
        <f>IFERROR(VLOOKUP($A214,Results_30d_Deltas!$A$2:$H$5000,7,FALSE)-E3,"")</f>
        <v/>
      </c>
      <c r="I37" s="26">
        <f>IFERROR(VLOOKUP($A214,Results_30d_Deltas!$A$2:$H$5000,6,FALSE),"")</f>
        <v/>
      </c>
      <c r="J37" s="26" t="n"/>
      <c r="K37" s="26" t="n"/>
      <c r="L37" s="26" t="inlineStr">
        <is>
          <t>YES</t>
        </is>
      </c>
      <c r="M37" s="74" t="n">
        <v>3.696759768529701</v>
      </c>
      <c r="N37" s="74" t="n">
        <v>50</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6" t="n"/>
      <c r="HG37" s="36" t="n"/>
      <c r="HH37" s="36" t="n"/>
      <c r="HI37" s="36" t="n"/>
      <c r="HJ37" s="36"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ez_manage.py:4233 top()</t>
        </is>
      </c>
      <c r="IN37" s="26" t="inlineStr">
        <is>
          <t>v12_quick_engine.py:837 x18</t>
        </is>
      </c>
      <c r="IO37" s="26" t="n"/>
    </row>
    <row r="38" ht="10.5" customHeight="1" s="67">
      <c r="A38" s="0" t="inlineStr">
        <is>
          <t>ULTIMATE_DC_4H_STOP_ENABLED</t>
        </is>
      </c>
      <c r="B38" s="0" t="inlineStr">
        <is>
          <t>True</t>
        </is>
      </c>
      <c r="D38" s="0" t="inlineStr">
        <is>
          <t>GLOBAL, CRYPTO_EXIT, STOCKS_EXIT</t>
        </is>
      </c>
      <c r="H38" s="0" t="inlineStr">
        <is>
          <t>ABSOLUTE HARD_STOP (2026-09-19)</t>
        </is>
      </c>
      <c r="M38" s="74" t="n">
        <v>4.597957740012855</v>
      </c>
      <c r="N38" s="74" t="n">
        <v>28</v>
      </c>
    </row>
    <row r="39" ht="10.5" customHeight="1" s="67">
      <c r="A39" s="26" t="inlineStr">
        <is>
          <t>ABSOLUTE_OPEN_LOCK_SEC</t>
        </is>
      </c>
      <c r="B39" s="26" t="n"/>
      <c r="C39" s="26" t="n"/>
      <c r="D39" s="26" t="n"/>
      <c r="E39" s="26" t="n"/>
      <c r="F39" s="26" t="n"/>
      <c r="G39" s="26">
        <f>IFERROR(VLOOKUP($A9&amp;"_"&amp;$B9,Results_Deltas!$A$2:$P$15000,5,FALSE),"")</f>
        <v/>
      </c>
      <c r="H39" s="26">
        <f>IFERROR(VLOOKUP($A9,Results_30d_Deltas!$A$2:$H$5000,7,FALSE)-E8,"")</f>
        <v/>
      </c>
      <c r="I39" s="26">
        <f>IFERROR(VLOOKUP($A9,Results_30d_Deltas!$A$2:$H$5000,6,FALSE),"")</f>
        <v/>
      </c>
      <c r="J39" s="26" t="n"/>
      <c r="K39" s="26" t="n"/>
      <c r="L39" s="26" t="inlineStr">
        <is>
          <t>YES</t>
        </is>
      </c>
      <c r="M39" s="74" t="n"/>
      <c r="N39" s="74"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config only</t>
        </is>
      </c>
      <c r="IN39" s="26" t="inlineStr">
        <is>
          <t>not declared</t>
        </is>
      </c>
      <c r="IO39" s="26" t="n"/>
    </row>
    <row r="40" ht="10.5" customHeight="1" s="67">
      <c r="A40" s="26" t="inlineStr">
        <is>
          <t>BALANCE_FLOOR_USD</t>
        </is>
      </c>
      <c r="B40" s="26" t="n"/>
      <c r="C40" s="26" t="n"/>
      <c r="D40" s="26" t="n"/>
      <c r="E40" s="26" t="n"/>
      <c r="F40" s="26" t="n"/>
      <c r="G40" s="26">
        <f>IFERROR(VLOOKUP($A10&amp;"_"&amp;$B10,Results_Deltas!$A$2:$P$15000,5,FALSE),"")</f>
        <v/>
      </c>
      <c r="H40" s="26">
        <f>IFERROR(VLOOKUP($A10,Results_30d_Deltas!$A$2:$H$5000,7,FALSE)-E9,"")</f>
        <v/>
      </c>
      <c r="I40" s="26">
        <f>IFERROR(VLOOKUP($A10,Results_30d_Deltas!$A$2:$H$5000,6,FALSE),"")</f>
        <v/>
      </c>
      <c r="J40" s="26" t="n"/>
      <c r="K40" s="26" t="n"/>
      <c r="L40" s="26" t="inlineStr">
        <is>
          <t>YES</t>
        </is>
      </c>
      <c r="M40" s="74" t="n"/>
      <c r="N40" s="74"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config only</t>
        </is>
      </c>
      <c r="IN40" s="26" t="inlineStr">
        <is>
          <t>not declared</t>
        </is>
      </c>
      <c r="IO40" s="26" t="n"/>
    </row>
    <row r="41" ht="15.75" customHeight="1" s="67">
      <c r="A41" s="26" t="inlineStr">
        <is>
          <t>CIRCUIT_BREAKER_THRESHOLD_PCT</t>
        </is>
      </c>
      <c r="B41" s="26" t="n"/>
      <c r="C41" s="26" t="n"/>
      <c r="D41" s="26" t="n"/>
      <c r="E41" s="26" t="n"/>
      <c r="F41" s="26" t="n"/>
      <c r="G41" s="26">
        <f>IFERROR(VLOOKUP($A12&amp;"_"&amp;$B12,Results_Deltas!$A$2:$P$15000,5,FALSE),"")</f>
        <v/>
      </c>
      <c r="H41" s="26">
        <f>IFERROR(VLOOKUP($A12,Results_30d_Deltas!$A$2:$H$5000,7,FALSE)-E11,"")</f>
        <v/>
      </c>
      <c r="I41" s="26">
        <f>IFERROR(VLOOKUP($A12,Results_30d_Deltas!$A$2:$H$5000,6,FALSE),"")</f>
        <v/>
      </c>
      <c r="J41" s="26" t="n"/>
      <c r="K41" s="26" t="n"/>
      <c r="L41" s="26" t="inlineStr">
        <is>
          <t>YES</t>
        </is>
      </c>
      <c r="M41" s="74" t="n"/>
      <c r="N41" s="74"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config only</t>
        </is>
      </c>
      <c r="IN41" s="26" t="inlineStr">
        <is>
          <t>not declared</t>
        </is>
      </c>
      <c r="IO41" s="26" t="n"/>
    </row>
    <row r="42" ht="15.75" customHeight="1" s="67">
      <c r="A42" s="26" t="inlineStr">
        <is>
          <t>HARD_AUGMENT_LOCK_SEC</t>
        </is>
      </c>
      <c r="B42" s="26" t="n"/>
      <c r="C42" s="26" t="n"/>
      <c r="D42" s="26" t="n"/>
      <c r="E42" s="26" t="n"/>
      <c r="F42" s="26" t="n"/>
      <c r="G42" s="26">
        <f>IFERROR(VLOOKUP($A20&amp;"_"&amp;$B20,Results_Deltas!$A$2:$P$15000,5,FALSE),"")</f>
        <v/>
      </c>
      <c r="H42" s="26">
        <f>IFERROR(VLOOKUP($A20,Results_30d_Deltas!$A$2:$H$5000,7,FALSE)-E19,"")</f>
        <v/>
      </c>
      <c r="I42" s="26">
        <f>IFERROR(VLOOKUP($A20,Results_30d_Deltas!$A$2:$H$5000,6,FALSE),"")</f>
        <v/>
      </c>
      <c r="J42" s="26" t="n"/>
      <c r="K42" s="26" t="n"/>
      <c r="L42" s="26" t="inlineStr">
        <is>
          <t>YES</t>
        </is>
      </c>
      <c r="M42" s="74" t="n"/>
      <c r="N42" s="74"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config only</t>
        </is>
      </c>
      <c r="IN42" s="26" t="inlineStr">
        <is>
          <t>not declared</t>
        </is>
      </c>
      <c r="IO42" s="26" t="n"/>
    </row>
    <row r="43" ht="15.75" customHeight="1" s="67">
      <c r="A43" s="26" t="inlineStr">
        <is>
          <t>HARD_REDUCE_LOCK_SEC</t>
        </is>
      </c>
      <c r="B43" s="26" t="n"/>
      <c r="C43" s="26" t="n"/>
      <c r="D43" s="26" t="n"/>
      <c r="E43" s="26" t="n"/>
      <c r="F43" s="26" t="n"/>
      <c r="G43" s="26">
        <f>IFERROR(VLOOKUP($A21&amp;"_"&amp;$B21,Results_Deltas!$A$2:$P$15000,5,FALSE),"")</f>
        <v/>
      </c>
      <c r="H43" s="26">
        <f>IFERROR(VLOOKUP($A21,Results_30d_Deltas!$A$2:$H$5000,7,FALSE)-E20,"")</f>
        <v/>
      </c>
      <c r="I43" s="26">
        <f>IFERROR(VLOOKUP($A21,Results_30d_Deltas!$A$2:$H$5000,6,FALSE),"")</f>
        <v/>
      </c>
      <c r="J43" s="26" t="n"/>
      <c r="K43" s="26" t="n"/>
      <c r="L43" s="26" t="inlineStr">
        <is>
          <t>YES</t>
        </is>
      </c>
      <c r="M43" s="74" t="n"/>
      <c r="N43" s="74"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config only</t>
        </is>
      </c>
      <c r="IN43" s="26" t="inlineStr">
        <is>
          <t>not declared</t>
        </is>
      </c>
      <c r="IO43" s="26" t="n"/>
    </row>
    <row r="44" ht="15.75" customHeight="1" s="67">
      <c r="A44" s="26" t="inlineStr">
        <is>
          <t>STALE_HOLD_ENABLED</t>
        </is>
      </c>
      <c r="B44" s="26" t="n"/>
      <c r="C44" s="26" t="n"/>
      <c r="D44" s="26" t="n"/>
      <c r="E44" s="26" t="n"/>
      <c r="F44" s="26" t="n"/>
      <c r="G44" s="26">
        <f>IFERROR(VLOOKUP($A34&amp;"_"&amp;$B34,Results_Deltas!$A$2:$P$15000,5,FALSE),"")</f>
        <v/>
      </c>
      <c r="H44" s="26">
        <f>IFERROR(VLOOKUP($A34,Results_30d_Deltas!$A$2:$H$5000,7,FALSE)-E33,"")</f>
        <v/>
      </c>
      <c r="I44" s="26">
        <f>IFERROR(VLOOKUP($A34,Results_30d_Deltas!$A$2:$H$5000,6,FALSE),"")</f>
        <v/>
      </c>
      <c r="J44" s="26" t="n"/>
      <c r="K44" s="26" t="n"/>
      <c r="L44" s="26" t="inlineStr">
        <is>
          <t>YES</t>
        </is>
      </c>
      <c r="M44" s="74" t="n"/>
      <c r="N44" s="74"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config only</t>
        </is>
      </c>
      <c r="IN44" s="26" t="inlineStr">
        <is>
          <t>not declared</t>
        </is>
      </c>
      <c r="IO44" s="26" t="n"/>
    </row>
    <row r="45" ht="15.75" customHeight="1" s="67">
      <c r="A45" s="26" t="inlineStr">
        <is>
          <t>UNIVERSAL_NOLOSS_BYPASS_REASONS</t>
        </is>
      </c>
      <c r="B45" s="26" t="n"/>
      <c r="C45" s="26" t="n"/>
      <c r="D45" s="26" t="n"/>
      <c r="E45" s="26" t="n"/>
      <c r="F45" s="26" t="n"/>
      <c r="G45" s="26">
        <f>IFERROR(VLOOKUP($A40&amp;"_"&amp;$B40,Results_Deltas!$A$2:$P$15000,5,FALSE),"")</f>
        <v/>
      </c>
      <c r="H45" s="26">
        <f>IFERROR(VLOOKUP($A40,Results_30d_Deltas!$A$2:$H$5000,7,FALSE)-E39,"")</f>
        <v/>
      </c>
      <c r="I45" s="26">
        <f>IFERROR(VLOOKUP($A40,Results_30d_Deltas!$A$2:$H$5000,6,FALSE),"")</f>
        <v/>
      </c>
      <c r="J45" s="26" t="n"/>
      <c r="K45" s="26" t="n"/>
      <c r="L45" s="26" t="inlineStr">
        <is>
          <t>YES</t>
        </is>
      </c>
      <c r="M45" s="74" t="n"/>
      <c r="N45" s="74"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config only</t>
        </is>
      </c>
      <c r="IN45" s="26" t="inlineStr">
        <is>
          <t>not declared</t>
        </is>
      </c>
      <c r="IO45" s="26" t="n"/>
    </row>
    <row r="46" ht="15.75" customHeight="1" s="67">
      <c r="A46" s="39" t="inlineStr">
        <is>
          <t>ADX_RANGING_THRESHOLD</t>
        </is>
      </c>
      <c r="B46" s="40" t="inlineStr">
        <is>
          <t>10</t>
        </is>
      </c>
      <c r="C46" s="38" t="n"/>
      <c r="D46" s="38" t="inlineStr">
        <is>
          <t>ENTRY, GLOBAL_CHECK, STOCKS_EXIT</t>
        </is>
      </c>
      <c r="E46" s="38" t="n"/>
      <c r="F46" s="26" t="n"/>
      <c r="G46" s="38">
        <f>IFERROR(VLOOKUP($A47&amp;"_"&amp;$B47,Results_Deltas!$A$2:$P$15000,5,FALSE),"")</f>
        <v/>
      </c>
      <c r="H46" s="38" t="inlineStr">
        <is>
          <t>Blanket (page end)</t>
        </is>
      </c>
      <c r="I46" s="26" t="n"/>
      <c r="J46" s="26" t="n"/>
      <c r="K46" s="26" t="n"/>
      <c r="L46" s="26" t="inlineStr">
        <is>
          <t>NO</t>
        </is>
      </c>
      <c r="M46" s="74" t="n">
        <v>2.042594529221668</v>
      </c>
      <c r="N46" s="74" t="n">
        <v>32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BANDAID_OFF_LOSER_RECOVER_PCT</t>
        </is>
      </c>
      <c r="B47" s="38" t="inlineStr">
        <is>
          <t>0.5</t>
        </is>
      </c>
      <c r="C47" s="38" t="n"/>
      <c r="D47" s="38" t="inlineStr">
        <is>
          <t>AUGMENT, ENTRY, EXIT, GLOBAL_CHECK, REDUCE, STOCKS_EXIT</t>
        </is>
      </c>
      <c r="E47" s="38" t="n"/>
      <c r="F47" s="26" t="n"/>
      <c r="G47" s="38">
        <f>IFERROR(VLOOKUP($A51&amp;"_"&amp;$B51,Results_Deltas!$A$2:$P$15000,5,FALSE),"")</f>
        <v/>
      </c>
      <c r="H47" s="38" t="inlineStr">
        <is>
          <t>Blanket (page end)</t>
        </is>
      </c>
      <c r="I47" s="26" t="n"/>
      <c r="J47" s="26" t="n"/>
      <c r="K47" s="26" t="n"/>
      <c r="L47" s="26" t="inlineStr">
        <is>
          <t>YES</t>
        </is>
      </c>
      <c r="M47" s="74" t="n">
        <v>2.076835874000827</v>
      </c>
      <c r="N47" s="74" t="n">
        <v>29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FG_GREED_THRESHOLD</t>
        </is>
      </c>
      <c r="B48" s="40" t="inlineStr">
        <is>
          <t>75</t>
        </is>
      </c>
      <c r="C48" s="38" t="n"/>
      <c r="D48" s="38" t="inlineStr">
        <is>
          <t>GLOBAL_CHECK, STOCKS_EXIT</t>
        </is>
      </c>
      <c r="E48" s="38" t="n"/>
      <c r="F48" s="26" t="n"/>
      <c r="G48" s="38">
        <f>IFERROR(VLOOKUP($A92&amp;"_"&amp;$B92,Results_Deltas!$A$2:$P$15000,5,FALSE),"")</f>
        <v/>
      </c>
      <c r="H48" s="38" t="inlineStr">
        <is>
          <t>Blanket (page end)</t>
        </is>
      </c>
      <c r="I48" s="26" t="n"/>
      <c r="J48" s="26" t="n"/>
      <c r="K48" s="26" t="n"/>
      <c r="L48" s="26" t="inlineStr">
        <is>
          <t>YES</t>
        </is>
      </c>
      <c r="M48" s="74" t="n">
        <v>2.155045007404953</v>
      </c>
      <c r="N48" s="74" t="n">
        <v>31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BAND_ARROW_ENABLED</t>
        </is>
      </c>
      <c r="B49" s="38" t="inlineStr">
        <is>
          <t>True</t>
        </is>
      </c>
      <c r="C49" s="38" t="n"/>
      <c r="D49" s="38" t="inlineStr">
        <is>
          <t>GLOBAL_CHECK, STOCKS_EXIT</t>
        </is>
      </c>
      <c r="E49" s="38" t="n"/>
      <c r="F49" s="26" t="n"/>
      <c r="G49" s="38">
        <f>IFERROR(VLOOKUP($A53&amp;"_"&amp;$B53,Results_Deltas!$A$2:$P$15000,5,FALSE),"")</f>
        <v/>
      </c>
      <c r="H49" s="38" t="inlineStr">
        <is>
          <t>Blanket (page end)</t>
        </is>
      </c>
      <c r="I49" s="26" t="n"/>
      <c r="J49" s="26" t="n"/>
      <c r="K49" s="26" t="n"/>
      <c r="L49" s="26" t="inlineStr">
        <is>
          <t>NO</t>
        </is>
      </c>
      <c r="M49" s="74" t="n">
        <v>2.16630968490069</v>
      </c>
      <c r="N49" s="74" t="n">
        <v>29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ADX_RANGING_THRESHOLD</t>
        </is>
      </c>
      <c r="B50" s="38" t="inlineStr">
        <is>
          <t>25</t>
        </is>
      </c>
      <c r="C50" s="38" t="n"/>
      <c r="D50" s="38" t="inlineStr">
        <is>
          <t>ENTRY, GLOBAL_CHECK, STOCKS_EXIT</t>
        </is>
      </c>
      <c r="E50" s="38" t="n"/>
      <c r="F50" s="26" t="n"/>
      <c r="G50" s="38">
        <f>IFERROR(VLOOKUP($A45&amp;"_"&amp;$B45,Results_Deltas!$A$2:$P$15000,5,FALSE),"")</f>
        <v/>
      </c>
      <c r="H50" s="38" t="inlineStr">
        <is>
          <t>Blanket (page end)</t>
        </is>
      </c>
      <c r="I50" s="26" t="n"/>
      <c r="J50" s="26" t="n"/>
      <c r="K50" s="26" t="n"/>
      <c r="L50" s="26" t="inlineStr">
        <is>
          <t>NO</t>
        </is>
      </c>
      <c r="M50" s="74" t="n">
        <v>2.176585873643379</v>
      </c>
      <c r="N50" s="74" t="n">
        <v>30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BANDAID_OFF_LOSER_RECOVER_PCT</t>
        </is>
      </c>
      <c r="B51" s="38" t="inlineStr">
        <is>
          <t>2.0</t>
        </is>
      </c>
      <c r="C51" s="38" t="n"/>
      <c r="D51" s="38" t="inlineStr">
        <is>
          <t>AUGMENT, ENTRY, EXIT, GLOBAL_CHECK, REDUCE, STOCKS_EXIT</t>
        </is>
      </c>
      <c r="E51" s="38" t="n"/>
      <c r="F51" s="26" t="n"/>
      <c r="G51" s="38">
        <f>IFERROR(VLOOKUP($A49&amp;"_"&amp;$B49,Results_Deltas!$A$2:$P$15000,5,FALSE),"")</f>
        <v/>
      </c>
      <c r="H51" s="38" t="inlineStr">
        <is>
          <t>Blanket (page end)</t>
        </is>
      </c>
      <c r="I51" s="26" t="n"/>
      <c r="J51" s="26" t="n"/>
      <c r="K51" s="26" t="n"/>
      <c r="L51" s="26" t="inlineStr">
        <is>
          <t>NO</t>
        </is>
      </c>
      <c r="M51" s="74" t="n">
        <v>2.218955027223436</v>
      </c>
      <c r="N51" s="74" t="n">
        <v>38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74" t="n">
        <v>2.228859847058514</v>
      </c>
      <c r="N52" s="74" t="n">
        <v>28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DC_MOMENT_STRONG_THRESHOLD</t>
        </is>
      </c>
      <c r="B53" s="38" t="inlineStr">
        <is>
          <t>50</t>
        </is>
      </c>
      <c r="C53" s="38" t="n"/>
      <c r="D53" s="38" t="inlineStr">
        <is>
          <t>ENTRY, GLOBAL_CHECK, STOCKS_EXIT</t>
        </is>
      </c>
      <c r="E53" s="38" t="n"/>
      <c r="F53" s="26" t="n"/>
      <c r="G53" s="38">
        <f>IFERROR(VLOOKUP($A64&amp;"_"&amp;$B64,Results_Deltas!$A$2:$P$15000,5,FALSE),"")</f>
        <v/>
      </c>
      <c r="H53" s="38" t="inlineStr">
        <is>
          <t>Blanket (page end)</t>
        </is>
      </c>
      <c r="I53" s="26" t="n"/>
      <c r="J53" s="26" t="n"/>
      <c r="K53" s="26" t="n"/>
      <c r="L53" s="26" t="inlineStr">
        <is>
          <t>NO</t>
        </is>
      </c>
      <c r="M53" s="74" t="n">
        <v>2.28943054427714</v>
      </c>
      <c r="N53" s="74" t="n">
        <v>28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COOLDOWN_LOCKS_FILTER_TF</t>
        </is>
      </c>
      <c r="B54" s="38" t="inlineStr">
        <is>
          <t>4h</t>
        </is>
      </c>
      <c r="C54" s="38" t="n"/>
      <c r="D54" s="38" t="inlineStr">
        <is>
          <t>GLOBAL_CHECK</t>
        </is>
      </c>
      <c r="E54" s="38" t="n"/>
      <c r="F54" s="26" t="n"/>
      <c r="G54" s="38">
        <f>IFERROR(VLOOKUP($A56&amp;"_"&amp;$B56,Results_Deltas!$A$2:$P$15000,5,FALSE),"")</f>
        <v/>
      </c>
      <c r="H54" s="38" t="inlineStr">
        <is>
          <t>Blanket (page end)</t>
        </is>
      </c>
      <c r="I54" s="26" t="n"/>
      <c r="J54" s="26" t="n"/>
      <c r="K54" s="26" t="n"/>
      <c r="L54" s="26" t="inlineStr">
        <is>
          <t>NO</t>
        </is>
      </c>
      <c r="M54" s="74" t="n">
        <v>2.361996795503744</v>
      </c>
      <c r="N54" s="74" t="n">
        <v>37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BANDAID_OFF_LOSER_RECOVER_PCT</t>
        </is>
      </c>
      <c r="B55" s="38" t="inlineStr">
        <is>
          <t>1.0</t>
        </is>
      </c>
      <c r="C55" s="38" t="n"/>
      <c r="D55" s="38" t="inlineStr">
        <is>
          <t>AUGMENT, ENTRY, EXIT, GLOBAL_CHECK, REDUCE, STOCKS_EXIT</t>
        </is>
      </c>
      <c r="E55" s="38" t="n"/>
      <c r="F55" s="26" t="n"/>
      <c r="G55" s="38">
        <f>IFERROR(VLOOKUP($A50&amp;"_"&amp;$B50,Results_Deltas!$A$2:$P$15000,5,FALSE),"")</f>
        <v/>
      </c>
      <c r="H55" s="38" t="inlineStr">
        <is>
          <t>Blanket (page end)</t>
        </is>
      </c>
      <c r="I55" s="26" t="n"/>
      <c r="J55" s="26" t="n"/>
      <c r="K55" s="26" t="n"/>
      <c r="L55" s="26" t="inlineStr">
        <is>
          <t>NO</t>
        </is>
      </c>
      <c r="M55" s="74" t="n">
        <v>2.374943225241587</v>
      </c>
      <c r="N55" s="74" t="n">
        <v>35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IFERROR(VLOOKUP($A89&amp;"_"&amp;$B89,Results_Deltas!$A$2:$P$15000,5,FALSE),"")</f>
        <v/>
      </c>
      <c r="H56" s="38" t="inlineStr">
        <is>
          <t>Blanket (page end)</t>
        </is>
      </c>
      <c r="I56" s="26" t="n"/>
      <c r="J56" s="26" t="n"/>
      <c r="K56" s="26" t="n"/>
      <c r="L56" s="26" t="inlineStr">
        <is>
          <t>NO</t>
        </is>
      </c>
      <c r="M56" s="74" t="n">
        <v>2.392622648570925</v>
      </c>
      <c r="N56" s="74" t="n">
        <v>29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COOLDOWN_LOCKS_FILTER_TF</t>
        </is>
      </c>
      <c r="B57" s="38" t="inlineStr">
        <is>
          <t>D</t>
        </is>
      </c>
      <c r="C57" s="38" t="n"/>
      <c r="D57" s="38" t="inlineStr">
        <is>
          <t>GLOBAL_CHECK</t>
        </is>
      </c>
      <c r="E57" s="38" t="n"/>
      <c r="F57" s="26" t="n"/>
      <c r="G57" s="38">
        <f>IFERROR(VLOOKUP($A55&amp;"_"&amp;$B55,Results_Deltas!$A$2:$P$15000,5,FALSE),"")</f>
        <v/>
      </c>
      <c r="H57" s="38" t="inlineStr">
        <is>
          <t>Blanket (page end)</t>
        </is>
      </c>
      <c r="I57" s="26" t="n"/>
      <c r="J57" s="26" t="n"/>
      <c r="K57" s="26" t="n"/>
      <c r="L57" s="26" t="inlineStr">
        <is>
          <t>NO</t>
        </is>
      </c>
      <c r="M57" s="74" t="n">
        <v>2.422701583295515</v>
      </c>
      <c r="N57" s="74" t="n">
        <v>34</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DC_MOMENT_STRONG_THRESHOLD</t>
        </is>
      </c>
      <c r="B58" s="38" t="inlineStr">
        <is>
          <t>30</t>
        </is>
      </c>
      <c r="C58" s="38" t="n"/>
      <c r="D58" s="38" t="inlineStr">
        <is>
          <t>ENTRY, GLOBAL_CHECK, STOCKS_EXIT</t>
        </is>
      </c>
      <c r="E58" s="38" t="n"/>
      <c r="F58" s="26" t="n"/>
      <c r="G58" s="38">
        <f>IFERROR(VLOOKUP($A65&amp;"_"&amp;$B65,Results_Deltas!$A$2:$P$15000,5,FALSE),"")</f>
        <v/>
      </c>
      <c r="H58" s="38" t="inlineStr">
        <is>
          <t>Blanket (page end)</t>
        </is>
      </c>
      <c r="I58" s="26" t="n"/>
      <c r="J58" s="26" t="n"/>
      <c r="K58" s="26" t="n"/>
      <c r="L58" s="26" t="inlineStr">
        <is>
          <t>NO</t>
        </is>
      </c>
      <c r="M58" s="74" t="n">
        <v>2.42362188494366</v>
      </c>
      <c r="N58" s="74" t="n">
        <v>33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DUP_GUARD_FILTER_TF</t>
        </is>
      </c>
      <c r="B59" s="38" t="inlineStr">
        <is>
          <t>1h</t>
        </is>
      </c>
      <c r="C59" s="38" t="n"/>
      <c r="D59" s="38" t="inlineStr">
        <is>
          <t>GLOBAL_CHECK</t>
        </is>
      </c>
      <c r="E59" s="38" t="n"/>
      <c r="F59" s="26" t="n"/>
      <c r="G59" s="38">
        <f>IFERROR(VLOOKUP($A74&amp;"_"&amp;$B74,Results_Deltas!$A$2:$P$15000,5,FALSE),"")</f>
        <v/>
      </c>
      <c r="H59" s="38" t="inlineStr">
        <is>
          <t>Blanket (page end)</t>
        </is>
      </c>
      <c r="I59" s="26" t="n"/>
      <c r="J59" s="26" t="n"/>
      <c r="K59" s="26" t="n"/>
      <c r="L59" s="26" t="inlineStr">
        <is>
          <t>NO</t>
        </is>
      </c>
      <c r="M59" s="74" t="n">
        <v>2.434974817316164</v>
      </c>
      <c r="N59" s="74" t="n">
        <v>39</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56.25</t>
        </is>
      </c>
      <c r="C60" s="38" t="n"/>
      <c r="D60" s="38" t="inlineStr">
        <is>
          <t>GLOBAL_CHECK, STOCKS_EXIT</t>
        </is>
      </c>
      <c r="E60" s="38" t="n"/>
      <c r="F60" s="26" t="n"/>
      <c r="G60" s="38">
        <f>IFERROR(VLOOKUP($A94&amp;"_"&amp;$B94,Results_Deltas!$A$2:$P$15000,5,FALSE),"")</f>
        <v/>
      </c>
      <c r="H60" s="38" t="inlineStr">
        <is>
          <t>Blanket (page end)</t>
        </is>
      </c>
      <c r="I60" s="26" t="n"/>
      <c r="J60" s="26" t="n"/>
      <c r="K60" s="26" t="n"/>
      <c r="L60" s="26" t="inlineStr">
        <is>
          <t>NO</t>
        </is>
      </c>
      <c r="M60" s="74" t="n">
        <v>2.437689715151628</v>
      </c>
      <c r="N60" s="74" t="n">
        <v>31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HLR_TOP_MIN_TFS</t>
        </is>
      </c>
      <c r="B61" s="40" t="inlineStr">
        <is>
          <t>2</t>
        </is>
      </c>
      <c r="C61" s="38" t="n"/>
      <c r="D61" s="38" t="inlineStr">
        <is>
          <t>GLOBAL_CHECK, REENTRY, STOCKS_EXIT</t>
        </is>
      </c>
      <c r="E61" s="38" t="n"/>
      <c r="F61" s="26" t="n"/>
      <c r="G61" s="38">
        <f>IFERROR(VLOOKUP($A130&amp;"_"&amp;$B130,Results_Deltas!$A$2:$P$15000,5,FALSE),"")</f>
        <v/>
      </c>
      <c r="H61" s="38" t="inlineStr">
        <is>
          <t>Blanket (page end)</t>
        </is>
      </c>
      <c r="I61" s="26" t="n"/>
      <c r="J61" s="26" t="n"/>
      <c r="K61" s="26" t="n"/>
      <c r="L61" s="26" t="inlineStr">
        <is>
          <t>NO</t>
        </is>
      </c>
      <c r="M61" s="74" t="n">
        <v>2.444918158219363</v>
      </c>
      <c r="N61" s="74" t="n">
        <v>29</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DUP_GUARD_FILTER_TF</t>
        </is>
      </c>
      <c r="B62" s="38" t="inlineStr">
        <is>
          <t>4h</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YES</t>
        </is>
      </c>
      <c r="M62" s="74" t="n">
        <v>2.455301500903781</v>
      </c>
      <c r="N62" s="74" t="n">
        <v>38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93.75</t>
        </is>
      </c>
      <c r="C63" s="38" t="n"/>
      <c r="D63" s="38" t="inlineStr">
        <is>
          <t>GLOBAL_CHECK, STOCKS_EXIT</t>
        </is>
      </c>
      <c r="E63" s="38" t="n"/>
      <c r="F63" s="26" t="n"/>
      <c r="G63" s="38">
        <f>IFERROR(VLOOKUP($A93&amp;"_"&amp;$B93,Results_Deltas!$A$2:$P$15000,5,FALSE),"")</f>
        <v/>
      </c>
      <c r="H63" s="38" t="inlineStr">
        <is>
          <t>Blanket (page end)</t>
        </is>
      </c>
      <c r="I63" s="26" t="n"/>
      <c r="J63" s="26" t="n"/>
      <c r="K63" s="26" t="n"/>
      <c r="L63" s="26" t="inlineStr">
        <is>
          <t>NO</t>
        </is>
      </c>
      <c r="M63" s="74" t="n">
        <v>2.479064246380701</v>
      </c>
      <c r="N63" s="74" t="n">
        <v>31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COOLDOWN_LOCKS_FILTER_TF</t>
        </is>
      </c>
      <c r="B64" s="38" t="inlineStr">
        <is>
          <t>1h</t>
        </is>
      </c>
      <c r="C64" s="38" t="n"/>
      <c r="D64" s="38" t="inlineStr">
        <is>
          <t>GLOBAL_CHECK</t>
        </is>
      </c>
      <c r="E64" s="38" t="n"/>
      <c r="F64" s="26" t="n"/>
      <c r="G64" s="38">
        <f>IFERROR(VLOOKUP($A57&amp;"_"&amp;$B57,Results_Deltas!$A$2:$P$15000,5,FALSE),"")</f>
        <v/>
      </c>
      <c r="H64" s="38" t="inlineStr">
        <is>
          <t>Blanket (page end)</t>
        </is>
      </c>
      <c r="I64" s="26" t="n"/>
      <c r="J64" s="26" t="n"/>
      <c r="K64" s="26" t="n"/>
      <c r="L64" s="26" t="inlineStr">
        <is>
          <t>NO</t>
        </is>
      </c>
      <c r="M64" s="74" t="n">
        <v>2.50401073002555</v>
      </c>
      <c r="N64" s="74" t="n">
        <v>40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DUP_GUARD_FILTER_TF</t>
        </is>
      </c>
      <c r="B65" s="38" t="inlineStr">
        <is>
          <t>OFF</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NO</t>
        </is>
      </c>
      <c r="M65" s="74" t="n">
        <v>2.521439470175879</v>
      </c>
      <c r="N65" s="74" t="n">
        <v>39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74" t="n">
        <v>2.576562138136472</v>
      </c>
      <c r="N66" s="74" t="n">
        <v>39</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HLR_SMA_BAND_PCT</t>
        </is>
      </c>
      <c r="B67" s="38" t="inlineStr">
        <is>
          <t>1.0</t>
        </is>
      </c>
      <c r="C67" s="38" t="n"/>
      <c r="D67" s="38" t="inlineStr">
        <is>
          <t>ENTRY, GLOBAL_CHECK, STOCKS_EXIT</t>
        </is>
      </c>
      <c r="E67" s="38" t="n"/>
      <c r="F67" s="26" t="n"/>
      <c r="G67" s="38">
        <f>IFERROR(VLOOKUP($A127&amp;"_"&amp;$B127,Results_Deltas!$A$2:$P$15000,5,FALSE),"")</f>
        <v/>
      </c>
      <c r="H67" s="38" t="inlineStr">
        <is>
          <t>Blanket (page end)</t>
        </is>
      </c>
      <c r="I67" s="26" t="n"/>
      <c r="J67" s="26" t="n"/>
      <c r="K67" s="26" t="n"/>
      <c r="L67" s="26" t="inlineStr">
        <is>
          <t>YES</t>
        </is>
      </c>
      <c r="M67" s="74" t="n">
        <v>2.59411272650978</v>
      </c>
      <c r="N67" s="74" t="n">
        <v>32</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ADX_RANGING_THRESHOLD</t>
        </is>
      </c>
      <c r="B68" s="38" t="inlineStr">
        <is>
          <t>15</t>
        </is>
      </c>
      <c r="C68" s="38" t="n"/>
      <c r="D68" s="38" t="inlineStr">
        <is>
          <t>ENTRY, GLOBAL_CHECK, STOCKS_EXIT</t>
        </is>
      </c>
      <c r="E68" s="38" t="n"/>
      <c r="F68" s="26" t="n"/>
      <c r="G68" s="38">
        <f>IFERROR(VLOOKUP($A46&amp;"_"&amp;$B46,Results_Deltas!$A$2:$P$15000,5,FALSE),"")</f>
        <v/>
      </c>
      <c r="H68" s="38" t="inlineStr">
        <is>
          <t>Blanket (page end)</t>
        </is>
      </c>
      <c r="I68" s="26" t="n"/>
      <c r="J68" s="26" t="n"/>
      <c r="K68" s="26" t="n"/>
      <c r="L68" s="26" t="inlineStr">
        <is>
          <t>YES</t>
        </is>
      </c>
      <c r="M68" s="74" t="n">
        <v>2.61134956769711</v>
      </c>
      <c r="N68" s="74" t="n">
        <v>38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COOLDOWN_LOCKS_FILTER_TF</t>
        </is>
      </c>
      <c r="B69" s="38" t="inlineStr">
        <is>
          <t>OFF</t>
        </is>
      </c>
      <c r="C69" s="38" t="n"/>
      <c r="D69" s="38" t="inlineStr">
        <is>
          <t>GLOBAL_CHECK</t>
        </is>
      </c>
      <c r="E69" s="38" t="n"/>
      <c r="F69" s="26" t="n"/>
      <c r="G69" s="38">
        <f>IFERROR(VLOOKUP($A54&amp;"_"&amp;$B54,Results_Deltas!$A$2:$P$15000,5,FALSE),"")</f>
        <v/>
      </c>
      <c r="H69" s="38" t="inlineStr">
        <is>
          <t>Blanket (page end)</t>
        </is>
      </c>
      <c r="I69" s="26" t="n"/>
      <c r="J69" s="26" t="n"/>
      <c r="K69" s="26" t="n"/>
      <c r="L69" s="26" t="inlineStr">
        <is>
          <t>NO</t>
        </is>
      </c>
      <c r="M69" s="74" t="n">
        <v>2.612386325926146</v>
      </c>
      <c r="N69" s="74" t="n">
        <v>37</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FG_FEAR_THRESHOLD</t>
        </is>
      </c>
      <c r="B70" s="38" t="inlineStr">
        <is>
          <t>18.75</t>
        </is>
      </c>
      <c r="C70" s="38" t="n"/>
      <c r="D70" s="38" t="inlineStr">
        <is>
          <t>GLOBAL_CHECK, STOCKS_EXIT</t>
        </is>
      </c>
      <c r="E70" s="38" t="n"/>
      <c r="F70" s="26" t="n"/>
      <c r="G70" s="38">
        <f>IFERROR(VLOOKUP($A90&amp;"_"&amp;$B90,Results_Deltas!$A$2:$P$15000,5,FALSE),"")</f>
        <v/>
      </c>
      <c r="H70" s="38" t="inlineStr">
        <is>
          <t>Blanket (page end)</t>
        </is>
      </c>
      <c r="I70" s="26" t="n"/>
      <c r="J70" s="26" t="n"/>
      <c r="K70" s="26" t="n"/>
      <c r="L70" s="26" t="inlineStr">
        <is>
          <t>NO</t>
        </is>
      </c>
      <c r="M70" s="74" t="n">
        <v>2.61516488908919</v>
      </c>
      <c r="N70" s="74" t="n">
        <v>34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FG_FEAR_THRESHOLD</t>
        </is>
      </c>
      <c r="B71" s="38" t="inlineStr">
        <is>
          <t>12.5</t>
        </is>
      </c>
      <c r="C71" s="38" t="n"/>
      <c r="D71" s="38" t="inlineStr">
        <is>
          <t>GLOBAL_CHECK, STOCKS_EXIT</t>
        </is>
      </c>
      <c r="E71" s="38" t="n"/>
      <c r="F71" s="26" t="n"/>
      <c r="G71" s="38">
        <f>IFERROR(VLOOKUP($A91&amp;"_"&amp;$B91,Results_Deltas!$A$2:$P$15000,5,FALSE),"")</f>
        <v/>
      </c>
      <c r="H71" s="38" t="inlineStr">
        <is>
          <t>Blanket (page end)</t>
        </is>
      </c>
      <c r="I71" s="26" t="n"/>
      <c r="J71" s="26" t="n"/>
      <c r="K71" s="26" t="n"/>
      <c r="L71" s="26" t="inlineStr">
        <is>
          <t>NO</t>
        </is>
      </c>
      <c r="M71" s="74" t="n">
        <v>2.616556773712988</v>
      </c>
      <c r="N71" s="74" t="n">
        <v>37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OI_CONFIRM_MIN_PRICE_PCT</t>
        </is>
      </c>
      <c r="B72" s="38" t="inlineStr">
        <is>
          <t>1.0</t>
        </is>
      </c>
      <c r="C72" s="38" t="n"/>
      <c r="D72" s="38" t="inlineStr">
        <is>
          <t>ENTRY, GLOBAL_CHECK, STOCKS_EXIT</t>
        </is>
      </c>
      <c r="E72" s="38" t="n"/>
      <c r="F72" s="26" t="n"/>
      <c r="G72" s="38">
        <f>IFERROR(VLOOKUP($A211&amp;"_"&amp;$B211,Results_Deltas!$A$2:$P$15000,5,FALSE),"")</f>
        <v/>
      </c>
      <c r="H72" s="38" t="inlineStr">
        <is>
          <t>Blanket (page end)</t>
        </is>
      </c>
      <c r="I72" s="26" t="n"/>
      <c r="J72" s="26" t="n"/>
      <c r="K72" s="26" t="n"/>
      <c r="L72" s="26" t="inlineStr">
        <is>
          <t>NO</t>
        </is>
      </c>
      <c r="M72" s="74" t="n">
        <v>2.633938810898267</v>
      </c>
      <c r="N72" s="74" t="n">
        <v>33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DUP_GUARD_FILTER_TF</t>
        </is>
      </c>
      <c r="B73" s="38" t="inlineStr">
        <is>
          <t>D</t>
        </is>
      </c>
      <c r="C73" s="38" t="n"/>
      <c r="D73" s="38" t="inlineStr">
        <is>
          <t>GLOBAL_CHECK</t>
        </is>
      </c>
      <c r="E73" s="38" t="n"/>
      <c r="F73" s="26" t="n"/>
      <c r="G73" s="38">
        <f>IFERROR(VLOOKUP($A72&amp;"_"&amp;$B72,Results_Deltas!$A$2:$P$15000,5,FALSE),"")</f>
        <v/>
      </c>
      <c r="H73" s="38" t="inlineStr">
        <is>
          <t>Blanket (page end)</t>
        </is>
      </c>
      <c r="I73" s="26" t="n"/>
      <c r="J73" s="26" t="n"/>
      <c r="K73" s="26" t="n"/>
      <c r="L73" s="26" t="inlineStr">
        <is>
          <t>NO</t>
        </is>
      </c>
      <c r="M73" s="74" t="n">
        <v>2.657882527400422</v>
      </c>
      <c r="N73" s="74" t="n">
        <v>43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MOVER_THRESHOLD</t>
        </is>
      </c>
      <c r="B74" s="38" t="inlineStr">
        <is>
          <t>2.5</t>
        </is>
      </c>
      <c r="C74" s="38" t="n"/>
      <c r="D74" s="38" t="inlineStr">
        <is>
          <t>ENTRY, GLOBAL_CHECK, STOCKS_EXIT</t>
        </is>
      </c>
      <c r="E74" s="38" t="n"/>
      <c r="F74" s="26" t="n"/>
      <c r="G74" s="38">
        <f>IFERROR(VLOOKUP($A178&amp;"_"&amp;$B178,Results_Deltas!$A$2:$P$15000,5,FALSE),"")</f>
        <v/>
      </c>
      <c r="H74" s="38" t="inlineStr">
        <is>
          <t>Blanket (page end)</t>
        </is>
      </c>
      <c r="I74" s="26" t="n"/>
      <c r="J74" s="26" t="n"/>
      <c r="K74" s="26" t="n"/>
      <c r="L74" s="26" t="inlineStr">
        <is>
          <t>NO</t>
        </is>
      </c>
      <c r="M74" s="74" t="n">
        <v>2.672516261486103</v>
      </c>
      <c r="N74" s="74" t="n">
        <v>36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0.5</t>
        </is>
      </c>
      <c r="C75" s="38" t="n"/>
      <c r="D75" s="38" t="inlineStr">
        <is>
          <t>ENTRY, GLOBAL_CHECK, STOCKS_EXIT</t>
        </is>
      </c>
      <c r="E75" s="38" t="n"/>
      <c r="F75" s="26" t="n"/>
      <c r="G75" s="38">
        <f>IFERROR(VLOOKUP($A212&amp;"_"&amp;$B212,Results_Deltas!$A$2:$P$15000,5,FALSE),"")</f>
        <v/>
      </c>
      <c r="H75" s="38" t="inlineStr">
        <is>
          <t>Blanket (page end)</t>
        </is>
      </c>
      <c r="I75" s="26" t="n"/>
      <c r="J75" s="26" t="n"/>
      <c r="K75" s="26" t="n"/>
      <c r="L75" s="26" t="inlineStr">
        <is>
          <t>YES</t>
        </is>
      </c>
      <c r="M75" s="74" t="n">
        <v>2.677043364946316</v>
      </c>
      <c r="N75" s="74" t="n">
        <v>31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HLR_SMA_BAND_PCT</t>
        </is>
      </c>
      <c r="B76" s="38" t="inlineStr">
        <is>
          <t>0.5</t>
        </is>
      </c>
      <c r="C76" s="38" t="n"/>
      <c r="D76" s="38" t="inlineStr">
        <is>
          <t>ENTRY, GLOBAL_CHECK, STOCKS_EXIT</t>
        </is>
      </c>
      <c r="E76" s="38" t="n"/>
      <c r="F76" s="26" t="n"/>
      <c r="G76" s="38">
        <f>IFERROR(VLOOKUP($A128&amp;"_"&amp;$B128,Results_Deltas!$A$2:$P$15000,5,FALSE),"")</f>
        <v/>
      </c>
      <c r="H76" s="38" t="inlineStr">
        <is>
          <t>Blanket (page end)</t>
        </is>
      </c>
      <c r="I76" s="26" t="n"/>
      <c r="J76" s="26" t="n"/>
      <c r="K76" s="26" t="n"/>
      <c r="L76" s="26" t="inlineStr">
        <is>
          <t>NO</t>
        </is>
      </c>
      <c r="M76" s="74" t="n">
        <v>2.688128919143624</v>
      </c>
      <c r="N76" s="74" t="n">
        <v>32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DC_MOMENT_STRONG_THRESHOLD</t>
        </is>
      </c>
      <c r="B77" s="40" t="inlineStr">
        <is>
          <t>40</t>
        </is>
      </c>
      <c r="C77" s="38" t="n"/>
      <c r="D77" s="38" t="inlineStr">
        <is>
          <t>ENTRY, GLOBAL_CHECK, STOCKS_EXIT</t>
        </is>
      </c>
      <c r="E77" s="38" t="n"/>
      <c r="F77" s="26" t="n"/>
      <c r="G77" s="38">
        <f>IFERROR(VLOOKUP($A63&amp;"_"&amp;$B63,Results_Deltas!$A$2:$P$15000,5,FALSE),"")</f>
        <v/>
      </c>
      <c r="H77" s="38" t="inlineStr">
        <is>
          <t>Blanket (page end)</t>
        </is>
      </c>
      <c r="I77" s="26" t="n"/>
      <c r="J77" s="26" t="n"/>
      <c r="K77" s="26" t="n"/>
      <c r="L77" s="26" t="inlineStr">
        <is>
          <t>YES</t>
        </is>
      </c>
      <c r="M77" s="74" t="n">
        <v>2.695389289996491</v>
      </c>
      <c r="N77" s="74" t="n">
        <v>38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OI_CONFIRM_MIN_CHANGE_PCT</t>
        </is>
      </c>
      <c r="B78" s="38" t="inlineStr">
        <is>
          <t>2.0</t>
        </is>
      </c>
      <c r="C78" s="38" t="n"/>
      <c r="D78" s="38" t="inlineStr">
        <is>
          <t>ENTRY, GLOBAL_CHECK, STOCKS_EXIT</t>
        </is>
      </c>
      <c r="E78" s="38" t="n"/>
      <c r="F78" s="26" t="n"/>
      <c r="G78" s="38">
        <f>IFERROR(VLOOKUP($A206&amp;"_"&amp;$B206,Results_Deltas!$A$2:$P$15000,5,FALSE),"")</f>
        <v/>
      </c>
      <c r="H78" s="38" t="inlineStr">
        <is>
          <t>Blanket (page end)</t>
        </is>
      </c>
      <c r="I78" s="26" t="n"/>
      <c r="J78" s="26" t="n"/>
      <c r="K78" s="26" t="n"/>
      <c r="L78" s="26" t="inlineStr">
        <is>
          <t>NO</t>
        </is>
      </c>
      <c r="M78" s="74" t="n">
        <v>2.724449378853783</v>
      </c>
      <c r="N78" s="74" t="n">
        <v>34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IFERROR(VLOOKUP($A118&amp;"_"&amp;$B118,Results_Deltas!$A$2:$P$15000,5,FALSE),"")</f>
        <v/>
      </c>
      <c r="H79" s="38" t="inlineStr">
        <is>
          <t>Blanket (page end)</t>
        </is>
      </c>
      <c r="I79" s="26" t="n"/>
      <c r="J79" s="26" t="n"/>
      <c r="K79" s="26" t="n"/>
      <c r="L79" s="26" t="inlineStr">
        <is>
          <t>YES</t>
        </is>
      </c>
      <c r="M79" s="74" t="n">
        <v>2.724923924210555</v>
      </c>
      <c r="N79" s="74" t="n">
        <v>35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IFERROR(VLOOKUP($A119&amp;"_"&amp;$B119,Results_Deltas!$A$2:$P$15000,5,FALSE),"")</f>
        <v/>
      </c>
      <c r="H80" s="38" t="inlineStr">
        <is>
          <t>Blanket (page end)</t>
        </is>
      </c>
      <c r="I80" s="26" t="n"/>
      <c r="J80" s="26" t="n"/>
      <c r="K80" s="26" t="n"/>
      <c r="L80" s="26" t="inlineStr">
        <is>
          <t>NO</t>
        </is>
      </c>
      <c r="M80" s="74" t="n">
        <v>2.724923924210555</v>
      </c>
      <c r="N80" s="74" t="n">
        <v>35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MTS_BOTTOM_STRONG_THRESHOLD</t>
        </is>
      </c>
      <c r="B81" s="38" t="inlineStr">
        <is>
          <t>20</t>
        </is>
      </c>
      <c r="C81" s="38" t="n"/>
      <c r="D81" s="38" t="inlineStr">
        <is>
          <t>ENTRY, GLOBAL_CHECK, STOCKS_EXIT</t>
        </is>
      </c>
      <c r="E81" s="38" t="n"/>
      <c r="F81" s="26" t="n"/>
      <c r="G81" s="38">
        <f>IFERROR(VLOOKUP($A190&amp;"_"&amp;$B190,Results_Deltas!$A$2:$P$15000,5,FALSE),"")</f>
        <v/>
      </c>
      <c r="H81" s="38" t="inlineStr">
        <is>
          <t>Blanket (page end)</t>
        </is>
      </c>
      <c r="I81" s="26" t="n"/>
      <c r="J81" s="26" t="n"/>
      <c r="K81" s="26" t="n"/>
      <c r="L81" s="26" t="inlineStr">
        <is>
          <t>NO</t>
        </is>
      </c>
      <c r="M81" s="74" t="n">
        <v>2.742215245962842</v>
      </c>
      <c r="N81" s="74" t="n">
        <v>36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FG_GREED_THRESHOLD</t>
        </is>
      </c>
      <c r="B82" s="38" t="inlineStr">
        <is>
          <t>37.5</t>
        </is>
      </c>
      <c r="C82" s="38" t="n"/>
      <c r="D82" s="38" t="inlineStr">
        <is>
          <t>GLOBAL_CHECK, STOCKS_EXIT</t>
        </is>
      </c>
      <c r="E82" s="38" t="n"/>
      <c r="F82" s="26" t="n"/>
      <c r="G82" s="38">
        <f>IFERROR(VLOOKUP($A95&amp;"_"&amp;$B95,Results_Deltas!$A$2:$P$15000,5,FALSE),"")</f>
        <v/>
      </c>
      <c r="H82" s="38" t="inlineStr">
        <is>
          <t>Blanket (page end)</t>
        </is>
      </c>
      <c r="I82" s="26" t="n"/>
      <c r="J82" s="26" t="n"/>
      <c r="K82" s="26" t="n"/>
      <c r="L82" s="26" t="inlineStr">
        <is>
          <t>NO</t>
        </is>
      </c>
      <c r="M82" s="74" t="n">
        <v>2.747591811936008</v>
      </c>
      <c r="N82" s="74" t="n">
        <v>37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LH_HL_FILTER_ENABLED</t>
        </is>
      </c>
      <c r="B83" s="38" t="inlineStr">
        <is>
          <t>True</t>
        </is>
      </c>
      <c r="C83" s="38" t="n"/>
      <c r="D83" s="38" t="inlineStr">
        <is>
          <t>ENTRY, GLOBAL_CHECK, STOCKS_EXIT</t>
        </is>
      </c>
      <c r="E83" s="38" t="n"/>
      <c r="F83" s="26" t="n"/>
      <c r="G83" s="38">
        <f>IFERROR(VLOOKUP($A149&amp;"_"&amp;$B149,Results_Deltas!$A$2:$P$15000,5,FALSE),"")</f>
        <v/>
      </c>
      <c r="H83" s="38" t="inlineStr">
        <is>
          <t>Blanket (page end)</t>
        </is>
      </c>
      <c r="I83" s="26" t="n"/>
      <c r="J83" s="26" t="n"/>
      <c r="K83" s="26" t="n"/>
      <c r="L83" s="26" t="inlineStr">
        <is>
          <t>NO</t>
        </is>
      </c>
      <c r="M83" s="74" t="n">
        <v>2.748710383960202</v>
      </c>
      <c r="N83" s="74" t="n">
        <v>38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HTF_DIRECTION_GATE_ENABLED</t>
        </is>
      </c>
      <c r="B84" s="38" t="inlineStr">
        <is>
          <t>True</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M84" s="74" t="n">
        <v>2.758219167670922</v>
      </c>
      <c r="N84" s="74" t="n">
        <v>38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MTS_BOTTOM_STRONG_THRESHOLD</t>
        </is>
      </c>
      <c r="B85" s="40" t="inlineStr">
        <is>
          <t>40</t>
        </is>
      </c>
      <c r="C85" s="38" t="n"/>
      <c r="D85" s="38" t="inlineStr">
        <is>
          <t>ENTRY, GLOBAL_CHECK, STOCKS_EXIT</t>
        </is>
      </c>
      <c r="E85" s="38" t="n"/>
      <c r="F85" s="26" t="n"/>
      <c r="G85" s="38">
        <f>IFERROR(VLOOKUP($A187&amp;"_"&amp;$B187,Results_Deltas!$A$2:$P$15000,5,FALSE),"")</f>
        <v/>
      </c>
      <c r="H85" s="38" t="inlineStr">
        <is>
          <t>Blanket (page end)</t>
        </is>
      </c>
      <c r="I85" s="26" t="n"/>
      <c r="J85" s="26" t="n"/>
      <c r="K85" s="26" t="n"/>
      <c r="L85" s="26" t="inlineStr">
        <is>
          <t>YES</t>
        </is>
      </c>
      <c r="M85" s="74" t="n">
        <v>2.807083822022641</v>
      </c>
      <c r="N85" s="74" t="n">
        <v>40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OI_CONFIRM_ENABLED</t>
        </is>
      </c>
      <c r="B86" s="40" t="inlineStr">
        <is>
          <t>True</t>
        </is>
      </c>
      <c r="C86" s="38" t="n"/>
      <c r="D86" s="38" t="inlineStr">
        <is>
          <t>ENTRY, GLOBAL_CHECK, STOCKS_EXIT</t>
        </is>
      </c>
      <c r="E86" s="38" t="n"/>
      <c r="F86" s="26" t="n"/>
      <c r="G86" s="38">
        <f>IFERROR(VLOOKUP($A204&amp;"_"&amp;$B204,Results_Deltas!$A$2:$P$15000,5,FALSE),"")</f>
        <v/>
      </c>
      <c r="H86" s="38" t="inlineStr">
        <is>
          <t>Blanket (page end)</t>
        </is>
      </c>
      <c r="I86" s="26" t="n"/>
      <c r="J86" s="26" t="n"/>
      <c r="K86" s="26" t="n"/>
      <c r="L86" s="26" t="inlineStr">
        <is>
          <t>NO</t>
        </is>
      </c>
      <c r="M86" s="74" t="n">
        <v>2.810895725320557</v>
      </c>
      <c r="N86" s="74" t="n">
        <v>34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OI_CONFIRM_MIN_CHANGE_PCT</t>
        </is>
      </c>
      <c r="B87" s="38" t="inlineStr">
        <is>
          <t>1.0</t>
        </is>
      </c>
      <c r="C87" s="38" t="n"/>
      <c r="D87" s="38" t="inlineStr">
        <is>
          <t>ENTRY, GLOBAL_CHECK, STOCKS_EXIT</t>
        </is>
      </c>
      <c r="E87" s="38" t="n"/>
      <c r="F87" s="26" t="n"/>
      <c r="G87" s="38">
        <f>IFERROR(VLOOKUP($A207&amp;"_"&amp;$B207,Results_Deltas!$A$2:$P$15000,5,FALSE),"")</f>
        <v/>
      </c>
      <c r="H87" s="38" t="inlineStr">
        <is>
          <t>Blanket (page end)</t>
        </is>
      </c>
      <c r="I87" s="26" t="n"/>
      <c r="J87" s="26" t="n"/>
      <c r="K87" s="26" t="n"/>
      <c r="L87" s="26" t="inlineStr">
        <is>
          <t>NO</t>
        </is>
      </c>
      <c r="M87" s="74" t="n">
        <v>2.81269438599256</v>
      </c>
      <c r="N87" s="74" t="n">
        <v>34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MOVER_THRESHOLD</t>
        </is>
      </c>
      <c r="B88" s="38" t="inlineStr">
        <is>
          <t>6.25</t>
        </is>
      </c>
      <c r="C88" s="38" t="n"/>
      <c r="D88" s="38" t="inlineStr">
        <is>
          <t>ENTRY, GLOBAL_CHECK, STOCKS_EXIT</t>
        </is>
      </c>
      <c r="E88" s="38" t="n"/>
      <c r="F88" s="26" t="n"/>
      <c r="G88" s="38">
        <f>IFERROR(VLOOKUP($A176&amp;"_"&amp;$B176,Results_Deltas!$A$2:$P$15000,5,FALSE),"")</f>
        <v/>
      </c>
      <c r="H88" s="38" t="inlineStr">
        <is>
          <t>Blanket (page end)</t>
        </is>
      </c>
      <c r="I88" s="26" t="n"/>
      <c r="J88" s="26" t="n"/>
      <c r="K88" s="26" t="n"/>
      <c r="L88" s="26" t="inlineStr">
        <is>
          <t>NO</t>
        </is>
      </c>
      <c r="M88" s="74" t="n">
        <v>2.822896169412266</v>
      </c>
      <c r="N88" s="74" t="n">
        <v>39</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MTS_BOTTOM_STRONG_THRESHOLD</t>
        </is>
      </c>
      <c r="B89" s="38" t="inlineStr">
        <is>
          <t>30</t>
        </is>
      </c>
      <c r="C89" s="38" t="n"/>
      <c r="D89" s="38" t="inlineStr">
        <is>
          <t>ENTRY, GLOBAL_CHECK, STOCKS_EXIT</t>
        </is>
      </c>
      <c r="E89" s="38" t="n"/>
      <c r="F89" s="26" t="n"/>
      <c r="G89" s="38">
        <f>IFERROR(VLOOKUP($A189&amp;"_"&amp;$B189,Results_Deltas!$A$2:$P$15000,5,FALSE),"")</f>
        <v/>
      </c>
      <c r="H89" s="38" t="inlineStr">
        <is>
          <t>Blanket (page end)</t>
        </is>
      </c>
      <c r="I89" s="26" t="n"/>
      <c r="J89" s="26" t="n"/>
      <c r="K89" s="26" t="n"/>
      <c r="L89" s="26" t="inlineStr">
        <is>
          <t>NO</t>
        </is>
      </c>
      <c r="M89" s="74" t="n">
        <v>2.823385622991344</v>
      </c>
      <c r="N89" s="74" t="n">
        <v>35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MTF_GR_MIN_IND</t>
        </is>
      </c>
      <c r="B90" s="38" t="inlineStr">
        <is>
          <t>5</t>
        </is>
      </c>
      <c r="C90" s="38" t="n"/>
      <c r="D90" s="38" t="inlineStr">
        <is>
          <t>GLOBAL_CHECK, STOCKS_EXIT</t>
        </is>
      </c>
      <c r="E90" s="38" t="n"/>
      <c r="F90" s="26" t="n"/>
      <c r="G90" s="38">
        <f>IFERROR(VLOOKUP($A181&amp;"_"&amp;$B181,Results_Deltas!$A$2:$P$15000,5,FALSE),"")</f>
        <v/>
      </c>
      <c r="H90" s="38" t="inlineStr">
        <is>
          <t>Blanket (page end)</t>
        </is>
      </c>
      <c r="I90" s="26" t="n"/>
      <c r="J90" s="26" t="n"/>
      <c r="K90" s="26" t="n"/>
      <c r="L90" s="26" t="inlineStr">
        <is>
          <t>NO</t>
        </is>
      </c>
      <c r="M90" s="74" t="n">
        <v>2.825060501646967</v>
      </c>
      <c r="N90" s="74" t="n">
        <v>39</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D</t>
        </is>
      </c>
      <c r="C91" s="38" t="n"/>
      <c r="D91" s="38" t="inlineStr">
        <is>
          <t>ENTRY, GLOBAL_CHECK, STOCKS_EXIT</t>
        </is>
      </c>
      <c r="E91" s="38" t="n"/>
      <c r="F91" s="26" t="n"/>
      <c r="G91" s="38">
        <f>IFERROR(VLOOKUP($A121&amp;"_"&amp;$B121,Results_Deltas!$A$2:$P$15000,5,FALSE),"")</f>
        <v/>
      </c>
      <c r="H91" s="38" t="inlineStr">
        <is>
          <t>Blanket (page end)</t>
        </is>
      </c>
      <c r="I91" s="26" t="n"/>
      <c r="J91" s="26" t="n"/>
      <c r="K91" s="26" t="n"/>
      <c r="L91" s="26" t="inlineStr">
        <is>
          <t>NO</t>
        </is>
      </c>
      <c r="M91" s="74" t="n">
        <v>2.832730962427688</v>
      </c>
      <c r="N91" s="74" t="n">
        <v>32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IFERROR(VLOOKUP($A131&amp;"_"&amp;$B131,Results_Deltas!$A$2:$P$15000,5,FALSE),"")</f>
        <v/>
      </c>
      <c r="H92" s="38" t="inlineStr">
        <is>
          <t>Blanket (page end)</t>
        </is>
      </c>
      <c r="I92" s="26" t="n"/>
      <c r="J92" s="26" t="n"/>
      <c r="K92" s="26" t="n"/>
      <c r="L92" s="26" t="inlineStr">
        <is>
          <t>NO</t>
        </is>
      </c>
      <c r="M92" s="74" t="n">
        <v>2.833914073724955</v>
      </c>
      <c r="N92" s="74" t="n">
        <v>35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4h</t>
        </is>
      </c>
      <c r="C93" s="38" t="n"/>
      <c r="D93" s="38" t="inlineStr">
        <is>
          <t>ENTRY, GLOBAL_CHECK, STOCKS_EXIT</t>
        </is>
      </c>
      <c r="E93" s="38" t="n"/>
      <c r="F93" s="26" t="n"/>
      <c r="G93" s="38">
        <f>IFERROR(VLOOKUP($A122&amp;"_"&amp;$B122,Results_Deltas!$A$2:$P$15000,5,FALSE),"")</f>
        <v/>
      </c>
      <c r="H93" s="38" t="inlineStr">
        <is>
          <t>Blanket (page end)</t>
        </is>
      </c>
      <c r="I93" s="26" t="n"/>
      <c r="J93" s="26" t="n"/>
      <c r="K93" s="26" t="n"/>
      <c r="L93" s="26" t="inlineStr">
        <is>
          <t>YES</t>
        </is>
      </c>
      <c r="M93" s="74" t="n">
        <v>2.839201497215368</v>
      </c>
      <c r="N93" s="74" t="n">
        <v>34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MARKET_QUALITY_SCORE_ENABLED</t>
        </is>
      </c>
      <c r="B94" s="38" t="inlineStr">
        <is>
          <t>True</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74" t="n">
        <v>2.842550612105131</v>
      </c>
      <c r="N94" s="74" t="n">
        <v>36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MTF_GR_MIN_IND</t>
        </is>
      </c>
      <c r="B95" s="38" t="inlineStr">
        <is>
          <t>5_ALT</t>
        </is>
      </c>
      <c r="C95" s="38" t="n"/>
      <c r="D95" s="38" t="inlineStr">
        <is>
          <t>GLOBAL_CHECK, STOCKS_EXIT</t>
        </is>
      </c>
      <c r="E95" s="38" t="n"/>
      <c r="F95" s="26" t="n"/>
      <c r="G95" s="38">
        <f>IFERROR(VLOOKUP($A182&amp;"_"&amp;$B182,Results_Deltas!$A$2:$P$15000,5,FALSE),"")</f>
        <v/>
      </c>
      <c r="H95" s="38" t="inlineStr">
        <is>
          <t>Blanket (page end)</t>
        </is>
      </c>
      <c r="I95" s="26" t="n"/>
      <c r="J95" s="26" t="n"/>
      <c r="K95" s="26" t="n"/>
      <c r="L95" s="26" t="inlineStr">
        <is>
          <t>NO</t>
        </is>
      </c>
      <c r="M95" s="74" t="n">
        <v>2.849833130260299</v>
      </c>
      <c r="N95" s="74" t="n">
        <v>39</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t="n"/>
      <c r="F96" s="26" t="n"/>
      <c r="G96" s="38">
        <f>IFERROR(VLOOKUP($A123&amp;"_"&amp;$B123,Results_Deltas!$A$2:$P$15000,5,FALSE),"")</f>
        <v/>
      </c>
      <c r="H96" s="38" t="inlineStr">
        <is>
          <t>Blanket (page end)</t>
        </is>
      </c>
      <c r="I96" s="26" t="n"/>
      <c r="J96" s="26" t="n"/>
      <c r="K96" s="26" t="n"/>
      <c r="L96" s="26" t="inlineStr">
        <is>
          <t>NO</t>
        </is>
      </c>
      <c r="M96" s="74" t="n">
        <v>2.85156781712503</v>
      </c>
      <c r="N96" s="74" t="n">
        <v>36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MOVER_THRESHOLD</t>
        </is>
      </c>
      <c r="B97" s="40" t="inlineStr">
        <is>
          <t>5</t>
        </is>
      </c>
      <c r="C97" s="38" t="n"/>
      <c r="D97" s="38" t="inlineStr">
        <is>
          <t>ENTRY, GLOBAL_CHECK, STOCKS_EXIT</t>
        </is>
      </c>
      <c r="E97" s="38" t="n"/>
      <c r="F97" s="26" t="n"/>
      <c r="G97" s="38">
        <f>IFERROR(VLOOKUP($A175&amp;"_"&amp;$B175,Results_Deltas!$A$2:$P$15000,5,FALSE),"")</f>
        <v/>
      </c>
      <c r="H97" s="38" t="inlineStr">
        <is>
          <t>Blanket (page end)</t>
        </is>
      </c>
      <c r="I97" s="26" t="n"/>
      <c r="J97" s="26" t="n"/>
      <c r="K97" s="26" t="n"/>
      <c r="L97" s="26" t="inlineStr">
        <is>
          <t>YES</t>
        </is>
      </c>
      <c r="M97" s="74" t="n">
        <v>2.857666432001393</v>
      </c>
      <c r="N97" s="74" t="n">
        <v>39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MTS_BOTTOM_STRONG_THRESHOLD</t>
        </is>
      </c>
      <c r="B98" s="38" t="inlineStr">
        <is>
          <t>50</t>
        </is>
      </c>
      <c r="C98" s="38" t="n"/>
      <c r="D98" s="38" t="inlineStr">
        <is>
          <t>ENTRY, GLOBAL_CHECK, STOCKS_EXIT</t>
        </is>
      </c>
      <c r="E98" s="38" t="n"/>
      <c r="F98" s="26" t="n"/>
      <c r="G98" s="38">
        <f>IFERROR(VLOOKUP($A188&amp;"_"&amp;$B188,Results_Deltas!$A$2:$P$15000,5,FALSE),"")</f>
        <v/>
      </c>
      <c r="H98" s="38" t="inlineStr">
        <is>
          <t>Blanket (page end)</t>
        </is>
      </c>
      <c r="I98" s="26" t="n"/>
      <c r="J98" s="26" t="n"/>
      <c r="K98" s="26" t="n"/>
      <c r="L98" s="26" t="inlineStr">
        <is>
          <t>NO</t>
        </is>
      </c>
      <c r="M98" s="74" t="n">
        <v>2.858132075825317</v>
      </c>
      <c r="N98" s="74" t="n">
        <v>35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t="n"/>
      <c r="F99" s="26" t="n"/>
      <c r="G99" s="38">
        <f>IFERROR(VLOOKUP($A126&amp;"_"&amp;$B126,Results_Deltas!$A$2:$P$15000,5,FALSE),"")</f>
        <v/>
      </c>
      <c r="H99" s="38" t="inlineStr">
        <is>
          <t>Blanket (page end)</t>
        </is>
      </c>
      <c r="I99" s="26" t="n"/>
      <c r="J99" s="26" t="n"/>
      <c r="K99" s="26" t="n"/>
      <c r="L99" s="26" t="inlineStr">
        <is>
          <t>NO</t>
        </is>
      </c>
      <c r="M99" s="74" t="n">
        <v>2.891866487333862</v>
      </c>
      <c r="N99" s="74" t="n">
        <v>37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MOVER_THRESHOLD</t>
        </is>
      </c>
      <c r="B100" s="38" t="inlineStr">
        <is>
          <t>3.75</t>
        </is>
      </c>
      <c r="C100" s="38" t="n"/>
      <c r="D100" s="38" t="inlineStr">
        <is>
          <t>ENTRY, GLOBAL_CHECK, STOCKS_EXIT</t>
        </is>
      </c>
      <c r="E100" s="38" t="n"/>
      <c r="F100" s="26" t="n"/>
      <c r="G100" s="38">
        <f>IFERROR(VLOOKUP($A177&amp;"_"&amp;$B177,Results_Deltas!$A$2:$P$15000,5,FALSE),"")</f>
        <v/>
      </c>
      <c r="H100" s="38" t="inlineStr">
        <is>
          <t>Blanket (page end)</t>
        </is>
      </c>
      <c r="I100" s="26" t="n"/>
      <c r="J100" s="26" t="n"/>
      <c r="K100" s="26" t="n"/>
      <c r="L100" s="26" t="inlineStr">
        <is>
          <t>NO</t>
        </is>
      </c>
      <c r="M100" s="74" t="n">
        <v>2.897257785707182</v>
      </c>
      <c r="N100" s="74" t="n">
        <v>36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MTS_BOTTOM_BONUS_THRESHOLD</t>
        </is>
      </c>
      <c r="B101" s="38" t="inlineStr">
        <is>
          <t>18.75</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74" t="n">
        <v>2.903202985091983</v>
      </c>
      <c r="N101" s="74" t="n">
        <v>37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HA_WICK_QUALITY_TF</t>
        </is>
      </c>
      <c r="B102" s="38" t="inlineStr">
        <is>
          <t>OFF</t>
        </is>
      </c>
      <c r="C102" s="38" t="n"/>
      <c r="D102" s="38" t="inlineStr">
        <is>
          <t>ENTRY, GLOBAL_CHECK, STOCKS_EXIT</t>
        </is>
      </c>
      <c r="E102" s="38" t="n"/>
      <c r="F102" s="26" t="n"/>
      <c r="G102" s="38">
        <f>IFERROR(VLOOKUP($A120&amp;"_"&amp;$B120,Results_Deltas!$A$2:$P$15000,5,FALSE),"")</f>
        <v/>
      </c>
      <c r="H102" s="38" t="inlineStr">
        <is>
          <t>Blanket (page end)</t>
        </is>
      </c>
      <c r="I102" s="26" t="n"/>
      <c r="J102" s="26" t="n"/>
      <c r="K102" s="26" t="n"/>
      <c r="L102" s="26" t="inlineStr">
        <is>
          <t>YES</t>
        </is>
      </c>
      <c r="M102" s="74" t="n">
        <v>2.909650777283462</v>
      </c>
      <c r="N102" s="74" t="n">
        <v>35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MTS_BOTTOM_BONUS_THRESHOLD</t>
        </is>
      </c>
      <c r="B103" s="40" t="inlineStr">
        <is>
          <t>25</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74" t="n">
        <v>2.923438107696764</v>
      </c>
      <c r="N103" s="74" t="n">
        <v>37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MTS_BOTTOM_BONUS_THRESHOLD</t>
        </is>
      </c>
      <c r="B104" s="38" t="inlineStr">
        <is>
          <t>31.25</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74" t="n">
        <v>2.938124519687486</v>
      </c>
      <c r="N104" s="74" t="n">
        <v>37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MANDATORY_REENTRY_WT_FILTER_MIN_TFS</t>
        </is>
      </c>
      <c r="B105" s="38" t="inlineStr">
        <is>
          <t>3</t>
        </is>
      </c>
      <c r="C105" s="38" t="n"/>
      <c r="D105" s="38" t="inlineStr">
        <is>
          <t>GLOBAL_CHECK, STOCKS_EXIT</t>
        </is>
      </c>
      <c r="E105" s="38" t="n"/>
      <c r="F105" s="26" t="n"/>
      <c r="G105" s="38">
        <f>IFERROR(VLOOKUP($A163&amp;"_"&amp;$B163,Results_Deltas!$A$2:$P$15000,5,FALSE),"")</f>
        <v/>
      </c>
      <c r="H105" s="38" t="inlineStr">
        <is>
          <t>Blanket (page end)</t>
        </is>
      </c>
      <c r="I105" s="26" t="n"/>
      <c r="J105" s="26" t="n"/>
      <c r="K105" s="26" t="n"/>
      <c r="L105" s="26" t="inlineStr">
        <is>
          <t>NO</t>
        </is>
      </c>
      <c r="M105" s="74" t="n">
        <v>2.94779269617775</v>
      </c>
      <c r="N105" s="74" t="n">
        <v>41</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MTS_BOTTOM_BONUS_THRESHOLD</t>
        </is>
      </c>
      <c r="B106" s="38" t="inlineStr">
        <is>
          <t>12.5</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74" t="n">
        <v>2.952152881364073</v>
      </c>
      <c r="N106" s="74" t="n">
        <v>34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MTS_GATE_ENABLED</t>
        </is>
      </c>
      <c r="B107" s="40" t="inlineStr">
        <is>
          <t>True</t>
        </is>
      </c>
      <c r="C107" s="38" t="n"/>
      <c r="D107" s="38" t="inlineStr">
        <is>
          <t>ENTRY, GLOBAL_CHECK, STOCKS_EXIT</t>
        </is>
      </c>
      <c r="E107" s="38" t="n"/>
      <c r="F107" s="26" t="n"/>
      <c r="G107" s="38">
        <f>IFERROR(VLOOKUP($A192&amp;"_"&amp;$B192,Results_Deltas!$A$2:$P$15000,5,FALSE),"")</f>
        <v/>
      </c>
      <c r="H107" s="38" t="inlineStr">
        <is>
          <t>Blanket (page end)</t>
        </is>
      </c>
      <c r="I107" s="26" t="n"/>
      <c r="J107" s="26" t="n"/>
      <c r="K107" s="26" t="n"/>
      <c r="L107" s="26" t="inlineStr">
        <is>
          <t>NO</t>
        </is>
      </c>
      <c r="M107" s="74" t="n">
        <v>2.96628819008861</v>
      </c>
      <c r="N107" s="74" t="n">
        <v>39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HA_WICK_QUALITY_ENABLED</t>
        </is>
      </c>
      <c r="B108" s="38" t="inlineStr">
        <is>
          <t>True</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74" t="n">
        <v>3.004459434832766</v>
      </c>
      <c r="N108" s="74" t="n">
        <v>35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OI_CONFIRM_MIN_PRICE_PCT</t>
        </is>
      </c>
      <c r="B109" s="38" t="inlineStr">
        <is>
          <t>2.0</t>
        </is>
      </c>
      <c r="C109" s="38" t="n"/>
      <c r="D109" s="38" t="inlineStr">
        <is>
          <t>ENTRY, GLOBAL_CHECK, STOCKS_EXIT</t>
        </is>
      </c>
      <c r="E109" s="38" t="n"/>
      <c r="F109" s="26" t="n"/>
      <c r="G109" s="38">
        <f>IFERROR(VLOOKUP($A210&amp;"_"&amp;$B210,Results_Deltas!$A$2:$P$15000,5,FALSE),"")</f>
        <v/>
      </c>
      <c r="H109" s="38" t="inlineStr">
        <is>
          <t>Blanket (page end)</t>
        </is>
      </c>
      <c r="I109" s="26" t="n"/>
      <c r="J109" s="26" t="n"/>
      <c r="K109" s="26" t="n"/>
      <c r="L109" s="26" t="inlineStr">
        <is>
          <t>NO</t>
        </is>
      </c>
      <c r="M109" s="74" t="n">
        <v>3.028129204408619</v>
      </c>
      <c r="N109" s="74" t="n">
        <v>36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CRYPTO_SPIKE_FADE_THRESHOLD_PCT</t>
        </is>
      </c>
      <c r="B110" s="38" t="inlineStr">
        <is>
          <t>7.5</t>
        </is>
      </c>
      <c r="C110" s="38" t="n"/>
      <c r="D110" s="38" t="inlineStr">
        <is>
          <t>GLOBAL_CHECK, STOCKS_EXIT</t>
        </is>
      </c>
      <c r="E110" s="38" t="n"/>
      <c r="F110" s="26" t="n"/>
      <c r="G110" s="38">
        <f>IFERROR(VLOOKUP($A61&amp;"_"&amp;$B61,Results_Deltas!$A$2:$P$15000,5,FALSE),"")</f>
        <v/>
      </c>
      <c r="H110" s="38" t="inlineStr">
        <is>
          <t>Blanket (page end)</t>
        </is>
      </c>
      <c r="I110" s="26" t="n"/>
      <c r="J110" s="26" t="n"/>
      <c r="K110" s="26" t="n"/>
      <c r="L110" s="26" t="inlineStr">
        <is>
          <t>NO</t>
        </is>
      </c>
      <c r="M110" s="74" t="n">
        <v>3.107958446329405</v>
      </c>
      <c r="N110" s="74" t="n">
        <v>48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LH_HL_FILTER_MODE</t>
        </is>
      </c>
      <c r="B111" s="38" t="inlineStr">
        <is>
          <t>STRICT_2BAR_ALT</t>
        </is>
      </c>
      <c r="C111" s="38" t="n"/>
      <c r="D111" s="38" t="inlineStr">
        <is>
          <t>ENTRY, GLOBAL_CHECK, STOCKS_EXIT</t>
        </is>
      </c>
      <c r="E111" s="38" t="n"/>
      <c r="F111" s="26" t="n"/>
      <c r="G111" s="38">
        <f>IFERROR(VLOOKUP($A151&amp;"_"&amp;$B151,Results_Deltas!$A$2:$P$15000,5,FALSE),"")</f>
        <v/>
      </c>
      <c r="H111" s="38" t="inlineStr">
        <is>
          <t>Blanket (page end)</t>
        </is>
      </c>
      <c r="I111" s="26" t="n"/>
      <c r="J111" s="26" t="n"/>
      <c r="K111" s="26" t="n"/>
      <c r="L111" s="26" t="inlineStr">
        <is>
          <t>NO</t>
        </is>
      </c>
      <c r="M111" s="74" t="n">
        <v>3.147571861571446</v>
      </c>
      <c r="N111" s="74" t="n">
        <v>46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M112" s="74" t="n">
        <v>3.168035345002022</v>
      </c>
      <c r="N112" s="74" t="n">
        <v>44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MANDATORY_REENTRY_WT_FILTER_MIN_TFS</t>
        </is>
      </c>
      <c r="B113" s="40" t="inlineStr">
        <is>
          <t>1</t>
        </is>
      </c>
      <c r="C113" s="38" t="n"/>
      <c r="D113" s="38" t="inlineStr">
        <is>
          <t>GLOBAL_CHECK, STOCKS_EXIT</t>
        </is>
      </c>
      <c r="E113" s="38" t="n"/>
      <c r="F113" s="26" t="n"/>
      <c r="G113" s="38">
        <f>IFERROR(VLOOKUP($A162&amp;"_"&amp;$B162,Results_Deltas!$A$2:$P$15000,5,FALSE),"")</f>
        <v/>
      </c>
      <c r="H113" s="38" t="inlineStr">
        <is>
          <t>Blanket (page end)</t>
        </is>
      </c>
      <c r="I113" s="26" t="n"/>
      <c r="J113" s="26" t="n"/>
      <c r="K113" s="26" t="n"/>
      <c r="L113" s="26" t="inlineStr">
        <is>
          <t>NO</t>
        </is>
      </c>
      <c r="M113" s="74" t="n">
        <v>3.208292096459743</v>
      </c>
      <c r="N113" s="74" t="n">
        <v>42</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EMA_BLANKET_FILTER_MIN_TFS</t>
        </is>
      </c>
      <c r="B114" s="38" t="inlineStr">
        <is>
          <t>2</t>
        </is>
      </c>
      <c r="C114" s="38" t="n"/>
      <c r="D114" s="38" t="inlineStr">
        <is>
          <t>GLOBAL_CHECK</t>
        </is>
      </c>
      <c r="E114" s="38" t="n"/>
      <c r="F114" s="26" t="n"/>
      <c r="G114" s="38">
        <f>IFERROR(VLOOKUP($A82&amp;"_"&amp;$B82,Results_Deltas!$A$2:$P$15000,5,FALSE),"")</f>
        <v/>
      </c>
      <c r="H114" s="38" t="inlineStr">
        <is>
          <t>Blanket (page end)</t>
        </is>
      </c>
      <c r="I114" s="26" t="n"/>
      <c r="J114" s="26" t="n"/>
      <c r="K114" s="26" t="n"/>
      <c r="L114" s="26" t="inlineStr">
        <is>
          <t>NO</t>
        </is>
      </c>
      <c r="M114" s="74" t="n">
        <v>3.236056770769254</v>
      </c>
      <c r="N114" s="74" t="n">
        <v>51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MANDATORY_REENTRY_WT_FILTER_MIN_TFS</t>
        </is>
      </c>
      <c r="B115" s="38" t="inlineStr">
        <is>
          <t>2</t>
        </is>
      </c>
      <c r="C115" s="38" t="n"/>
      <c r="D115" s="38" t="inlineStr">
        <is>
          <t>GLOBAL_CHECK, STOCKS_EXIT</t>
        </is>
      </c>
      <c r="E115" s="38" t="n"/>
      <c r="F115" s="26" t="n"/>
      <c r="G115" s="38">
        <f>IFERROR(VLOOKUP($A164&amp;"_"&amp;$B164,Results_Deltas!$A$2:$P$15000,5,FALSE),"")</f>
        <v/>
      </c>
      <c r="H115" s="38" t="inlineStr">
        <is>
          <t>Blanket (page end)</t>
        </is>
      </c>
      <c r="I115" s="26" t="n"/>
      <c r="J115" s="26" t="n"/>
      <c r="K115" s="26" t="n"/>
      <c r="L115" s="26" t="inlineStr">
        <is>
          <t>NO</t>
        </is>
      </c>
      <c r="M115" s="74" t="n">
        <v>3.282148471260012</v>
      </c>
      <c r="N115" s="74" t="n">
        <v>40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MANDATORY_REENTRY_WT_FILTER_VELOCITY_RATIO</t>
        </is>
      </c>
      <c r="B116" s="40" t="inlineStr">
        <is>
          <t>0.90</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YES</t>
        </is>
      </c>
      <c r="M116" s="74" t="n">
        <v>3.309375549572778</v>
      </c>
      <c r="N116" s="74" t="n">
        <v>41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DELTA_HTF_GATE</t>
        </is>
      </c>
      <c r="B117" s="38" t="inlineStr">
        <is>
          <t>4h</t>
        </is>
      </c>
      <c r="C117" s="38" t="n"/>
      <c r="D117" s="38" t="inlineStr">
        <is>
          <t>ENTRY, GLOBAL_CHECK, STOCKS_EXIT</t>
        </is>
      </c>
      <c r="E117" s="38" t="n"/>
      <c r="F117" s="26" t="n"/>
      <c r="G117" s="38">
        <f>IFERROR(VLOOKUP($A67&amp;"_"&amp;$B67,Results_Deltas!$A$2:$P$15000,5,FALSE),"")</f>
        <v/>
      </c>
      <c r="H117" s="38" t="inlineStr">
        <is>
          <t>Blanket (page end)</t>
        </is>
      </c>
      <c r="I117" s="26" t="n"/>
      <c r="J117" s="26" t="n"/>
      <c r="K117" s="26" t="n"/>
      <c r="L117" s="26" t="inlineStr">
        <is>
          <t>YES</t>
        </is>
      </c>
      <c r="M117" s="74" t="n">
        <v>3.315243889044804</v>
      </c>
      <c r="N117" s="74" t="n">
        <v>49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DELTA_HTF_GATE</t>
        </is>
      </c>
      <c r="B118" s="38" t="inlineStr">
        <is>
          <t>4h_ALT</t>
        </is>
      </c>
      <c r="C118" s="38" t="n"/>
      <c r="D118" s="38" t="inlineStr">
        <is>
          <t>ENTRY, GLOBAL_CHECK, STOCKS_EXIT</t>
        </is>
      </c>
      <c r="E118" s="38" t="n"/>
      <c r="F118" s="26" t="n"/>
      <c r="G118" s="38">
        <f>IFERROR(VLOOKUP($A68&amp;"_"&amp;$B68,Results_Deltas!$A$2:$P$15000,5,FALSE),"")</f>
        <v/>
      </c>
      <c r="H118" s="38" t="inlineStr">
        <is>
          <t>Blanket (page end)</t>
        </is>
      </c>
      <c r="I118" s="26" t="n"/>
      <c r="J118" s="26" t="n"/>
      <c r="K118" s="26" t="n"/>
      <c r="L118" s="26" t="inlineStr">
        <is>
          <t>NO</t>
        </is>
      </c>
      <c r="M118" s="74" t="n">
        <v>3.315243889044804</v>
      </c>
      <c r="N118" s="74" t="n">
        <v>49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CRYPTO_SPIKE_FADE_THRESHOLD_PCT</t>
        </is>
      </c>
      <c r="B119" s="38" t="inlineStr">
        <is>
          <t>12.5</t>
        </is>
      </c>
      <c r="C119" s="38" t="n"/>
      <c r="D119" s="38" t="inlineStr">
        <is>
          <t>GLOBAL_CHECK, STOCKS_EXIT</t>
        </is>
      </c>
      <c r="E119" s="38" t="n"/>
      <c r="F119" s="26" t="n"/>
      <c r="G119" s="38">
        <f>IFERROR(VLOOKUP($A60&amp;"_"&amp;$B60,Results_Deltas!$A$2:$P$15000,5,FALSE),"")</f>
        <v/>
      </c>
      <c r="H119" s="38" t="inlineStr">
        <is>
          <t>Blanket (page end)</t>
        </is>
      </c>
      <c r="I119" s="26" t="n"/>
      <c r="J119" s="26" t="n"/>
      <c r="K119" s="26" t="n"/>
      <c r="L119" s="26" t="inlineStr">
        <is>
          <t>NO</t>
        </is>
      </c>
      <c r="M119" s="74" t="n">
        <v>3.319993475611167</v>
      </c>
      <c r="N119" s="74" t="n">
        <v>52</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FUNDING_GATE_FILTER_TF</t>
        </is>
      </c>
      <c r="B120" s="38" t="inlineStr">
        <is>
          <t>1h</t>
        </is>
      </c>
      <c r="C120" s="38" t="n"/>
      <c r="D120" s="38" t="inlineStr">
        <is>
          <t>GLOBAL_CHECK</t>
        </is>
      </c>
      <c r="E120" s="38" t="n"/>
      <c r="F120" s="26" t="n"/>
      <c r="G120" s="38">
        <f>IFERROR(VLOOKUP($A99&amp;"_"&amp;$B99,Results_Deltas!$A$2:$P$15000,5,FALSE),"")</f>
        <v/>
      </c>
      <c r="H120" s="38" t="inlineStr">
        <is>
          <t>Blanket (page end)</t>
        </is>
      </c>
      <c r="I120" s="26" t="n"/>
      <c r="J120" s="26" t="n"/>
      <c r="K120" s="26" t="n"/>
      <c r="L120" s="26" t="inlineStr">
        <is>
          <t>NO</t>
        </is>
      </c>
      <c r="M120" s="74" t="n">
        <v>3.3202106421458</v>
      </c>
      <c r="N120" s="74" t="n">
        <v>28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MANDATORY_REENTRY_WT_FILTER_VELOCITY_RATIO</t>
        </is>
      </c>
      <c r="B121" s="38" t="inlineStr">
        <is>
          <t>0.90_ALT</t>
        </is>
      </c>
      <c r="C121" s="38" t="n"/>
      <c r="D121" s="38" t="inlineStr">
        <is>
          <t>GLOBAL_CHECK, STOCKS_EXIT</t>
        </is>
      </c>
      <c r="E121" s="38" t="n"/>
      <c r="F121" s="26" t="n"/>
      <c r="G121" s="38">
        <f>IFERROR(VLOOKUP($A170&amp;"_"&amp;$B170,Results_Deltas!$A$2:$P$15000,5,FALSE),"")</f>
        <v/>
      </c>
      <c r="H121" s="38" t="inlineStr">
        <is>
          <t>Blanket (page end)</t>
        </is>
      </c>
      <c r="I121" s="26" t="n"/>
      <c r="J121" s="26" t="n"/>
      <c r="K121" s="26" t="n"/>
      <c r="L121" s="26" t="inlineStr">
        <is>
          <t>NO</t>
        </is>
      </c>
      <c r="M121" s="74" t="n">
        <v>3.357396214035733</v>
      </c>
      <c r="N121" s="74" t="n">
        <v>42</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EMA_BLANKET_FILTER_MIN_TFS</t>
        </is>
      </c>
      <c r="B122" s="38" t="inlineStr">
        <is>
          <t>0</t>
        </is>
      </c>
      <c r="C122" s="38" t="n"/>
      <c r="D122" s="38" t="inlineStr">
        <is>
          <t>GLOBAL_CHECK</t>
        </is>
      </c>
      <c r="E122" s="38" t="n"/>
      <c r="F122" s="26" t="n"/>
      <c r="G122" s="38">
        <f>IFERROR(VLOOKUP($A81&amp;"_"&amp;$B81,Results_Deltas!$A$2:$P$15000,5,FALSE),"")</f>
        <v/>
      </c>
      <c r="H122" s="38" t="inlineStr">
        <is>
          <t>Blanket (page end)</t>
        </is>
      </c>
      <c r="I122" s="26" t="n"/>
      <c r="J122" s="26" t="n"/>
      <c r="K122" s="26" t="n"/>
      <c r="L122" s="26" t="inlineStr">
        <is>
          <t>NO</t>
        </is>
      </c>
      <c r="M122" s="74" t="n">
        <v>3.388929162971475</v>
      </c>
      <c r="N122" s="74" t="n">
        <v>48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EMA_9_21_FILTER_MIN_TFS</t>
        </is>
      </c>
      <c r="B123" s="38" t="inlineStr">
        <is>
          <t>2</t>
        </is>
      </c>
      <c r="C123" s="38" t="n"/>
      <c r="D123" s="38" t="inlineStr">
        <is>
          <t>GLOBAL_CHECK</t>
        </is>
      </c>
      <c r="E123" s="38" t="n"/>
      <c r="F123" s="26" t="n"/>
      <c r="G123" s="38">
        <f>IFERROR(VLOOKUP($A77&amp;"_"&amp;$B77,Results_Deltas!$A$2:$P$15000,5,FALSE),"")</f>
        <v/>
      </c>
      <c r="H123" s="38" t="inlineStr">
        <is>
          <t>Blanket (page end)</t>
        </is>
      </c>
      <c r="I123" s="26" t="n"/>
      <c r="J123" s="26" t="n"/>
      <c r="K123" s="26" t="n"/>
      <c r="L123" s="26" t="inlineStr">
        <is>
          <t>NO</t>
        </is>
      </c>
      <c r="M123" s="74" t="n">
        <v>3.479923986787157</v>
      </c>
      <c r="N123" s="74" t="n">
        <v>54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EMA_BLANKET_FILTER_ENABLED</t>
        </is>
      </c>
      <c r="B124" s="38" t="inlineStr">
        <is>
          <t>False</t>
        </is>
      </c>
      <c r="C124" s="38" t="n"/>
      <c r="D124" s="38" t="inlineStr">
        <is>
          <t>GLOBAL_CHECK</t>
        </is>
      </c>
      <c r="E124" s="38" t="n"/>
      <c r="F124" s="26" t="n"/>
      <c r="G124" s="38">
        <f>IFERROR(VLOOKUP($A79&amp;"_"&amp;$B79,Results_Deltas!$A$2:$P$15000,5,FALSE),"")</f>
        <v/>
      </c>
      <c r="H124" s="38" t="inlineStr">
        <is>
          <t>Blanket (page end)</t>
        </is>
      </c>
      <c r="I124" s="26" t="n"/>
      <c r="J124" s="26" t="n"/>
      <c r="K124" s="26" t="n"/>
      <c r="L124" s="26" t="inlineStr">
        <is>
          <t>YES</t>
        </is>
      </c>
      <c r="M124" s="74" t="n">
        <v>3.507708039363988</v>
      </c>
      <c r="N124" s="74" t="n">
        <v>52</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OI_CONFIRM_MIN_CHANGE_PCT</t>
        </is>
      </c>
      <c r="B125" s="40" t="inlineStr">
        <is>
          <t>0.5</t>
        </is>
      </c>
      <c r="C125" s="38" t="n"/>
      <c r="D125" s="38" t="inlineStr">
        <is>
          <t>ENTRY, GLOBAL_CHECK, STOCKS_EXIT</t>
        </is>
      </c>
      <c r="E125" s="38" t="n"/>
      <c r="F125" s="26" t="n"/>
      <c r="G125" s="38">
        <f>IFERROR(VLOOKUP($A208&amp;"_"&amp;$B208,Results_Deltas!$A$2:$P$15000,5,FALSE),"")</f>
        <v/>
      </c>
      <c r="H125" s="38" t="inlineStr">
        <is>
          <t>Blanket (page end)</t>
        </is>
      </c>
      <c r="I125" s="26" t="n"/>
      <c r="J125" s="26" t="n"/>
      <c r="K125" s="26" t="n"/>
      <c r="L125" s="26" t="inlineStr">
        <is>
          <t>YES</t>
        </is>
      </c>
      <c r="M125" s="74" t="n">
        <v>3.523634162810999</v>
      </c>
      <c r="N125" s="74" t="n">
        <v>41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GR_FILTER_VEC_MIN_TFS</t>
        </is>
      </c>
      <c r="B126" s="40" t="inlineStr">
        <is>
          <t>2</t>
        </is>
      </c>
      <c r="C126" s="38" t="n"/>
      <c r="D126" s="38" t="inlineStr">
        <is>
          <t>GLOBAL_CHECK</t>
        </is>
      </c>
      <c r="E126" s="38" t="n"/>
      <c r="F126" s="26" t="n"/>
      <c r="G126" s="38">
        <f>IFERROR(VLOOKUP($A114&amp;"_"&amp;$B114,Results_Deltas!$A$2:$P$15000,5,FALSE),"")</f>
        <v/>
      </c>
      <c r="H126" s="38" t="inlineStr">
        <is>
          <t>Blanket (page end)</t>
        </is>
      </c>
      <c r="I126" s="26" t="n"/>
      <c r="J126" s="26" t="n"/>
      <c r="K126" s="26" t="n"/>
      <c r="L126" s="26" t="inlineStr">
        <is>
          <t>NO</t>
        </is>
      </c>
      <c r="M126" s="74" t="n">
        <v>3.536529820573655</v>
      </c>
      <c r="N126" s="74" t="n">
        <v>53</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OI_CONFIRM_MIN_CHANGE_PCT</t>
        </is>
      </c>
      <c r="B127" s="38" t="inlineStr">
        <is>
          <t>0</t>
        </is>
      </c>
      <c r="C127" s="38" t="n"/>
      <c r="D127" s="38" t="inlineStr">
        <is>
          <t>ENTRY, GLOBAL_CHECK, STOCKS_EXIT</t>
        </is>
      </c>
      <c r="E127" s="38" t="n"/>
      <c r="F127" s="26" t="n"/>
      <c r="G127" s="38">
        <f>IFERROR(VLOOKUP($A205&amp;"_"&amp;$B205,Results_Deltas!$A$2:$P$15000,5,FALSE),"")</f>
        <v/>
      </c>
      <c r="H127" s="38" t="inlineStr">
        <is>
          <t>Blanket (page end)</t>
        </is>
      </c>
      <c r="I127" s="26" t="n"/>
      <c r="J127" s="26" t="n"/>
      <c r="K127" s="26" t="n"/>
      <c r="L127" s="26" t="inlineStr">
        <is>
          <t>NO</t>
        </is>
      </c>
      <c r="M127" s="74" t="n">
        <v>3.54033571541091</v>
      </c>
      <c r="N127" s="74" t="n">
        <v>41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FUNDING_GATE_FILTER_TF</t>
        </is>
      </c>
      <c r="B128" s="38" t="inlineStr">
        <is>
          <t>D</t>
        </is>
      </c>
      <c r="C128" s="38" t="n"/>
      <c r="D128" s="38" t="inlineStr">
        <is>
          <t>GLOBAL_CHECK</t>
        </is>
      </c>
      <c r="E128" s="38" t="n"/>
      <c r="F128" s="26" t="n"/>
      <c r="G128" s="38">
        <f>IFERROR(VLOOKUP($A97&amp;"_"&amp;$B97,Results_Deltas!$A$2:$P$15000,5,FALSE),"")</f>
        <v/>
      </c>
      <c r="H128" s="38" t="inlineStr">
        <is>
          <t>Blanket (page end)</t>
        </is>
      </c>
      <c r="I128" s="26" t="n"/>
      <c r="J128" s="26" t="n"/>
      <c r="K128" s="26" t="n"/>
      <c r="L128" s="26" t="inlineStr">
        <is>
          <t>NO</t>
        </is>
      </c>
      <c r="M128" s="74" t="n">
        <v>3.542273038828729</v>
      </c>
      <c r="N128" s="74" t="n">
        <v>31</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EMA_BLANKET_FILTER_MIN_TFS</t>
        </is>
      </c>
      <c r="B129" s="38" t="inlineStr">
        <is>
          <t>1</t>
        </is>
      </c>
      <c r="C129" s="38" t="n"/>
      <c r="D129" s="38" t="inlineStr">
        <is>
          <t>GLOBAL_CHECK</t>
        </is>
      </c>
      <c r="E129" s="38" t="n"/>
      <c r="F129" s="26" t="n"/>
      <c r="G129" s="38">
        <f>IFERROR(VLOOKUP($A83&amp;"_"&amp;$B83,Results_Deltas!$A$2:$P$15000,5,FALSE),"")</f>
        <v/>
      </c>
      <c r="H129" s="38" t="inlineStr">
        <is>
          <t>Blanket (page end)</t>
        </is>
      </c>
      <c r="I129" s="26" t="n"/>
      <c r="J129" s="26" t="n"/>
      <c r="K129" s="26" t="n"/>
      <c r="L129" s="26" t="inlineStr">
        <is>
          <t>NO</t>
        </is>
      </c>
      <c r="M129" s="74" t="n">
        <v>3.551736331949003</v>
      </c>
      <c r="N129" s="74" t="n">
        <v>52</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FUNDING_GATE_FILTER_TF</t>
        </is>
      </c>
      <c r="B130" s="38" t="inlineStr">
        <is>
          <t>OFF</t>
        </is>
      </c>
      <c r="C130" s="38" t="n"/>
      <c r="D130" s="38" t="inlineStr">
        <is>
          <t>GLOBAL_CHECK</t>
        </is>
      </c>
      <c r="E130" s="38" t="n"/>
      <c r="F130" s="26" t="n"/>
      <c r="G130" s="38">
        <f>IFERROR(VLOOKUP($A96&amp;"_"&amp;$B96,Results_Deltas!$A$2:$P$15000,5,FALSE),"")</f>
        <v/>
      </c>
      <c r="H130" s="38" t="inlineStr">
        <is>
          <t>Blanket (page end)</t>
        </is>
      </c>
      <c r="I130" s="26" t="n"/>
      <c r="J130" s="26" t="n"/>
      <c r="K130" s="26" t="n"/>
      <c r="L130" s="26" t="inlineStr">
        <is>
          <t>YES</t>
        </is>
      </c>
      <c r="M130" s="74" t="n">
        <v>3.581834706491079</v>
      </c>
      <c r="N130" s="74" t="n">
        <v>32</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FUNDING_GATE_FILTER_TF</t>
        </is>
      </c>
      <c r="B131" s="38" t="inlineStr">
        <is>
          <t>4h</t>
        </is>
      </c>
      <c r="C131" s="38" t="n"/>
      <c r="D131" s="38" t="inlineStr">
        <is>
          <t>GLOBAL_CHECK</t>
        </is>
      </c>
      <c r="E131" s="38" t="n"/>
      <c r="F131" s="26" t="n"/>
      <c r="G131" s="38">
        <f>IFERROR(VLOOKUP($A98&amp;"_"&amp;$B98,Results_Deltas!$A$2:$P$15000,5,FALSE),"")</f>
        <v/>
      </c>
      <c r="H131" s="38" t="inlineStr">
        <is>
          <t>Blanket (page end)</t>
        </is>
      </c>
      <c r="I131" s="26" t="n"/>
      <c r="J131" s="26" t="n"/>
      <c r="K131" s="26" t="n"/>
      <c r="L131" s="26" t="inlineStr">
        <is>
          <t>NO</t>
        </is>
      </c>
      <c r="M131" s="74" t="n">
        <v>3.591565650818224</v>
      </c>
      <c r="N131" s="74" t="n">
        <v>31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GR_FILTER_VEC_MIN_TFS</t>
        </is>
      </c>
      <c r="B132" s="38" t="inlineStr">
        <is>
          <t>1</t>
        </is>
      </c>
      <c r="C132" s="38" t="n"/>
      <c r="D132" s="38" t="inlineStr">
        <is>
          <t>GLOBAL_CHECK</t>
        </is>
      </c>
      <c r="E132" s="38" t="n"/>
      <c r="F132" s="26" t="n"/>
      <c r="G132" s="38">
        <f>IFERROR(VLOOKUP($A115&amp;"_"&amp;$B115,Results_Deltas!$A$2:$P$15000,5,FALSE),"")</f>
        <v/>
      </c>
      <c r="H132" s="38" t="inlineStr">
        <is>
          <t>Blanket (page end)</t>
        </is>
      </c>
      <c r="I132" s="26" t="n"/>
      <c r="J132" s="26" t="n"/>
      <c r="K132" s="26" t="n"/>
      <c r="L132" s="26" t="inlineStr">
        <is>
          <t>YES</t>
        </is>
      </c>
      <c r="M132" s="74" t="n">
        <v>3.605279385437525</v>
      </c>
      <c r="N132" s="74" t="n">
        <v>47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EMA_9_21_FILTER_MIN_TFS</t>
        </is>
      </c>
      <c r="B133" s="38" t="inlineStr">
        <is>
          <t>0</t>
        </is>
      </c>
      <c r="C133" s="38" t="n"/>
      <c r="D133" s="38" t="inlineStr">
        <is>
          <t>GLOBAL_CHECK</t>
        </is>
      </c>
      <c r="E133" s="38" t="n"/>
      <c r="F133" s="26" t="n"/>
      <c r="G133" s="38">
        <f>IFERROR(VLOOKUP($A76&amp;"_"&amp;$B76,Results_Deltas!$A$2:$P$15000,5,FALSE),"")</f>
        <v/>
      </c>
      <c r="H133" s="38" t="inlineStr">
        <is>
          <t>Blanket (page end)</t>
        </is>
      </c>
      <c r="I133" s="26" t="n"/>
      <c r="J133" s="26" t="n"/>
      <c r="K133" s="26" t="n"/>
      <c r="L133" s="26" t="inlineStr">
        <is>
          <t>NO</t>
        </is>
      </c>
      <c r="M133" s="74" t="n">
        <v>3.607601808311657</v>
      </c>
      <c r="N133" s="74" t="n">
        <v>52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CRYPTO_SPIKE_FADE_THRESHOLD_PCT</t>
        </is>
      </c>
      <c r="B134" s="40" t="inlineStr">
        <is>
          <t>10</t>
        </is>
      </c>
      <c r="C134" s="38" t="n"/>
      <c r="D134" s="38" t="inlineStr">
        <is>
          <t>GLOBAL_CHECK, STOCKS_EXIT</t>
        </is>
      </c>
      <c r="E134" s="38" t="n"/>
      <c r="F134" s="26" t="n"/>
      <c r="G134" s="38">
        <f>IFERROR(VLOOKUP($A59&amp;"_"&amp;$B59,Results_Deltas!$A$2:$P$15000,5,FALSE),"")</f>
        <v/>
      </c>
      <c r="H134" s="38" t="inlineStr">
        <is>
          <t>Blanket (page end)</t>
        </is>
      </c>
      <c r="I134" s="26" t="n"/>
      <c r="J134" s="26" t="n"/>
      <c r="K134" s="26" t="n"/>
      <c r="L134" s="26" t="inlineStr">
        <is>
          <t>NO</t>
        </is>
      </c>
      <c r="M134" s="74" t="n">
        <v>3.610542505786821</v>
      </c>
      <c r="N134" s="74" t="n">
        <v>50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LR_BAND_LADDER_STOCH_EXTREME</t>
        </is>
      </c>
      <c r="B135" s="38" t="inlineStr">
        <is>
          <t>30.0_ALT</t>
        </is>
      </c>
      <c r="C135" s="38" t="n"/>
      <c r="D135" s="38" t="inlineStr">
        <is>
          <t>GLOBAL_CHECK, STOCKS_EXIT</t>
        </is>
      </c>
      <c r="E135" s="38" t="n"/>
      <c r="F135" s="26" t="n"/>
      <c r="G135" s="38">
        <f>IFERROR(VLOOKUP($A157&amp;"_"&amp;$B157,Results_Deltas!$A$2:$P$15000,5,FALSE),"")</f>
        <v/>
      </c>
      <c r="H135" s="38" t="inlineStr">
        <is>
          <t>Blanket (page end)</t>
        </is>
      </c>
      <c r="I135" s="26" t="n"/>
      <c r="J135" s="26" t="n"/>
      <c r="K135" s="26" t="n"/>
      <c r="L135" s="26" t="inlineStr">
        <is>
          <t>NO</t>
        </is>
      </c>
      <c r="M135" s="74" t="n">
        <v>3.622923152004338</v>
      </c>
      <c r="N135" s="74" t="n">
        <v>44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LR_BAND_LADDER_STOCH_EXTREME</t>
        </is>
      </c>
      <c r="B136" s="40" t="inlineStr">
        <is>
          <t>30.0</t>
        </is>
      </c>
      <c r="C136" s="38" t="n"/>
      <c r="D136" s="38" t="inlineStr">
        <is>
          <t>GLOBAL_CHECK, STOCKS_EXIT</t>
        </is>
      </c>
      <c r="E136" s="38" t="n"/>
      <c r="F136" s="26" t="n"/>
      <c r="G136" s="38">
        <f>IFERROR(VLOOKUP($A156&amp;"_"&amp;$B156,Results_Deltas!$A$2:$P$15000,5,FALSE),"")</f>
        <v/>
      </c>
      <c r="H136" s="38" t="inlineStr">
        <is>
          <t>Blanket (page end)</t>
        </is>
      </c>
      <c r="I136" s="26" t="n"/>
      <c r="J136" s="26" t="n"/>
      <c r="K136" s="26" t="n"/>
      <c r="L136" s="26" t="inlineStr">
        <is>
          <t>YES</t>
        </is>
      </c>
      <c r="M136" s="74" t="n">
        <v>3.634489372563956</v>
      </c>
      <c r="N136" s="74" t="n">
        <v>44</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CRYPTO_SPIKE_FADE_THRESHOLD_PCT</t>
        </is>
      </c>
      <c r="B137" s="38" t="inlineStr">
        <is>
          <t>5</t>
        </is>
      </c>
      <c r="C137" s="38" t="n"/>
      <c r="D137" s="38" t="inlineStr">
        <is>
          <t>GLOBAL_CHECK, STOCKS_EXIT</t>
        </is>
      </c>
      <c r="E137" s="38" t="n"/>
      <c r="F137" s="26" t="n"/>
      <c r="G137" s="38">
        <f>IFERROR(VLOOKUP($A62&amp;"_"&amp;$B62,Results_Deltas!$A$2:$P$15000,5,FALSE),"")</f>
        <v/>
      </c>
      <c r="H137" s="38" t="inlineStr">
        <is>
          <t>Blanket (page end)</t>
        </is>
      </c>
      <c r="I137" s="26" t="n"/>
      <c r="J137" s="26" t="n"/>
      <c r="K137" s="26" t="n"/>
      <c r="L137" s="26" t="inlineStr">
        <is>
          <t>YES</t>
        </is>
      </c>
      <c r="M137" s="74" t="n">
        <v>3.635131605653518</v>
      </c>
      <c r="N137" s="74" t="n">
        <v>55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DELTA_REENTRY_FILTER_ENABLED</t>
        </is>
      </c>
      <c r="B138" s="38" t="inlineStr">
        <is>
          <t>True</t>
        </is>
      </c>
      <c r="C138" s="38" t="n"/>
      <c r="D138" s="38" t="inlineStr">
        <is>
          <t>ENTRY, GLOBAL_CHECK, STOCKS_EXIT</t>
        </is>
      </c>
      <c r="E138" s="38" t="n"/>
      <c r="F138" s="26" t="n"/>
      <c r="G138" s="38">
        <f>IFERROR(VLOOKUP($A70&amp;"_"&amp;$B70,Results_Deltas!$A$2:$P$15000,5,FALSE),"")</f>
        <v/>
      </c>
      <c r="H138" s="38" t="inlineStr">
        <is>
          <t>Blanket (page end)</t>
        </is>
      </c>
      <c r="I138" s="26" t="n"/>
      <c r="J138" s="26" t="n"/>
      <c r="K138" s="26" t="n"/>
      <c r="L138" s="26" t="inlineStr">
        <is>
          <t>NO</t>
        </is>
      </c>
      <c r="M138" s="74" t="n">
        <v>3.645160560872499</v>
      </c>
      <c r="N138" s="74" t="n">
        <v>53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COOLDOWN_LOCKS_FILTER_TF</t>
        </is>
      </c>
      <c r="B139" s="40" t="inlineStr">
        <is>
          <t>15m</t>
        </is>
      </c>
      <c r="C139" s="38" t="n"/>
      <c r="D139" s="38" t="inlineStr">
        <is>
          <t>GLOBAL_CHECK</t>
        </is>
      </c>
      <c r="E139" s="38" t="n"/>
      <c r="F139" s="26" t="n"/>
      <c r="G139" s="38">
        <f>IFERROR(VLOOKUP($A58&amp;"_"&amp;$B58,Results_Deltas!$A$2:$P$15000,5,FALSE),"")</f>
        <v/>
      </c>
      <c r="H139" s="38" t="inlineStr">
        <is>
          <t>Blanket (page end)</t>
        </is>
      </c>
      <c r="I139" s="26" t="n"/>
      <c r="J139" s="26" t="n"/>
      <c r="K139" s="26" t="n"/>
      <c r="L139" s="26" t="inlineStr">
        <is>
          <t>NO</t>
        </is>
      </c>
      <c r="M139" s="74" t="n">
        <v>3.649304077562654</v>
      </c>
      <c r="N139" s="74" t="n">
        <v>51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EMA_9_21_FILTER_MIN_TFS</t>
        </is>
      </c>
      <c r="B140" s="38" t="inlineStr">
        <is>
          <t>1</t>
        </is>
      </c>
      <c r="C140" s="38" t="n"/>
      <c r="D140" s="38" t="inlineStr">
        <is>
          <t>GLOBAL_CHECK</t>
        </is>
      </c>
      <c r="E140" s="38" t="n"/>
      <c r="F140" s="26" t="n"/>
      <c r="G140" s="38">
        <f>IFERROR(VLOOKUP($A78&amp;"_"&amp;$B78,Results_Deltas!$A$2:$P$15000,5,FALSE),"")</f>
        <v/>
      </c>
      <c r="H140" s="38" t="inlineStr">
        <is>
          <t>Blanket (page end)</t>
        </is>
      </c>
      <c r="I140" s="26" t="n"/>
      <c r="J140" s="26" t="n"/>
      <c r="K140" s="26" t="n"/>
      <c r="L140" s="26" t="inlineStr">
        <is>
          <t>NO</t>
        </is>
      </c>
      <c r="M140" s="74" t="n">
        <v>3.653441383110029</v>
      </c>
      <c r="N140" s="74" t="n">
        <v>56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LR_BAND_LADDER_TF_BOTTOM</t>
        </is>
      </c>
      <c r="B141" s="38" t="inlineStr">
        <is>
          <t>1</t>
        </is>
      </c>
      <c r="C141" s="38" t="n"/>
      <c r="D141" s="38" t="inlineStr">
        <is>
          <t>GLOBAL_CHECK, STOCKS_EXIT</t>
        </is>
      </c>
      <c r="E141" s="38" t="n"/>
      <c r="F141" s="26" t="n"/>
      <c r="G141" s="38">
        <f>IFERROR(VLOOKUP($A159&amp;"_"&amp;$B159,Results_Deltas!$A$2:$P$15000,5,FALSE),"")</f>
        <v/>
      </c>
      <c r="H141" s="38" t="inlineStr">
        <is>
          <t>Blanket (page end)</t>
        </is>
      </c>
      <c r="I141" s="26" t="n"/>
      <c r="J141" s="26" t="n"/>
      <c r="K141" s="26" t="n"/>
      <c r="L141" s="26" t="inlineStr">
        <is>
          <t>NO</t>
        </is>
      </c>
      <c r="M141" s="74" t="n">
        <v>3.663531635563257</v>
      </c>
      <c r="N141" s="74" t="n">
        <v>49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GR_FILTER_VEC_ENABLED</t>
        </is>
      </c>
      <c r="B142" s="38" t="inlineStr">
        <is>
          <t>True</t>
        </is>
      </c>
      <c r="C142" s="38" t="n"/>
      <c r="D142" s="38" t="inlineStr">
        <is>
          <t>GLOBAL_CHECK</t>
        </is>
      </c>
      <c r="E142" s="38" t="n"/>
      <c r="F142" s="26" t="n"/>
      <c r="G142" s="38">
        <f>IFERROR(VLOOKUP($A112&amp;"_"&amp;$B112,Results_Deltas!$A$2:$P$15000,5,FALSE),"")</f>
        <v/>
      </c>
      <c r="H142" s="38" t="inlineStr">
        <is>
          <t>Blanket (page end)</t>
        </is>
      </c>
      <c r="I142" s="26" t="n"/>
      <c r="J142" s="26" t="n"/>
      <c r="K142" s="26" t="n"/>
      <c r="L142" s="26" t="inlineStr">
        <is>
          <t>NO</t>
        </is>
      </c>
      <c r="M142" s="74" t="n">
        <v>3.675750541741192</v>
      </c>
      <c r="N142" s="74" t="n">
        <v>54</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ADX_RANGING_THRESHOLD</t>
        </is>
      </c>
      <c r="B143" s="38" t="inlineStr">
        <is>
          <t>20</t>
        </is>
      </c>
      <c r="C143" s="38" t="n"/>
      <c r="D143" s="38" t="inlineStr">
        <is>
          <t>ENTRY, GLOBAL_CHECK, STOCKS_EXIT</t>
        </is>
      </c>
      <c r="E143" s="38" t="n"/>
      <c r="F143" s="26" t="n"/>
      <c r="G143" s="38">
        <f>IFERROR(VLOOKUP($A44&amp;"_"&amp;$B44,Results_Deltas!$A$2:$P$15000,5,FALSE),"")</f>
        <v/>
      </c>
      <c r="H143" s="38" t="inlineStr">
        <is>
          <t>Blanket (page end)</t>
        </is>
      </c>
      <c r="I143" s="26" t="n"/>
      <c r="J143" s="26" t="n"/>
      <c r="K143" s="26" t="n"/>
      <c r="L143" s="26" t="inlineStr">
        <is>
          <t>NO</t>
        </is>
      </c>
      <c r="M143" s="74" t="n">
        <v>3.694463292403708</v>
      </c>
      <c r="N143" s="74" t="n">
        <v>48</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OI_CONFIRM_MIN_PRICE_PCT</t>
        </is>
      </c>
      <c r="B144" s="38" t="inlineStr">
        <is>
          <t>0</t>
        </is>
      </c>
      <c r="C144" s="38" t="n"/>
      <c r="D144" s="38" t="inlineStr">
        <is>
          <t>ENTRY, GLOBAL_CHECK, STOCKS_EXIT</t>
        </is>
      </c>
      <c r="E144" s="38" t="n"/>
      <c r="F144" s="26" t="n"/>
      <c r="G144" s="38">
        <f>IFERROR(VLOOKUP($A209&amp;"_"&amp;$B209,Results_Deltas!$A$2:$P$15000,5,FALSE),"")</f>
        <v/>
      </c>
      <c r="H144" s="38" t="inlineStr">
        <is>
          <t>Blanket (page end)</t>
        </is>
      </c>
      <c r="I144" s="26" t="n"/>
      <c r="J144" s="26" t="n"/>
      <c r="K144" s="26" t="n"/>
      <c r="L144" s="26" t="inlineStr">
        <is>
          <t>NO</t>
        </is>
      </c>
      <c r="M144" s="74" t="n">
        <v>3.711450891871649</v>
      </c>
      <c r="N144" s="74" t="n">
        <v>41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BANDAID_OFF_LOSER_RECOVER_PCT</t>
        </is>
      </c>
      <c r="B145" s="38" t="inlineStr">
        <is>
          <t>0</t>
        </is>
      </c>
      <c r="C145" s="38" t="n"/>
      <c r="D145" s="38" t="inlineStr">
        <is>
          <t>AUGMENT, ENTRY, EXIT, GLOBAL_CHECK, REDUCE, STOCKS_EXIT</t>
        </is>
      </c>
      <c r="E145" s="38" t="n"/>
      <c r="F145" s="26" t="n"/>
      <c r="G145" s="38">
        <f>IFERROR(VLOOKUP($A48&amp;"_"&amp;$B48,Results_Deltas!$A$2:$P$15000,5,FALSE),"")</f>
        <v/>
      </c>
      <c r="H145" s="38" t="inlineStr">
        <is>
          <t>Blanket (page end)</t>
        </is>
      </c>
      <c r="I145" s="26" t="n"/>
      <c r="J145" s="26" t="n"/>
      <c r="K145" s="26" t="n"/>
      <c r="L145" s="26" t="inlineStr">
        <is>
          <t>NO</t>
        </is>
      </c>
      <c r="M145" s="74" t="n">
        <v>3.731989944744352</v>
      </c>
      <c r="N145" s="74" t="n">
        <v>51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LR_BAND_LADDER_TF_TOP</t>
        </is>
      </c>
      <c r="B146" s="38" t="inlineStr">
        <is>
          <t>0</t>
        </is>
      </c>
      <c r="C146" s="38" t="n"/>
      <c r="D146" s="38" t="inlineStr">
        <is>
          <t>GLOBAL_CHECK, STOCKS_EXIT</t>
        </is>
      </c>
      <c r="E146" s="38" t="n"/>
      <c r="F146" s="26" t="n"/>
      <c r="G146" s="38">
        <f>IFERROR(VLOOKUP($A160&amp;"_"&amp;$B160,Results_Deltas!$A$2:$P$15000,5,FALSE),"")</f>
        <v/>
      </c>
      <c r="H146" s="38" t="inlineStr">
        <is>
          <t>Blanket (page end)</t>
        </is>
      </c>
      <c r="I146" s="26" t="n"/>
      <c r="J146" s="26" t="n"/>
      <c r="K146" s="26" t="n"/>
      <c r="L146" s="26" t="inlineStr">
        <is>
          <t>YES</t>
        </is>
      </c>
      <c r="M146" s="74" t="n">
        <v>3.772792639404</v>
      </c>
      <c r="N146" s="74" t="n">
        <v>47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NEW_POSITION_MAX_LOSS_THRESHOLD</t>
        </is>
      </c>
      <c r="B147" s="38" t="inlineStr">
        <is>
          <t>2.0</t>
        </is>
      </c>
      <c r="C147" s="38" t="n"/>
      <c r="D147" s="38" t="inlineStr">
        <is>
          <t>AUGMENT, EXIT, GLOBAL_CHECK, REDUCE, STOCKS_EXIT</t>
        </is>
      </c>
      <c r="E147" s="38" t="n"/>
      <c r="F147" s="26" t="n"/>
      <c r="G147" s="38">
        <f>IFERROR(VLOOKUP($A200&amp;"_"&amp;$B200,Results_Deltas!$A$2:$P$15000,5,FALSE),"")</f>
        <v/>
      </c>
      <c r="H147" s="38" t="inlineStr">
        <is>
          <t>Blanket (page end)</t>
        </is>
      </c>
      <c r="I147" s="26" t="n"/>
      <c r="J147" s="26" t="n"/>
      <c r="K147" s="26" t="n"/>
      <c r="L147" s="26" t="inlineStr">
        <is>
          <t>NO</t>
        </is>
      </c>
      <c r="M147" s="74" t="n">
        <v>3.806628323801872</v>
      </c>
      <c r="N147" s="74" t="n">
        <v>48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LR_BAND_LADDER_TF_TOP</t>
        </is>
      </c>
      <c r="B148" s="38" t="inlineStr">
        <is>
          <t>1</t>
        </is>
      </c>
      <c r="C148" s="38" t="n"/>
      <c r="D148" s="38" t="inlineStr">
        <is>
          <t>GLOBAL_CHECK, STOCKS_EXIT</t>
        </is>
      </c>
      <c r="E148" s="38" t="n"/>
      <c r="F148" s="26" t="n"/>
      <c r="G148" s="38">
        <f>IFERROR(VLOOKUP($A161&amp;"_"&amp;$B161,Results_Deltas!$A$2:$P$15000,5,FALSE),"")</f>
        <v/>
      </c>
      <c r="H148" s="38" t="inlineStr">
        <is>
          <t>Blanket (page end)</t>
        </is>
      </c>
      <c r="I148" s="26" t="n"/>
      <c r="J148" s="26" t="n"/>
      <c r="K148" s="26" t="n"/>
      <c r="L148" s="26" t="inlineStr">
        <is>
          <t>NO</t>
        </is>
      </c>
      <c r="M148" s="74" t="n">
        <v>3.834628004054482</v>
      </c>
      <c r="N148" s="74" t="n">
        <v>48</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BAND_ARROW_ENABLED</t>
        </is>
      </c>
      <c r="B149" s="40" t="inlineStr">
        <is>
          <t>False</t>
        </is>
      </c>
      <c r="C149" s="38" t="n"/>
      <c r="D149" s="38" t="inlineStr">
        <is>
          <t>GLOBAL_CHECK, STOCKS_EXIT</t>
        </is>
      </c>
      <c r="E149" s="38" t="n"/>
      <c r="F149" s="26" t="n"/>
      <c r="G149" s="38">
        <f>IFERROR(VLOOKUP($A52&amp;"_"&amp;$B52,Results_Deltas!$A$2:$P$15000,5,FALSE),"")</f>
        <v/>
      </c>
      <c r="H149" s="38" t="inlineStr">
        <is>
          <t>Blanket (page end)</t>
        </is>
      </c>
      <c r="I149" s="26" t="n"/>
      <c r="J149" s="26" t="n"/>
      <c r="K149" s="26" t="n"/>
      <c r="L149" s="26" t="inlineStr">
        <is>
          <t>NO</t>
        </is>
      </c>
      <c r="M149" s="74" t="n">
        <v>3.853737062169762</v>
      </c>
      <c r="N149" s="74" t="n">
        <v>51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LR_BAND_LADDER_TF_BOTTOM</t>
        </is>
      </c>
      <c r="B150" s="38" t="inlineStr">
        <is>
          <t>0</t>
        </is>
      </c>
      <c r="C150" s="38" t="n"/>
      <c r="D150" s="38" t="inlineStr">
        <is>
          <t>GLOBAL_CHECK, STOCKS_EXIT</t>
        </is>
      </c>
      <c r="E150" s="38" t="n"/>
      <c r="F150" s="26" t="n"/>
      <c r="G150" s="38">
        <f>IFERROR(VLOOKUP($A158&amp;"_"&amp;$B158,Results_Deltas!$A$2:$P$15000,5,FALSE),"")</f>
        <v/>
      </c>
      <c r="H150" s="38" t="inlineStr">
        <is>
          <t>Blanket (page end)</t>
        </is>
      </c>
      <c r="I150" s="26" t="n"/>
      <c r="J150" s="26" t="n"/>
      <c r="K150" s="26" t="n"/>
      <c r="L150" s="26" t="inlineStr">
        <is>
          <t>YES</t>
        </is>
      </c>
      <c r="M150" s="74" t="n">
        <v>3.861850685344467</v>
      </c>
      <c r="N150" s="74" t="n">
        <v>52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HTF_TREND_VETO_BYPASS_ENABLED</t>
        </is>
      </c>
      <c r="B151" s="40" t="inlineStr">
        <is>
          <t>True</t>
        </is>
      </c>
      <c r="C151" s="38" t="n"/>
      <c r="D151" s="38" t="inlineStr">
        <is>
          <t>GLOBAL_CHECK, STOCKS_EXIT</t>
        </is>
      </c>
      <c r="E151" s="38" t="n"/>
      <c r="F151" s="26" t="n"/>
      <c r="G151" s="38">
        <f>IFERROR(VLOOKUP($A143&amp;"_"&amp;$B143,Results_Deltas!$A$2:$P$15000,5,FALSE),"")</f>
        <v/>
      </c>
      <c r="H151" s="38" t="inlineStr">
        <is>
          <t>Blanket (page end)</t>
        </is>
      </c>
      <c r="I151" s="26" t="n"/>
      <c r="J151" s="26" t="n"/>
      <c r="K151" s="26" t="n"/>
      <c r="L151" s="26" t="inlineStr">
        <is>
          <t>NO</t>
        </is>
      </c>
      <c r="M151" s="74" t="n">
        <v>3.901249979930347</v>
      </c>
      <c r="N151" s="74" t="n">
        <v>52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DUP_GUARD_FILTER_TF</t>
        </is>
      </c>
      <c r="B152" s="40" t="inlineStr">
        <is>
          <t>15m</t>
        </is>
      </c>
      <c r="C152" s="38" t="n"/>
      <c r="D152" s="38" t="inlineStr">
        <is>
          <t>GLOBAL_CHECK</t>
        </is>
      </c>
      <c r="E152" s="38" t="n"/>
      <c r="F152" s="26" t="n"/>
      <c r="G152" s="38">
        <f>IFERROR(VLOOKUP($A75&amp;"_"&amp;$B75,Results_Deltas!$A$2:$P$15000,5,FALSE),"")</f>
        <v/>
      </c>
      <c r="H152" s="38" t="inlineStr">
        <is>
          <t>Blanket (page end)</t>
        </is>
      </c>
      <c r="I152" s="26" t="n"/>
      <c r="J152" s="26" t="n"/>
      <c r="K152" s="26" t="n"/>
      <c r="L152" s="26" t="inlineStr">
        <is>
          <t>NO</t>
        </is>
      </c>
      <c r="M152" s="74" t="n">
        <v>3.941731921072182</v>
      </c>
      <c r="N152" s="74" t="n">
        <v>51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NEW_POSITION_MAX_LOSS_THRESHOLD</t>
        </is>
      </c>
      <c r="B153" s="38" t="inlineStr">
        <is>
          <t>1.0</t>
        </is>
      </c>
      <c r="C153" s="38" t="n"/>
      <c r="D153" s="38" t="inlineStr">
        <is>
          <t>AUGMENT, EXIT, GLOBAL_CHECK, REDUCE, STOCKS_EXIT</t>
        </is>
      </c>
      <c r="E153" s="38" t="n"/>
      <c r="F153" s="26" t="n"/>
      <c r="G153" s="38">
        <f>IFERROR(VLOOKUP($A201&amp;"_"&amp;$B201,Results_Deltas!$A$2:$P$15000,5,FALSE),"")</f>
        <v/>
      </c>
      <c r="H153" s="38" t="inlineStr">
        <is>
          <t>Blanket (page end)</t>
        </is>
      </c>
      <c r="I153" s="26" t="n"/>
      <c r="J153" s="26" t="n"/>
      <c r="K153" s="26" t="n"/>
      <c r="L153" s="26" t="inlineStr">
        <is>
          <t>NO</t>
        </is>
      </c>
      <c r="M153" s="74" t="n">
        <v>3.952080961866506</v>
      </c>
      <c r="N153" s="74" t="n">
        <v>46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IFERROR(VLOOKUP($A86&amp;"_"&amp;$B86,Results_Deltas!$A$2:$P$15000,5,FALSE),"")</f>
        <v/>
      </c>
      <c r="H154" s="38" t="inlineStr">
        <is>
          <t>Blanket (page end)</t>
        </is>
      </c>
      <c r="I154" s="26" t="n"/>
      <c r="J154" s="26" t="n"/>
      <c r="K154" s="26" t="n"/>
      <c r="L154" s="26" t="inlineStr">
        <is>
          <t>NO</t>
        </is>
      </c>
      <c r="M154" s="74" t="n">
        <v>4.001469407476343</v>
      </c>
      <c r="N154" s="74" t="n">
        <v>51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EMA_BLANKET_FILTER_ENABLED</t>
        </is>
      </c>
      <c r="B155" s="40" t="inlineStr">
        <is>
          <t>True</t>
        </is>
      </c>
      <c r="C155" s="38" t="n"/>
      <c r="D155" s="38" t="inlineStr">
        <is>
          <t>GLOBAL_CHECK</t>
        </is>
      </c>
      <c r="E155" s="38" t="n"/>
      <c r="F155" s="26" t="n"/>
      <c r="G155" s="38">
        <f>IFERROR(VLOOKUP($A80&amp;"_"&amp;$B80,Results_Deltas!$A$2:$P$15000,5,FALSE),"")</f>
        <v/>
      </c>
      <c r="H155" s="38" t="inlineStr">
        <is>
          <t>Blanket (page end)</t>
        </is>
      </c>
      <c r="I155" s="26" t="n"/>
      <c r="J155" s="26" t="n"/>
      <c r="K155" s="26" t="n"/>
      <c r="L155" s="26" t="inlineStr">
        <is>
          <t>NO</t>
        </is>
      </c>
      <c r="M155" s="74" t="n">
        <v>4.018144207893857</v>
      </c>
      <c r="N155" s="74" t="n">
        <v>57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LEADERBOARD_FILTER</t>
        </is>
      </c>
      <c r="B156" s="38" t="inlineStr">
        <is>
          <t>False_ALT</t>
        </is>
      </c>
      <c r="C156" s="38" t="n"/>
      <c r="D156" s="38" t="inlineStr">
        <is>
          <t>AUGMENT, ENTRY, EXIT, GLOBAL_CHECK, REDUCE, STOCKS_EXIT</t>
        </is>
      </c>
      <c r="E156" s="38" t="n"/>
      <c r="F156" s="26" t="n"/>
      <c r="G156" s="38">
        <f>IFERROR(VLOOKUP($A147&amp;"_"&amp;$B147,Results_Deltas!$A$2:$P$15000,5,FALSE),"")</f>
        <v/>
      </c>
      <c r="H156" s="38" t="inlineStr">
        <is>
          <t>Blanket (page end)</t>
        </is>
      </c>
      <c r="I156" s="26" t="n"/>
      <c r="J156" s="26" t="n"/>
      <c r="K156" s="26" t="n"/>
      <c r="L156" s="26" t="inlineStr">
        <is>
          <t>YES</t>
        </is>
      </c>
      <c r="M156" s="74" t="n">
        <v>4.022510307221405</v>
      </c>
      <c r="N156" s="74" t="n">
        <v>48</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DELTA_REENTRY_FILTER_ENABLED</t>
        </is>
      </c>
      <c r="B157" s="40" t="inlineStr">
        <is>
          <t>False</t>
        </is>
      </c>
      <c r="C157" s="38" t="n"/>
      <c r="D157" s="38" t="inlineStr">
        <is>
          <t>ENTRY, GLOBAL_CHECK, STOCKS_EXIT</t>
        </is>
      </c>
      <c r="E157" s="38" t="n"/>
      <c r="F157" s="26" t="n"/>
      <c r="G157" s="38">
        <f>IFERROR(VLOOKUP($A69&amp;"_"&amp;$B69,Results_Deltas!$A$2:$P$15000,5,FALSE),"")</f>
        <v/>
      </c>
      <c r="H157" s="38" t="inlineStr">
        <is>
          <t>Blanket (page end)</t>
        </is>
      </c>
      <c r="I157" s="26" t="n"/>
      <c r="J157" s="26" t="n"/>
      <c r="K157" s="26" t="n"/>
      <c r="L157" s="26" t="inlineStr">
        <is>
          <t>NO</t>
        </is>
      </c>
      <c r="M157" s="74" t="n">
        <v>4.042244715070218</v>
      </c>
      <c r="N157" s="74" t="n">
        <v>55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EXECUTE_NOW_SINGLE_GATE_ENFORCE</t>
        </is>
      </c>
      <c r="B158" s="38" t="inlineStr">
        <is>
          <t>0.0</t>
        </is>
      </c>
      <c r="C158" s="38" t="n"/>
      <c r="D158" s="38" t="inlineStr">
        <is>
          <t>ENTRY, GLOBAL_CHECK, STOCKS_EXIT</t>
        </is>
      </c>
      <c r="E158" s="38" t="n"/>
      <c r="F158" s="26" t="n"/>
      <c r="G158" s="38">
        <f>IFERROR(VLOOKUP($A84&amp;"_"&amp;$B84,Results_Deltas!$A$2:$P$15000,5,FALSE),"")</f>
        <v/>
      </c>
      <c r="H158" s="38" t="inlineStr">
        <is>
          <t>Blanket (page end)</t>
        </is>
      </c>
      <c r="I158" s="26" t="n"/>
      <c r="J158" s="26" t="n"/>
      <c r="K158" s="26" t="n"/>
      <c r="L158" s="26" t="inlineStr">
        <is>
          <t>YES</t>
        </is>
      </c>
      <c r="M158" s="74" t="n">
        <v>4.056995036591275</v>
      </c>
      <c r="N158" s="74" t="n">
        <v>54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EXECUTE_NOW_SINGLE_GATE_ENFORCE</t>
        </is>
      </c>
      <c r="B159" s="38" t="inlineStr">
        <is>
          <t>0.0_ALT</t>
        </is>
      </c>
      <c r="C159" s="38" t="n"/>
      <c r="D159" s="38" t="inlineStr">
        <is>
          <t>ENTRY, GLOBAL_CHECK, STOCKS_EXIT</t>
        </is>
      </c>
      <c r="E159" s="38" t="n"/>
      <c r="F159" s="26" t="n"/>
      <c r="G159" s="38">
        <f>IFERROR(VLOOKUP($A85&amp;"_"&amp;$B85,Results_Deltas!$A$2:$P$15000,5,FALSE),"")</f>
        <v/>
      </c>
      <c r="H159" s="38" t="inlineStr">
        <is>
          <t>Blanket (page end)</t>
        </is>
      </c>
      <c r="I159" s="26" t="n"/>
      <c r="J159" s="26" t="n"/>
      <c r="K159" s="26" t="n"/>
      <c r="L159" s="26" t="inlineStr">
        <is>
          <t>NO</t>
        </is>
      </c>
      <c r="M159" s="74" t="n">
        <v>4.056995036591275</v>
      </c>
      <c r="N159" s="74" t="n">
        <v>54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GR_FILTER_VEC_ENABLED</t>
        </is>
      </c>
      <c r="B160" s="40" t="inlineStr">
        <is>
          <t>False</t>
        </is>
      </c>
      <c r="C160" s="38" t="n"/>
      <c r="D160" s="38" t="inlineStr">
        <is>
          <t>GLOBAL_CHECK</t>
        </is>
      </c>
      <c r="E160" s="38" t="n"/>
      <c r="F160" s="26" t="n"/>
      <c r="G160" s="38">
        <f>IFERROR(VLOOKUP($A111&amp;"_"&amp;$B111,Results_Deltas!$A$2:$P$15000,5,FALSE),"")</f>
        <v/>
      </c>
      <c r="H160" s="38" t="inlineStr">
        <is>
          <t>Blanket (page end)</t>
        </is>
      </c>
      <c r="I160" s="26" t="n"/>
      <c r="J160" s="26" t="n"/>
      <c r="K160" s="26" t="n"/>
      <c r="L160" s="26" t="inlineStr">
        <is>
          <t>NO</t>
        </is>
      </c>
      <c r="M160" s="74" t="n">
        <v>4.079350021160677</v>
      </c>
      <c r="N160" s="74" t="n">
        <v>52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EZ_MANAGE_THROTTLER_RATE</t>
        </is>
      </c>
      <c r="B161" s="38" t="inlineStr">
        <is>
          <t>0.0_ALT</t>
        </is>
      </c>
      <c r="C161" s="38" t="n"/>
      <c r="D161" s="38" t="inlineStr">
        <is>
          <t>GLOBAL_CHECK, STOCKS_EXIT</t>
        </is>
      </c>
      <c r="E161" s="38" t="n"/>
      <c r="F161" s="26" t="n"/>
      <c r="G161" s="38">
        <f>IFERROR(VLOOKUP($A87&amp;"_"&amp;$B87,Results_Deltas!$A$2:$P$15000,5,FALSE),"")</f>
        <v/>
      </c>
      <c r="H161" s="38" t="inlineStr">
        <is>
          <t>Blanket (page end)</t>
        </is>
      </c>
      <c r="I161" s="26" t="n"/>
      <c r="J161" s="26" t="n"/>
      <c r="K161" s="26" t="n"/>
      <c r="L161" s="26" t="inlineStr">
        <is>
          <t>NO</t>
        </is>
      </c>
      <c r="M161" s="74" t="n">
        <v>4.101564560032594</v>
      </c>
      <c r="N161" s="74" t="n">
        <v>49</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GOLDEN_RULE_BASE_USD</t>
        </is>
      </c>
      <c r="B162" s="38" t="inlineStr">
        <is>
          <t>0.0</t>
        </is>
      </c>
      <c r="C162" s="38" t="n"/>
      <c r="D162" s="38" t="inlineStr">
        <is>
          <t>GLOBAL_CHECK, STOCKS_EXIT</t>
        </is>
      </c>
      <c r="E162" s="38" t="n"/>
      <c r="F162" s="26" t="n"/>
      <c r="G162" s="38">
        <f>IFERROR(VLOOKUP($A107&amp;"_"&amp;$B107,Results_Deltas!$A$2:$P$15000,5,FALSE),"")</f>
        <v/>
      </c>
      <c r="H162" s="38" t="inlineStr">
        <is>
          <t>Blanket (page end)</t>
        </is>
      </c>
      <c r="I162" s="26" t="n"/>
      <c r="J162" s="26" t="n"/>
      <c r="K162" s="26" t="n"/>
      <c r="L162" s="26" t="inlineStr">
        <is>
          <t>NO</t>
        </is>
      </c>
      <c r="M162" s="74" t="n">
        <v>4.125914251177575</v>
      </c>
      <c r="N162" s="74" t="n">
        <v>51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GR_FILTER_VEC_MIN_TFS</t>
        </is>
      </c>
      <c r="B163" s="38" t="inlineStr">
        <is>
          <t>0</t>
        </is>
      </c>
      <c r="C163" s="38" t="n"/>
      <c r="D163" s="38" t="inlineStr">
        <is>
          <t>GLOBAL_CHECK</t>
        </is>
      </c>
      <c r="E163" s="38" t="n"/>
      <c r="F163" s="26" t="n"/>
      <c r="G163" s="38">
        <f>IFERROR(VLOOKUP($A113&amp;"_"&amp;$B113,Results_Deltas!$A$2:$P$15000,5,FALSE),"")</f>
        <v/>
      </c>
      <c r="H163" s="38" t="inlineStr">
        <is>
          <t>Blanket (page end)</t>
        </is>
      </c>
      <c r="I163" s="26" t="n"/>
      <c r="J163" s="26" t="n"/>
      <c r="K163" s="26" t="n"/>
      <c r="L163" s="26" t="inlineStr">
        <is>
          <t>NO</t>
        </is>
      </c>
      <c r="M163" s="74" t="n">
        <v>4.143875535822306</v>
      </c>
      <c r="N163" s="74" t="n">
        <v>53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GOLDEN_RULE_BASE_USD</t>
        </is>
      </c>
      <c r="B164" s="38" t="inlineStr">
        <is>
          <t>0.0_ALT</t>
        </is>
      </c>
      <c r="C164" s="38" t="n"/>
      <c r="D164" s="38" t="inlineStr">
        <is>
          <t>GLOBAL_CHECK, STOCKS_EXIT</t>
        </is>
      </c>
      <c r="E164" s="38" t="n"/>
      <c r="F164" s="26" t="n"/>
      <c r="G164" s="38">
        <f>IFERROR(VLOOKUP($A108&amp;"_"&amp;$B108,Results_Deltas!$A$2:$P$15000,5,FALSE),"")</f>
        <v/>
      </c>
      <c r="H164" s="38" t="inlineStr">
        <is>
          <t>Blanket (page end)</t>
        </is>
      </c>
      <c r="I164" s="26" t="n"/>
      <c r="J164" s="26" t="n"/>
      <c r="K164" s="26" t="n"/>
      <c r="L164" s="26" t="inlineStr">
        <is>
          <t>NO</t>
        </is>
      </c>
      <c r="M164" s="74" t="n">
        <v>4.149733665406303</v>
      </c>
      <c r="N164" s="74" t="n">
        <v>51</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0.5</t>
        </is>
      </c>
      <c r="C165" s="38" t="n"/>
      <c r="D165" s="38" t="inlineStr">
        <is>
          <t>AUGMENT, EXIT, GLOBAL_CHECK, REDUCE, STOCKS_EXIT</t>
        </is>
      </c>
      <c r="E165" s="38" t="n"/>
      <c r="F165" s="26" t="n"/>
      <c r="G165" s="38">
        <f>IFERROR(VLOOKUP($A202&amp;"_"&amp;$B202,Results_Deltas!$A$2:$P$15000,5,FALSE),"")</f>
        <v/>
      </c>
      <c r="H165" s="38" t="inlineStr">
        <is>
          <t>Blanket (page end)</t>
        </is>
      </c>
      <c r="I165" s="26" t="n"/>
      <c r="J165" s="26" t="n"/>
      <c r="K165" s="26" t="n"/>
      <c r="L165" s="26" t="inlineStr">
        <is>
          <t>NO</t>
        </is>
      </c>
      <c r="M165" s="74" t="n">
        <v>4.172101601225636</v>
      </c>
      <c r="N165" s="74" t="n">
        <v>51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t="n"/>
      <c r="F166" s="26" t="n"/>
      <c r="G166" s="38">
        <f>IFERROR(VLOOKUP($A194&amp;"_"&amp;$B194,Results_Deltas!$A$2:$P$15000,5,FALSE),"")</f>
        <v/>
      </c>
      <c r="H166" s="38" t="inlineStr">
        <is>
          <t>Blanket (page end)</t>
        </is>
      </c>
      <c r="I166" s="26" t="n"/>
      <c r="J166" s="26" t="n"/>
      <c r="K166" s="26" t="n"/>
      <c r="L166" s="26" t="inlineStr">
        <is>
          <t>NO</t>
        </is>
      </c>
      <c r="M166" s="74" t="n">
        <v>4.183217378784019</v>
      </c>
      <c r="N166" s="74" t="n">
        <v>49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IFERROR(VLOOKUP($A196&amp;"_"&amp;$B196,Results_Deltas!$A$2:$P$15000,5,FALSE),"")</f>
        <v/>
      </c>
      <c r="H167" s="38" t="inlineStr">
        <is>
          <t>Blanket (page end)</t>
        </is>
      </c>
      <c r="I167" s="26" t="n"/>
      <c r="J167" s="26" t="n"/>
      <c r="K167" s="26" t="n"/>
      <c r="L167" s="26" t="inlineStr">
        <is>
          <t>YES</t>
        </is>
      </c>
      <c r="M167" s="74" t="n">
        <v>4.198170961268236</v>
      </c>
      <c r="N167" s="74" t="n">
        <v>50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HA_WICK_QUALITY_ENABLED</t>
        </is>
      </c>
      <c r="B168" s="40" t="inlineStr">
        <is>
          <t>False</t>
        </is>
      </c>
      <c r="C168" s="38" t="n"/>
      <c r="D168" s="38" t="inlineStr">
        <is>
          <t>ENTRY, GLOBAL_CHECK, STOCKS_EXIT</t>
        </is>
      </c>
      <c r="E168" s="38" t="n"/>
      <c r="F168" s="26" t="n"/>
      <c r="G168" s="38">
        <f>IFERROR(VLOOKUP($A116&amp;"_"&amp;$B116,Results_Deltas!$A$2:$P$15000,5,FALSE),"")</f>
        <v/>
      </c>
      <c r="H168" s="38" t="inlineStr">
        <is>
          <t>Blanket (page end)</t>
        </is>
      </c>
      <c r="I168" s="26" t="n"/>
      <c r="J168" s="26" t="n"/>
      <c r="K168" s="26" t="n"/>
      <c r="L168" s="26" t="inlineStr">
        <is>
          <t>NO</t>
        </is>
      </c>
      <c r="M168" s="74" t="n">
        <v>4.198991854714884</v>
      </c>
      <c r="N168" s="74" t="n">
        <v>48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GR_FILTER_ALL_ENTRIES</t>
        </is>
      </c>
      <c r="B169" s="38" t="inlineStr">
        <is>
          <t>0.0</t>
        </is>
      </c>
      <c r="C169" s="38" t="n"/>
      <c r="D169" s="38" t="inlineStr">
        <is>
          <t>GLOBAL_CHECK, STOCKS_EXIT</t>
        </is>
      </c>
      <c r="E169" s="38" t="n"/>
      <c r="F169" s="26" t="n"/>
      <c r="G169" s="38">
        <f>IFERROR(VLOOKUP($A109&amp;"_"&amp;$B109,Results_Deltas!$A$2:$P$15000,5,FALSE),"")</f>
        <v/>
      </c>
      <c r="H169" s="38" t="inlineStr">
        <is>
          <t>Blanket (page end)</t>
        </is>
      </c>
      <c r="I169" s="26" t="n"/>
      <c r="J169" s="26" t="n"/>
      <c r="K169" s="26" t="n"/>
      <c r="L169" s="26" t="inlineStr">
        <is>
          <t>NO</t>
        </is>
      </c>
      <c r="M169" s="74" t="n">
        <v>4.212445095488143</v>
      </c>
      <c r="N169" s="74" t="n">
        <v>53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GR_FILTER_ALL_ENTRIES</t>
        </is>
      </c>
      <c r="B170" s="38" t="inlineStr">
        <is>
          <t>0.0_ALT</t>
        </is>
      </c>
      <c r="C170" s="38" t="n"/>
      <c r="D170" s="38" t="inlineStr">
        <is>
          <t>GLOBAL_CHECK, STOCKS_EXIT</t>
        </is>
      </c>
      <c r="E170" s="38" t="n"/>
      <c r="F170" s="26" t="n"/>
      <c r="G170" s="38">
        <f>IFERROR(VLOOKUP($A110&amp;"_"&amp;$B110,Results_Deltas!$A$2:$P$15000,5,FALSE),"")</f>
        <v/>
      </c>
      <c r="H170" s="38" t="inlineStr">
        <is>
          <t>Blanket (page end)</t>
        </is>
      </c>
      <c r="I170" s="26" t="n"/>
      <c r="J170" s="26" t="n"/>
      <c r="K170" s="26" t="n"/>
      <c r="L170" s="26" t="inlineStr">
        <is>
          <t>NO</t>
        </is>
      </c>
      <c r="M170" s="74" t="n">
        <v>4.212445095488143</v>
      </c>
      <c r="N170" s="74" t="n">
        <v>53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LIVE_VEC_EMERGENCY_BRAKE_ENABLED</t>
        </is>
      </c>
      <c r="B171" s="38" t="inlineStr">
        <is>
          <t>True</t>
        </is>
      </c>
      <c r="C171" s="38" t="n"/>
      <c r="D171" s="38" t="inlineStr">
        <is>
          <t>GLOBAL_CHECK, STOCKS_EXIT</t>
        </is>
      </c>
      <c r="E171" s="38" t="n"/>
      <c r="F171" s="26" t="n"/>
      <c r="G171" s="38">
        <f>IFERROR(VLOOKUP($A155&amp;"_"&amp;$B155,Results_Deltas!$A$2:$P$15000,5,FALSE),"")</f>
        <v/>
      </c>
      <c r="H171" s="38" t="inlineStr">
        <is>
          <t>Blanket (page end)</t>
        </is>
      </c>
      <c r="I171" s="26" t="n"/>
      <c r="J171" s="26" t="n"/>
      <c r="K171" s="26" t="n"/>
      <c r="L171" s="26" t="inlineStr">
        <is>
          <t>NO</t>
        </is>
      </c>
      <c r="M171" s="74" t="n">
        <v>4.219357593361029</v>
      </c>
      <c r="N171" s="74" t="n">
        <v>53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NEWBORN_LOSS_KILL_GAIN_THRESHOLD_PCT</t>
        </is>
      </c>
      <c r="B172" s="38" t="inlineStr">
        <is>
          <t>1.0</t>
        </is>
      </c>
      <c r="C172" s="38" t="n"/>
      <c r="D172" s="38" t="inlineStr">
        <is>
          <t>AUGMENT, EXIT, GLOBAL_CHECK, REDUCE, STOCKS_EXIT</t>
        </is>
      </c>
      <c r="E172" s="38" t="n"/>
      <c r="F172" s="26" t="n"/>
      <c r="G172" s="38">
        <f>IFERROR(VLOOKUP($A195&amp;"_"&amp;$B195,Results_Deltas!$A$2:$P$15000,5,FALSE),"")</f>
        <v/>
      </c>
      <c r="H172" s="38" t="inlineStr">
        <is>
          <t>Blanket (page end)</t>
        </is>
      </c>
      <c r="I172" s="26" t="n"/>
      <c r="J172" s="26" t="n"/>
      <c r="K172" s="26" t="n"/>
      <c r="L172" s="26" t="inlineStr">
        <is>
          <t>NO</t>
        </is>
      </c>
      <c r="M172" s="74" t="n">
        <v>4.289199452320149</v>
      </c>
      <c r="N172" s="74" t="n">
        <v>52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LH_HL_FILTER_REQUIRE_BOTH</t>
        </is>
      </c>
      <c r="B173" s="40" t="inlineStr">
        <is>
          <t>False</t>
        </is>
      </c>
      <c r="C173" s="38" t="n"/>
      <c r="D173" s="38" t="inlineStr">
        <is>
          <t>ENTRY, GLOBAL_CHECK, STOCKS_EXIT</t>
        </is>
      </c>
      <c r="E173" s="38" t="n"/>
      <c r="F173" s="26" t="n"/>
      <c r="G173" s="38">
        <f>IFERROR(VLOOKUP($A152&amp;"_"&amp;$B152,Results_Deltas!$A$2:$P$15000,5,FALSE),"")</f>
        <v/>
      </c>
      <c r="H173" s="38" t="inlineStr">
        <is>
          <t>Blanket (page end)</t>
        </is>
      </c>
      <c r="I173" s="26" t="n"/>
      <c r="J173" s="26" t="n"/>
      <c r="K173" s="26" t="n"/>
      <c r="L173" s="26" t="inlineStr">
        <is>
          <t>YES</t>
        </is>
      </c>
      <c r="M173" s="74" t="n">
        <v>4.308372866898995</v>
      </c>
      <c r="N173" s="74" t="n">
        <v>49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74" t="n">
        <v>4.3161380373144</v>
      </c>
      <c r="N174" s="74" t="n">
        <v>49</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LEADERBOARD_FILTER</t>
        </is>
      </c>
      <c r="B175" s="38" t="inlineStr">
        <is>
          <t>False</t>
        </is>
      </c>
      <c r="C175" s="38" t="n"/>
      <c r="D175" s="38" t="inlineStr">
        <is>
          <t>AUGMENT, ENTRY, EXIT, GLOBAL_CHECK, REDUCE, STOCKS_EXIT</t>
        </is>
      </c>
      <c r="E175" s="38" t="n"/>
      <c r="F175" s="26" t="n"/>
      <c r="G175" s="38">
        <f>IFERROR(VLOOKUP($A146&amp;"_"&amp;$B146,Results_Deltas!$A$2:$P$15000,5,FALSE),"")</f>
        <v/>
      </c>
      <c r="H175" s="38" t="inlineStr">
        <is>
          <t>Blanket (page end)</t>
        </is>
      </c>
      <c r="I175" s="26" t="n"/>
      <c r="J175" s="26" t="n"/>
      <c r="K175" s="26" t="n"/>
      <c r="L175" s="26" t="inlineStr">
        <is>
          <t>NO</t>
        </is>
      </c>
      <c r="M175" s="74" t="n">
        <v>4.325046300647228</v>
      </c>
      <c r="N175" s="74" t="n">
        <v>49</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HTF_DIRECTION_GATE_ENABLED</t>
        </is>
      </c>
      <c r="B176" s="40" t="inlineStr">
        <is>
          <t>False</t>
        </is>
      </c>
      <c r="C176" s="38" t="n"/>
      <c r="D176" s="38" t="inlineStr">
        <is>
          <t>ENTRY, GLOBAL_CHECK, STOCKS_EXIT</t>
        </is>
      </c>
      <c r="E176" s="38" t="n"/>
      <c r="F176" s="26" t="n"/>
      <c r="G176" s="38">
        <f>IFERROR(VLOOKUP($A134&amp;"_"&amp;$B134,Results_Deltas!$A$2:$P$15000,5,FALSE),"")</f>
        <v/>
      </c>
      <c r="H176" s="38" t="inlineStr">
        <is>
          <t>Blanket (page end)</t>
        </is>
      </c>
      <c r="I176" s="26" t="n"/>
      <c r="J176" s="26" t="n"/>
      <c r="K176" s="26" t="n"/>
      <c r="L176" s="26" t="inlineStr">
        <is>
          <t>YES</t>
        </is>
      </c>
      <c r="M176" s="74" t="n">
        <v>4.330775583234537</v>
      </c>
      <c r="N176" s="74" t="n">
        <v>49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IFERROR(VLOOKUP($A165&amp;"_"&amp;$B165,Results_Deltas!$A$2:$P$15000,5,FALSE),"")</f>
        <v/>
      </c>
      <c r="H177" s="38" t="inlineStr">
        <is>
          <t>Blanket (page end)</t>
        </is>
      </c>
      <c r="I177" s="26" t="n"/>
      <c r="J177" s="26" t="n"/>
      <c r="K177" s="26" t="n"/>
      <c r="L177" s="26" t="inlineStr">
        <is>
          <t>NO</t>
        </is>
      </c>
      <c r="M177" s="74" t="n">
        <v>4.330896169228994</v>
      </c>
      <c r="N177" s="74" t="n">
        <v>49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HTF4_CONF</t>
        </is>
      </c>
      <c r="B178" s="38" t="inlineStr">
        <is>
          <t>False</t>
        </is>
      </c>
      <c r="C178" s="38" t="n"/>
      <c r="D178" s="38" t="inlineStr">
        <is>
          <t>GLOBAL_CHECK, STOCKS_EXIT</t>
        </is>
      </c>
      <c r="E178" s="38" t="n"/>
      <c r="F178" s="26" t="n"/>
      <c r="G178" s="38">
        <f>IFERROR(VLOOKUP($A132&amp;"_"&amp;$B132,Results_Deltas!$A$2:$P$15000,5,FALSE),"")</f>
        <v/>
      </c>
      <c r="H178" s="38" t="inlineStr">
        <is>
          <t>Blanket (page end)</t>
        </is>
      </c>
      <c r="I178" s="26" t="n"/>
      <c r="J178" s="26" t="n"/>
      <c r="K178" s="26" t="n"/>
      <c r="L178" s="26" t="inlineStr">
        <is>
          <t>NO</t>
        </is>
      </c>
      <c r="M178" s="74" t="n">
        <v>4.344691327912955</v>
      </c>
      <c r="N178" s="74" t="n">
        <v>49</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HA_WICK_QUALITY_TF</t>
        </is>
      </c>
      <c r="B179" s="38" t="inlineStr">
        <is>
          <t>15m</t>
        </is>
      </c>
      <c r="C179" s="38" t="n"/>
      <c r="D179" s="38" t="inlineStr">
        <is>
          <t>ENTRY, GLOBAL_CHECK, STOCKS_EXIT</t>
        </is>
      </c>
      <c r="E179" s="38" t="n"/>
      <c r="F179" s="26" t="n"/>
      <c r="G179" s="38">
        <f>IFERROR(VLOOKUP($A124&amp;"_"&amp;$B124,Results_Deltas!$A$2:$P$15000,5,FALSE),"")</f>
        <v/>
      </c>
      <c r="H179" s="38" t="inlineStr">
        <is>
          <t>Blanket (page end)</t>
        </is>
      </c>
      <c r="I179" s="26" t="n"/>
      <c r="J179" s="26" t="n"/>
      <c r="K179" s="26" t="n"/>
      <c r="L179" s="26" t="inlineStr">
        <is>
          <t>NO</t>
        </is>
      </c>
      <c r="M179" s="74" t="n">
        <v>4.352960523023349</v>
      </c>
      <c r="N179" s="74" t="n">
        <v>49</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HLR_TOP_MIN_TFS</t>
        </is>
      </c>
      <c r="B180" s="38" t="inlineStr">
        <is>
          <t>0</t>
        </is>
      </c>
      <c r="C180" s="38" t="n"/>
      <c r="D180" s="38" t="inlineStr">
        <is>
          <t>GLOBAL_CHECK, REENTRY, STOCKS_EXIT</t>
        </is>
      </c>
      <c r="E180" s="38" t="n"/>
      <c r="F180" s="26" t="n"/>
      <c r="G180" s="38">
        <f>IFERROR(VLOOKUP($A129&amp;"_"&amp;$B129,Results_Deltas!$A$2:$P$15000,5,FALSE),"")</f>
        <v/>
      </c>
      <c r="H180" s="38" t="inlineStr">
        <is>
          <t>Blanket (page end)</t>
        </is>
      </c>
      <c r="I180" s="26" t="n"/>
      <c r="J180" s="26" t="n"/>
      <c r="K180" s="26" t="n"/>
      <c r="L180" s="26" t="inlineStr">
        <is>
          <t>NO</t>
        </is>
      </c>
      <c r="M180" s="74" t="n">
        <v>4.354594997463265</v>
      </c>
      <c r="N180" s="74" t="n">
        <v>49</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HTF4_CONF</t>
        </is>
      </c>
      <c r="B181" s="38" t="inlineStr">
        <is>
          <t>False_ALT</t>
        </is>
      </c>
      <c r="C181" s="38" t="n"/>
      <c r="D181" s="38" t="inlineStr">
        <is>
          <t>GLOBAL_CHECK, STOCKS_EXIT</t>
        </is>
      </c>
      <c r="E181" s="38" t="n"/>
      <c r="F181" s="26" t="n"/>
      <c r="G181" s="38">
        <f>IFERROR(VLOOKUP($A133&amp;"_"&amp;$B133,Results_Deltas!$A$2:$P$15000,5,FALSE),"")</f>
        <v/>
      </c>
      <c r="H181" s="38" t="inlineStr">
        <is>
          <t>Blanket (page end)</t>
        </is>
      </c>
      <c r="I181" s="26" t="n"/>
      <c r="J181" s="26" t="n"/>
      <c r="K181" s="26" t="n"/>
      <c r="L181" s="26" t="inlineStr">
        <is>
          <t>NO</t>
        </is>
      </c>
      <c r="M181" s="74" t="n">
        <v>4.354594997463265</v>
      </c>
      <c r="N181" s="74" t="n">
        <v>49</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HTF_GATE_D_MANDATORY</t>
        </is>
      </c>
      <c r="B182" s="38" t="inlineStr">
        <is>
          <t>0.0</t>
        </is>
      </c>
      <c r="C182" s="38" t="n"/>
      <c r="D182" s="38" t="inlineStr">
        <is>
          <t>ENTRY, GLOBAL_CHECK, STOCKS_EXIT</t>
        </is>
      </c>
      <c r="E182" s="38" t="n"/>
      <c r="F182" s="26" t="n"/>
      <c r="G182" s="38">
        <f>IFERROR(VLOOKUP($A138&amp;"_"&amp;$B138,Results_Deltas!$A$2:$P$15000,5,FALSE),"")</f>
        <v/>
      </c>
      <c r="H182" s="38" t="inlineStr">
        <is>
          <t>Blanket (page end)</t>
        </is>
      </c>
      <c r="I182" s="26" t="n"/>
      <c r="J182" s="26" t="n"/>
      <c r="K182" s="26" t="n"/>
      <c r="L182" s="26" t="inlineStr">
        <is>
          <t>YES</t>
        </is>
      </c>
      <c r="M182" s="74" t="n">
        <v>4.354594997463265</v>
      </c>
      <c r="N182" s="74" t="n">
        <v>49</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HTF_GATE_MIN_CONFIRMATIONS</t>
        </is>
      </c>
      <c r="B183" s="38" t="inlineStr">
        <is>
          <t>0.0_ALT</t>
        </is>
      </c>
      <c r="C183" s="38" t="n"/>
      <c r="D183" s="38" t="inlineStr">
        <is>
          <t>ENTRY, GLOBAL_CHECK, STOCKS_EXIT</t>
        </is>
      </c>
      <c r="E183" s="38" t="n"/>
      <c r="F183" s="26" t="n"/>
      <c r="G183" s="38">
        <f>IFERROR(VLOOKUP($A141&amp;"_"&amp;$B141,Results_Deltas!$A$2:$P$15000,5,FALSE),"")</f>
        <v/>
      </c>
      <c r="H183" s="38" t="inlineStr">
        <is>
          <t>Blanket (page end)</t>
        </is>
      </c>
      <c r="I183" s="26" t="n"/>
      <c r="J183" s="26" t="n"/>
      <c r="K183" s="26" t="n"/>
      <c r="L183" s="26" t="inlineStr">
        <is>
          <t>NO</t>
        </is>
      </c>
      <c r="M183" s="74" t="n">
        <v>4.354594997463265</v>
      </c>
      <c r="N183" s="74" t="n">
        <v>49</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MANDATORY_REENTRY_WT_FILTER_REQUIRE_FLIP</t>
        </is>
      </c>
      <c r="B184" s="38" t="inlineStr">
        <is>
          <t>False_ALT</t>
        </is>
      </c>
      <c r="C184" s="38" t="n"/>
      <c r="D184" s="38" t="inlineStr">
        <is>
          <t>GLOBAL_CHECK, STOCKS_EXIT</t>
        </is>
      </c>
      <c r="E184" s="38" t="n"/>
      <c r="F184" s="26" t="n"/>
      <c r="G184" s="38">
        <f>IFERROR(VLOOKUP($A168&amp;"_"&amp;$B168,Results_Deltas!$A$2:$P$15000,5,FALSE),"")</f>
        <v/>
      </c>
      <c r="H184" s="38" t="inlineStr">
        <is>
          <t>Blanket (page end)</t>
        </is>
      </c>
      <c r="I184" s="26" t="n"/>
      <c r="J184" s="26" t="n"/>
      <c r="K184" s="26" t="n"/>
      <c r="L184" s="26" t="inlineStr">
        <is>
          <t>NO</t>
        </is>
      </c>
      <c r="M184" s="74" t="n">
        <v>4.354715583457721</v>
      </c>
      <c r="N184" s="74" t="n">
        <v>49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MANDATORY_REENTRY_WT_FILTER_MIN_VELOCITY</t>
        </is>
      </c>
      <c r="B185" s="38" t="inlineStr">
        <is>
          <t>0.0_ALT</t>
        </is>
      </c>
      <c r="C185" s="38" t="n"/>
      <c r="D185" s="38" t="inlineStr">
        <is>
          <t>GLOBAL_CHECK, STOCKS_EXIT</t>
        </is>
      </c>
      <c r="E185" s="38" t="n"/>
      <c r="F185" s="26" t="n"/>
      <c r="G185" s="38">
        <f>IFERROR(VLOOKUP($A166&amp;"_"&amp;$B166,Results_Deltas!$A$2:$P$15000,5,FALSE),"")</f>
        <v/>
      </c>
      <c r="H185" s="38" t="inlineStr">
        <is>
          <t>Blanket (page end)</t>
        </is>
      </c>
      <c r="I185" s="26" t="n"/>
      <c r="J185" s="26" t="n"/>
      <c r="K185" s="26" t="n"/>
      <c r="L185" s="26" t="inlineStr">
        <is>
          <t>YES</t>
        </is>
      </c>
      <c r="M185" s="74" t="n">
        <v>4.360317422173965</v>
      </c>
      <c r="N185" s="74" t="n">
        <v>49</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MANDATORY_REENTRY_WT_FILTER_REQUIRE_FLIP</t>
        </is>
      </c>
      <c r="B186" s="40" t="inlineStr">
        <is>
          <t>False</t>
        </is>
      </c>
      <c r="C186" s="38" t="n"/>
      <c r="D186" s="38" t="inlineStr">
        <is>
          <t>GLOBAL_CHECK, STOCKS_EXIT</t>
        </is>
      </c>
      <c r="E186" s="38" t="n"/>
      <c r="F186" s="26" t="n"/>
      <c r="G186" s="38">
        <f>IFERROR(VLOOKUP($A167&amp;"_"&amp;$B167,Results_Deltas!$A$2:$P$15000,5,FALSE),"")</f>
        <v/>
      </c>
      <c r="H186" s="38" t="inlineStr">
        <is>
          <t>Blanket (page end)</t>
        </is>
      </c>
      <c r="I186" s="26" t="n"/>
      <c r="J186" s="26" t="n"/>
      <c r="K186" s="26" t="n"/>
      <c r="L186" s="26" t="inlineStr">
        <is>
          <t>NO</t>
        </is>
      </c>
      <c r="M186" s="74" t="n">
        <v>4.360317422173965</v>
      </c>
      <c r="N186" s="74" t="n">
        <v>49</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MI_TF_AGREE_MIN</t>
        </is>
      </c>
      <c r="B187" s="38" t="inlineStr">
        <is>
          <t>0.0</t>
        </is>
      </c>
      <c r="C187" s="38" t="n"/>
      <c r="D187" s="38" t="inlineStr">
        <is>
          <t>ENTRY, GLOBAL_CHECK, STOCKS_EXIT</t>
        </is>
      </c>
      <c r="E187" s="38" t="n"/>
      <c r="F187" s="26" t="n"/>
      <c r="G187" s="38">
        <f>IFERROR(VLOOKUP($A173&amp;"_"&amp;$B173,Results_Deltas!$A$2:$P$15000,5,FALSE),"")</f>
        <v/>
      </c>
      <c r="H187" s="38" t="inlineStr">
        <is>
          <t>Blanket (page end)</t>
        </is>
      </c>
      <c r="I187" s="26" t="n"/>
      <c r="J187" s="26" t="n"/>
      <c r="K187" s="26" t="n"/>
      <c r="L187" s="26" t="inlineStr">
        <is>
          <t>YES</t>
        </is>
      </c>
      <c r="M187" s="74" t="n">
        <v>4.363509820084402</v>
      </c>
      <c r="N187" s="74" t="n">
        <v>49</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HTF_GATE_MIN_CONFIRMATIONS</t>
        </is>
      </c>
      <c r="B188" s="38" t="inlineStr">
        <is>
          <t>0.0</t>
        </is>
      </c>
      <c r="C188" s="38" t="n"/>
      <c r="D188" s="38" t="inlineStr">
        <is>
          <t>ENTRY, GLOBAL_CHECK, STOCKS_EXIT</t>
        </is>
      </c>
      <c r="E188" s="38" t="n"/>
      <c r="F188" s="26" t="n"/>
      <c r="G188" s="38">
        <f>IFERROR(VLOOKUP($A140&amp;"_"&amp;$B140,Results_Deltas!$A$2:$P$15000,5,FALSE),"")</f>
        <v/>
      </c>
      <c r="H188" s="38" t="inlineStr">
        <is>
          <t>Blanket (page end)</t>
        </is>
      </c>
      <c r="I188" s="26" t="n"/>
      <c r="J188" s="26" t="n"/>
      <c r="K188" s="26" t="n"/>
      <c r="L188" s="26" t="inlineStr">
        <is>
          <t>NO</t>
        </is>
      </c>
      <c r="M188" s="74" t="n">
        <v>4.36536320906124</v>
      </c>
      <c r="N188" s="74" t="n">
        <v>49</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LH_HL_FILTER_ENABLED</t>
        </is>
      </c>
      <c r="B189" s="40" t="inlineStr">
        <is>
          <t>False</t>
        </is>
      </c>
      <c r="C189" s="38" t="n"/>
      <c r="D189" s="38" t="inlineStr">
        <is>
          <t>ENTRY, GLOBAL_CHECK, STOCKS_EXIT</t>
        </is>
      </c>
      <c r="E189" s="38" t="n"/>
      <c r="F189" s="26" t="n"/>
      <c r="G189" s="38">
        <f>IFERROR(VLOOKUP($A148&amp;"_"&amp;$B148,Results_Deltas!$A$2:$P$15000,5,FALSE),"")</f>
        <v/>
      </c>
      <c r="H189" s="38" t="inlineStr">
        <is>
          <t>Blanket (page end)</t>
        </is>
      </c>
      <c r="I189" s="26" t="n"/>
      <c r="J189" s="26" t="n"/>
      <c r="K189" s="26" t="n"/>
      <c r="L189" s="26" t="inlineStr">
        <is>
          <t>NO</t>
        </is>
      </c>
      <c r="M189" s="74" t="n">
        <v>4.371776957913502</v>
      </c>
      <c r="N189" s="74" t="n">
        <v>49</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9" t="inlineStr">
        <is>
          <t>MARKET_QUALITY_SCORE_ENABLED</t>
        </is>
      </c>
      <c r="B190" s="40" t="inlineStr">
        <is>
          <t>False</t>
        </is>
      </c>
      <c r="C190" s="38" t="n"/>
      <c r="D190" s="38" t="inlineStr">
        <is>
          <t>ENTRY, GLOBAL_CHECK, STOCKS_EXIT</t>
        </is>
      </c>
      <c r="E190" s="38" t="n"/>
      <c r="F190" s="26" t="n"/>
      <c r="G190" s="38">
        <f>IFERROR(VLOOKUP($A171&amp;"_"&amp;$B171,Results_Deltas!$A$2:$P$15000,5,FALSE),"")</f>
        <v/>
      </c>
      <c r="H190" s="38" t="inlineStr">
        <is>
          <t>Blanket (page end)</t>
        </is>
      </c>
      <c r="I190" s="26" t="n"/>
      <c r="J190" s="26" t="n"/>
      <c r="K190" s="26" t="n"/>
      <c r="L190" s="26" t="inlineStr">
        <is>
          <t>YES</t>
        </is>
      </c>
      <c r="M190" s="74" t="n">
        <v>4.382680609981489</v>
      </c>
      <c r="N190" s="74" t="n">
        <v>49</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HTF_GATE_BYPASS_RZ</t>
        </is>
      </c>
      <c r="B191" s="38" t="inlineStr">
        <is>
          <t>0.0_ALT</t>
        </is>
      </c>
      <c r="C191" s="38" t="n"/>
      <c r="D191" s="38" t="inlineStr">
        <is>
          <t>ENTRY, GLOBAL_CHECK, STOCKS_EXIT</t>
        </is>
      </c>
      <c r="E191" s="38" t="n"/>
      <c r="F191" s="26" t="n"/>
      <c r="G191" s="38">
        <f>IFERROR(VLOOKUP($A137&amp;"_"&amp;$B137,Results_Deltas!$A$2:$P$15000,5,FALSE),"")</f>
        <v/>
      </c>
      <c r="H191" s="38" t="inlineStr">
        <is>
          <t>Blanket (page end)</t>
        </is>
      </c>
      <c r="I191" s="26" t="n"/>
      <c r="J191" s="26" t="n"/>
      <c r="K191" s="26" t="n"/>
      <c r="L191" s="26" t="inlineStr">
        <is>
          <t>NO</t>
        </is>
      </c>
      <c r="M191" s="74" t="n">
        <v>4.399318881028827</v>
      </c>
      <c r="N191" s="74" t="n">
        <v>53</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MTF_FILTER_STRONG_BUY_QUICK_BYPASS</t>
        </is>
      </c>
      <c r="B192" s="38" t="inlineStr">
        <is>
          <t>0.0</t>
        </is>
      </c>
      <c r="C192" s="38" t="n"/>
      <c r="D192" s="38" t="inlineStr">
        <is>
          <t>GLOBAL_CHECK, STOCKS_EXIT</t>
        </is>
      </c>
      <c r="E192" s="38" t="n"/>
      <c r="F192" s="26" t="n"/>
      <c r="G192" s="38">
        <f>IFERROR(VLOOKUP($A179&amp;"_"&amp;$B179,Results_Deltas!$A$2:$P$15000,5,FALSE),"")</f>
        <v/>
      </c>
      <c r="H192" s="38" t="inlineStr">
        <is>
          <t>Blanket (page end)</t>
        </is>
      </c>
      <c r="I192" s="26" t="n"/>
      <c r="J192" s="26" t="n"/>
      <c r="K192" s="26" t="n"/>
      <c r="L192" s="26" t="inlineStr">
        <is>
          <t>YES</t>
        </is>
      </c>
      <c r="M192" s="74" t="n">
        <v>4.40263186493372</v>
      </c>
      <c r="N192" s="74" t="n">
        <v>53</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MTF_FILTER_STRONG_BUY_QUICK_BYPASS</t>
        </is>
      </c>
      <c r="B193" s="38" t="inlineStr">
        <is>
          <t>0.0_ALT</t>
        </is>
      </c>
      <c r="C193" s="38" t="n"/>
      <c r="D193" s="38" t="inlineStr">
        <is>
          <t>GLOBAL_CHECK, STOCKS_EXIT</t>
        </is>
      </c>
      <c r="E193" s="38" t="n"/>
      <c r="F193" s="26" t="n"/>
      <c r="G193" s="38">
        <f>IFERROR(VLOOKUP($A180&amp;"_"&amp;$B180,Results_Deltas!$A$2:$P$15000,5,FALSE),"")</f>
        <v/>
      </c>
      <c r="H193" s="38" t="inlineStr">
        <is>
          <t>Blanket (page end)</t>
        </is>
      </c>
      <c r="I193" s="26" t="n"/>
      <c r="J193" s="26" t="n"/>
      <c r="K193" s="26" t="n"/>
      <c r="L193" s="26" t="inlineStr">
        <is>
          <t>NO</t>
        </is>
      </c>
      <c r="M193" s="74" t="n">
        <v>4.40263186493372</v>
      </c>
      <c r="N193" s="74" t="n">
        <v>53</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LH_HL_FILTER_REQUIRE_BOTH</t>
        </is>
      </c>
      <c r="B194" s="38" t="inlineStr">
        <is>
          <t>False_ALT</t>
        </is>
      </c>
      <c r="C194" s="38" t="n"/>
      <c r="D194" s="38" t="inlineStr">
        <is>
          <t>ENTRY, GLOBAL_CHECK, STOCKS_EXIT</t>
        </is>
      </c>
      <c r="E194" s="38" t="n"/>
      <c r="F194" s="26" t="n"/>
      <c r="G194" s="38">
        <f>IFERROR(VLOOKUP($A153&amp;"_"&amp;$B153,Results_Deltas!$A$2:$P$15000,5,FALSE),"")</f>
        <v/>
      </c>
      <c r="H194" s="38" t="inlineStr">
        <is>
          <t>Blanket (page end)</t>
        </is>
      </c>
      <c r="I194" s="26" t="n"/>
      <c r="J194" s="26" t="n"/>
      <c r="K194" s="26" t="n"/>
      <c r="L194" s="26" t="inlineStr">
        <is>
          <t>NO</t>
        </is>
      </c>
      <c r="M194" s="74" t="n">
        <v>4.403558959997872</v>
      </c>
      <c r="N194" s="74" t="n">
        <v>49</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OI_CONFIRM_ENABLED</t>
        </is>
      </c>
      <c r="B195" s="38" t="inlineStr">
        <is>
          <t>False</t>
        </is>
      </c>
      <c r="C195" s="38" t="n"/>
      <c r="D195" s="38" t="inlineStr">
        <is>
          <t>ENTRY, GLOBAL_CHECK, STOCKS_EXIT</t>
        </is>
      </c>
      <c r="E195" s="38" t="n"/>
      <c r="F195" s="26" t="n"/>
      <c r="G195" s="38">
        <f>IFERROR(VLOOKUP($A203&amp;"_"&amp;$B203,Results_Deltas!$A$2:$P$15000,5,FALSE),"")</f>
        <v/>
      </c>
      <c r="H195" s="38" t="inlineStr">
        <is>
          <t>Blanket (page end)</t>
        </is>
      </c>
      <c r="I195" s="26" t="n"/>
      <c r="J195" s="26" t="n"/>
      <c r="K195" s="26" t="n"/>
      <c r="L195" s="26" t="inlineStr">
        <is>
          <t>NO</t>
        </is>
      </c>
      <c r="M195" s="74" t="n">
        <v>4.409394660458505</v>
      </c>
      <c r="N195" s="74" t="n">
        <v>48</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HTF_GATE_BYPASS_RZ</t>
        </is>
      </c>
      <c r="B196" s="38" t="inlineStr">
        <is>
          <t>0.0</t>
        </is>
      </c>
      <c r="C196" s="38" t="n"/>
      <c r="D196" s="38" t="inlineStr">
        <is>
          <t>ENTRY, GLOBAL_CHECK, STOCKS_EXIT</t>
        </is>
      </c>
      <c r="E196" s="38" t="n"/>
      <c r="F196" s="26" t="n"/>
      <c r="G196" s="38">
        <f>IFERROR(VLOOKUP($A136&amp;"_"&amp;$B136,Results_Deltas!$A$2:$P$15000,5,FALSE),"")</f>
        <v/>
      </c>
      <c r="H196" s="38" t="inlineStr">
        <is>
          <t>Blanket (page end)</t>
        </is>
      </c>
      <c r="I196" s="26" t="n"/>
      <c r="J196" s="26" t="n"/>
      <c r="K196" s="26" t="n"/>
      <c r="L196" s="26" t="inlineStr">
        <is>
          <t>NO</t>
        </is>
      </c>
      <c r="M196" s="74" t="n">
        <v>4.424091509642158</v>
      </c>
      <c r="N196" s="74" t="n">
        <v>53</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HTF_TREND_VETO_BYPASS_REASONS</t>
        </is>
      </c>
      <c r="B197" s="38" t="inlineStr">
        <is>
          <t>0.0</t>
        </is>
      </c>
      <c r="C197" s="38" t="n"/>
      <c r="D197" s="38" t="inlineStr">
        <is>
          <t>GLOBAL_CHECK, STOCKS_EXIT</t>
        </is>
      </c>
      <c r="E197" s="38" t="n"/>
      <c r="F197" s="26" t="n"/>
      <c r="G197" s="38">
        <f>IFERROR(VLOOKUP($A144&amp;"_"&amp;$B144,Results_Deltas!$A$2:$P$15000,5,FALSE),"")</f>
        <v/>
      </c>
      <c r="H197" s="38" t="inlineStr">
        <is>
          <t>Blanket (page end)</t>
        </is>
      </c>
      <c r="I197" s="26" t="n"/>
      <c r="J197" s="26" t="n"/>
      <c r="K197" s="26" t="n"/>
      <c r="L197" s="26" t="inlineStr">
        <is>
          <t>NO</t>
        </is>
      </c>
      <c r="M197" s="74" t="n">
        <v>4.424091509642158</v>
      </c>
      <c r="N197" s="74" t="n">
        <v>53</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MTS_GATE_ENABLED</t>
        </is>
      </c>
      <c r="B198" s="38" t="inlineStr">
        <is>
          <t>False</t>
        </is>
      </c>
      <c r="C198" s="38" t="n"/>
      <c r="D198" s="38" t="inlineStr">
        <is>
          <t>ENTRY, GLOBAL_CHECK, STOCKS_EXIT</t>
        </is>
      </c>
      <c r="E198" s="38" t="n"/>
      <c r="F198" s="26" t="n"/>
      <c r="G198" s="38">
        <f>IFERROR(VLOOKUP($A191&amp;"_"&amp;$B191,Results_Deltas!$A$2:$P$15000,5,FALSE),"")</f>
        <v/>
      </c>
      <c r="H198" s="38" t="inlineStr">
        <is>
          <t>Blanket (page end)</t>
        </is>
      </c>
      <c r="I198" s="26" t="n"/>
      <c r="J198" s="26" t="n"/>
      <c r="K198" s="26" t="n"/>
      <c r="L198" s="26" t="inlineStr">
        <is>
          <t>YES</t>
        </is>
      </c>
      <c r="M198" s="74" t="n">
        <v>4.434226873148478</v>
      </c>
      <c r="N198" s="74" t="n">
        <v>48</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HLR_SMA_BAND_PCT</t>
        </is>
      </c>
      <c r="B199" s="38" t="inlineStr">
        <is>
          <t>0</t>
        </is>
      </c>
      <c r="C199" s="38" t="n"/>
      <c r="D199" s="38" t="inlineStr">
        <is>
          <t>ENTRY, GLOBAL_CHECK, STOCKS_EXIT</t>
        </is>
      </c>
      <c r="E199" s="38" t="n"/>
      <c r="F199" s="26" t="n"/>
      <c r="G199" s="38">
        <f>IFERROR(VLOOKUP($A125&amp;"_"&amp;$B125,Results_Deltas!$A$2:$P$15000,5,FALSE),"")</f>
        <v/>
      </c>
      <c r="H199" s="38" t="inlineStr">
        <is>
          <t>Blanket (page end)</t>
        </is>
      </c>
      <c r="I199" s="26" t="n"/>
      <c r="J199" s="26" t="n"/>
      <c r="K199" s="26" t="n"/>
      <c r="L199" s="26" t="inlineStr">
        <is>
          <t>NO</t>
        </is>
      </c>
      <c r="M199" s="74" t="n">
        <v>4.440192176438772</v>
      </c>
      <c r="N199" s="74" t="n">
        <v>49</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HTF_GATE_D_MANDATORY</t>
        </is>
      </c>
      <c r="B200" s="38" t="inlineStr">
        <is>
          <t>0.0_ALT</t>
        </is>
      </c>
      <c r="C200" s="38" t="n"/>
      <c r="D200" s="38" t="inlineStr">
        <is>
          <t>ENTRY, GLOBAL_CHECK, STOCKS_EXIT</t>
        </is>
      </c>
      <c r="E200" s="38" t="n"/>
      <c r="F200" s="26" t="n"/>
      <c r="G200" s="38">
        <f>IFERROR(VLOOKUP($A139&amp;"_"&amp;$B139,Results_Deltas!$A$2:$P$15000,5,FALSE),"")</f>
        <v/>
      </c>
      <c r="H200" s="38" t="inlineStr">
        <is>
          <t>Blanket (page end)</t>
        </is>
      </c>
      <c r="I200" s="26" t="n"/>
      <c r="J200" s="26" t="n"/>
      <c r="K200" s="26" t="n"/>
      <c r="L200" s="26" t="inlineStr">
        <is>
          <t>NO</t>
        </is>
      </c>
      <c r="M200" s="74" t="n">
        <v>4.440192176438772</v>
      </c>
      <c r="N200" s="74" t="n">
        <v>49</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NEW_POSITION_MAX_LOSS_THRESHOLD</t>
        </is>
      </c>
      <c r="B201" s="38" t="inlineStr">
        <is>
          <t>0</t>
        </is>
      </c>
      <c r="C201" s="38" t="n"/>
      <c r="D201" s="38" t="inlineStr">
        <is>
          <t>AUGMENT, EXIT, GLOBAL_CHECK, REDUCE, STOCKS_EXIT</t>
        </is>
      </c>
      <c r="E201" s="38" t="n"/>
      <c r="F201" s="26" t="n"/>
      <c r="G201" s="38">
        <f>IFERROR(VLOOKUP($A199&amp;"_"&amp;$B199,Results_Deltas!$A$2:$P$15000,5,FALSE),"")</f>
        <v/>
      </c>
      <c r="H201" s="38" t="inlineStr">
        <is>
          <t>Blanket (page end)</t>
        </is>
      </c>
      <c r="I201" s="26" t="n"/>
      <c r="J201" s="26" t="n"/>
      <c r="K201" s="26" t="n"/>
      <c r="L201" s="26" t="inlineStr">
        <is>
          <t>NO</t>
        </is>
      </c>
      <c r="M201" s="74" t="n">
        <v>4.44878081927212</v>
      </c>
      <c r="N201" s="74" t="n">
        <v>51</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NEWBORN_LOSS_KILL_REQUIRE_VEL_AGAINST</t>
        </is>
      </c>
      <c r="B202" s="38" t="inlineStr">
        <is>
          <t>0.0_ALT</t>
        </is>
      </c>
      <c r="C202" s="38" t="n"/>
      <c r="D202" s="38" t="inlineStr">
        <is>
          <t>AUGMENT, EXIT, GLOBAL_CHECK, REDUCE, STOCKS_EXIT</t>
        </is>
      </c>
      <c r="E202" s="38" t="n"/>
      <c r="F202" s="26" t="n"/>
      <c r="G202" s="38">
        <f>IFERROR(VLOOKUP($A198&amp;"_"&amp;$B198,Results_Deltas!$A$2:$P$15000,5,FALSE),"")</f>
        <v/>
      </c>
      <c r="H202" s="38" t="inlineStr">
        <is>
          <t>Blanket (page end)</t>
        </is>
      </c>
      <c r="I202" s="26" t="n"/>
      <c r="J202" s="26" t="n"/>
      <c r="K202" s="26" t="n"/>
      <c r="L202" s="26" t="inlineStr">
        <is>
          <t>NO</t>
        </is>
      </c>
      <c r="M202" s="74" t="n">
        <v>4.453314130989926</v>
      </c>
      <c r="N202" s="74" t="n">
        <v>51</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NEWBORN_LOSS_KILL_REQUIRE_VEL_AGAINST</t>
        </is>
      </c>
      <c r="B203" s="38" t="inlineStr">
        <is>
          <t>0.0</t>
        </is>
      </c>
      <c r="C203" s="38" t="n"/>
      <c r="D203" s="38" t="inlineStr">
        <is>
          <t>AUGMENT, EXIT, GLOBAL_CHECK, REDUCE, STOCKS_EXIT</t>
        </is>
      </c>
      <c r="E203" s="38" t="n"/>
      <c r="F203" s="26" t="n"/>
      <c r="G203" s="38">
        <f>IFERROR(VLOOKUP($A197&amp;"_"&amp;$B197,Results_Deltas!$A$2:$P$15000,5,FALSE),"")</f>
        <v/>
      </c>
      <c r="H203" s="38" t="inlineStr">
        <is>
          <t>Blanket (page end)</t>
        </is>
      </c>
      <c r="I203" s="26" t="n"/>
      <c r="J203" s="26" t="n"/>
      <c r="K203" s="26" t="n"/>
      <c r="L203" s="26" t="inlineStr">
        <is>
          <t>YES</t>
        </is>
      </c>
      <c r="M203" s="74" t="n">
        <v>4.453414301530775</v>
      </c>
      <c r="N203" s="74" t="n">
        <v>52</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9" t="inlineStr">
        <is>
          <t>NEWBORN_LOSS_KILL_GAIN_THRESHOLD_PCT</t>
        </is>
      </c>
      <c r="B204" s="40" t="inlineStr">
        <is>
          <t>0</t>
        </is>
      </c>
      <c r="C204" s="38" t="n"/>
      <c r="D204" s="38" t="inlineStr">
        <is>
          <t>AUGMENT, EXIT, GLOBAL_CHECK, REDUCE, STOCKS_EXIT</t>
        </is>
      </c>
      <c r="E204" s="38" t="n"/>
      <c r="F204" s="26" t="n"/>
      <c r="G204" s="38">
        <f>IFERROR(VLOOKUP($A193&amp;"_"&amp;$B193,Results_Deltas!$A$2:$P$15000,5,FALSE),"")</f>
        <v/>
      </c>
      <c r="H204" s="38" t="inlineStr">
        <is>
          <t>Blanket (page end)</t>
        </is>
      </c>
      <c r="I204" s="26" t="n"/>
      <c r="J204" s="26" t="n"/>
      <c r="K204" s="26" t="n"/>
      <c r="L204" s="26" t="inlineStr">
        <is>
          <t>NO</t>
        </is>
      </c>
      <c r="M204" s="74" t="n">
        <v>4.454408521683405</v>
      </c>
      <c r="N204" s="74" t="n">
        <v>52</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9" t="inlineStr">
        <is>
          <t>LIVE_VEC_EMERGENCY_BRAKE_ENABLED</t>
        </is>
      </c>
      <c r="B205" s="40" t="inlineStr">
        <is>
          <t>False</t>
        </is>
      </c>
      <c r="C205" s="38" t="n"/>
      <c r="D205" s="38" t="inlineStr">
        <is>
          <t>GLOBAL_CHECK, STOCKS_EXIT</t>
        </is>
      </c>
      <c r="E205" s="38" t="n"/>
      <c r="F205" s="26" t="n"/>
      <c r="G205" s="38">
        <f>IFERROR(VLOOKUP($A154&amp;"_"&amp;$B154,Results_Deltas!$A$2:$P$15000,5,FALSE),"")</f>
        <v/>
      </c>
      <c r="H205" s="38" t="inlineStr">
        <is>
          <t>Blanket (page end)</t>
        </is>
      </c>
      <c r="I205" s="26" t="n"/>
      <c r="J205" s="26" t="n"/>
      <c r="K205" s="26" t="n"/>
      <c r="L205" s="26" t="inlineStr">
        <is>
          <t>YES</t>
        </is>
      </c>
      <c r="M205" s="74" t="n">
        <v>4.454867234718816</v>
      </c>
      <c r="N205" s="74" t="n">
        <v>55</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HTF_TREND_VETO_BYPASS_ENABLED</t>
        </is>
      </c>
      <c r="B206" s="38" t="inlineStr">
        <is>
          <t>False</t>
        </is>
      </c>
      <c r="C206" s="38" t="n"/>
      <c r="D206" s="38" t="inlineStr">
        <is>
          <t>GLOBAL_CHECK, STOCKS_EXIT</t>
        </is>
      </c>
      <c r="E206" s="38" t="n"/>
      <c r="F206" s="26" t="n"/>
      <c r="G206" s="38">
        <f>IFERROR(VLOOKUP($A142&amp;"_"&amp;$B142,Results_Deltas!$A$2:$P$15000,5,FALSE),"")</f>
        <v/>
      </c>
      <c r="H206" s="38" t="inlineStr">
        <is>
          <t>Blanket (page end)</t>
        </is>
      </c>
      <c r="I206" s="26" t="n"/>
      <c r="J206" s="26" t="n"/>
      <c r="K206" s="26" t="n"/>
      <c r="L206" s="26" t="inlineStr">
        <is>
          <t>NO</t>
        </is>
      </c>
      <c r="M206" s="74" t="n">
        <v>4.472439721522503</v>
      </c>
      <c r="N206" s="74" t="n">
        <v>53</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HTF_TREND_VETO_BYPASS_REASONS</t>
        </is>
      </c>
      <c r="B207" s="38" t="inlineStr">
        <is>
          <t>0.0_ALT</t>
        </is>
      </c>
      <c r="C207" s="38" t="n"/>
      <c r="D207" s="38" t="inlineStr">
        <is>
          <t>GLOBAL_CHECK, STOCKS_EXIT</t>
        </is>
      </c>
      <c r="E207" s="38" t="n"/>
      <c r="F207" s="26" t="n"/>
      <c r="G207" s="38">
        <f>IFERROR(VLOOKUP($A145&amp;"_"&amp;$B145,Results_Deltas!$A$2:$P$15000,5,FALSE),"")</f>
        <v/>
      </c>
      <c r="H207" s="38" t="inlineStr">
        <is>
          <t>Blanket (page end)</t>
        </is>
      </c>
      <c r="I207" s="26" t="n"/>
      <c r="J207" s="26" t="n"/>
      <c r="K207" s="26" t="n"/>
      <c r="L207" s="26" t="inlineStr">
        <is>
          <t>NO</t>
        </is>
      </c>
      <c r="M207" s="74" t="n">
        <v>4.485537225053855</v>
      </c>
      <c r="N207" s="74" t="n">
        <v>53</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9" t="inlineStr">
        <is>
          <t>FUNDING_GATE_FILTER_TF</t>
        </is>
      </c>
      <c r="B208" s="40" t="inlineStr">
        <is>
          <t>15m</t>
        </is>
      </c>
      <c r="C208" s="38" t="n"/>
      <c r="D208" s="38" t="inlineStr">
        <is>
          <t>GLOBAL_CHECK</t>
        </is>
      </c>
      <c r="E208" s="38" t="n"/>
      <c r="F208" s="26" t="n"/>
      <c r="G208" s="38">
        <f>IFERROR(VLOOKUP($A100&amp;"_"&amp;$B100,Results_Deltas!$A$2:$P$15000,5,FALSE),"")</f>
        <v/>
      </c>
      <c r="H208" s="38" t="inlineStr">
        <is>
          <t>Blanket (page end)</t>
        </is>
      </c>
      <c r="I208" s="26" t="n"/>
      <c r="J208" s="26" t="n"/>
      <c r="K208" s="26" t="n"/>
      <c r="L208" s="26" t="inlineStr">
        <is>
          <t>NO</t>
        </is>
      </c>
      <c r="M208" s="74" t="n">
        <v>4.836259511647433</v>
      </c>
      <c r="N208" s="74" t="n">
        <v>37</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FUNDING_GATE_LONG_MAX</t>
        </is>
      </c>
      <c r="B209" s="38" t="inlineStr">
        <is>
          <t>0.0</t>
        </is>
      </c>
      <c r="C209" s="38" t="n"/>
      <c r="D209" s="38" t="inlineStr">
        <is>
          <t>ENTRY, GLOBAL_CHECK, STOCKS_EXIT</t>
        </is>
      </c>
      <c r="E209" s="38" t="n"/>
      <c r="F209" s="26" t="n"/>
      <c r="G209" s="38">
        <f>IFERROR(VLOOKUP($A101&amp;"_"&amp;$B101,Results_Deltas!$A$2:$P$15000,5,FALSE),"")</f>
        <v/>
      </c>
      <c r="H209" s="38" t="inlineStr">
        <is>
          <t>Blanket (page end)</t>
        </is>
      </c>
      <c r="I209" s="26" t="n"/>
      <c r="J209" s="26" t="n"/>
      <c r="K209" s="26" t="n"/>
      <c r="L209" s="26" t="inlineStr">
        <is>
          <t>NO</t>
        </is>
      </c>
      <c r="M209" s="74" t="n">
        <v>4.991455786381557</v>
      </c>
      <c r="N209" s="74" t="n">
        <v>37</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FUNDING_GATE_LONG_MAX</t>
        </is>
      </c>
      <c r="B210" s="38" t="inlineStr">
        <is>
          <t>0.0_ALT</t>
        </is>
      </c>
      <c r="C210" s="38" t="n"/>
      <c r="D210" s="38" t="inlineStr">
        <is>
          <t>ENTRY, GLOBAL_CHECK, STOCKS_EXIT</t>
        </is>
      </c>
      <c r="E210" s="38" t="n"/>
      <c r="F210" s="26" t="n"/>
      <c r="G210" s="38">
        <f>IFERROR(VLOOKUP($A102&amp;"_"&amp;$B102,Results_Deltas!$A$2:$P$15000,5,FALSE),"")</f>
        <v/>
      </c>
      <c r="H210" s="38" t="inlineStr">
        <is>
          <t>Blanket (page end)</t>
        </is>
      </c>
      <c r="I210" s="26" t="n"/>
      <c r="J210" s="26" t="n"/>
      <c r="K210" s="26" t="n"/>
      <c r="L210" s="26" t="inlineStr">
        <is>
          <t>NO</t>
        </is>
      </c>
      <c r="M210" s="74" t="n">
        <v>4.991455786381557</v>
      </c>
      <c r="N210" s="74" t="n">
        <v>37</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FUNDING_GATE_MTF_REQUIRED</t>
        </is>
      </c>
      <c r="B211" s="38" t="inlineStr">
        <is>
          <t>0.0</t>
        </is>
      </c>
      <c r="C211" s="38" t="n"/>
      <c r="D211" s="38" t="inlineStr">
        <is>
          <t>ENTRY, GLOBAL_CHECK, STOCKS_EXIT</t>
        </is>
      </c>
      <c r="E211" s="38" t="n"/>
      <c r="F211" s="26" t="n"/>
      <c r="G211" s="38">
        <f>IFERROR(VLOOKUP($A103&amp;"_"&amp;$B103,Results_Deltas!$A$2:$P$15000,5,FALSE),"")</f>
        <v/>
      </c>
      <c r="H211" s="38" t="inlineStr">
        <is>
          <t>Blanket (page end)</t>
        </is>
      </c>
      <c r="I211" s="26" t="n"/>
      <c r="J211" s="26" t="n"/>
      <c r="K211" s="26" t="n"/>
      <c r="L211" s="26" t="inlineStr">
        <is>
          <t>NO</t>
        </is>
      </c>
      <c r="M211" s="74" t="n">
        <v>4.991455786381557</v>
      </c>
      <c r="N211" s="74" t="n">
        <v>37</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FUNDING_GATE_MTF_REQUIRED</t>
        </is>
      </c>
      <c r="B212" s="38" t="inlineStr">
        <is>
          <t>0.0_ALT</t>
        </is>
      </c>
      <c r="C212" s="38" t="n"/>
      <c r="D212" s="38" t="inlineStr">
        <is>
          <t>ENTRY, GLOBAL_CHECK, STOCKS_EXIT</t>
        </is>
      </c>
      <c r="E212" s="38" t="n"/>
      <c r="F212" s="26" t="n"/>
      <c r="G212" s="38">
        <f>IFERROR(VLOOKUP($A104&amp;"_"&amp;$B104,Results_Deltas!$A$2:$P$15000,5,FALSE),"")</f>
        <v/>
      </c>
      <c r="H212" s="38" t="inlineStr">
        <is>
          <t>Blanket (page end)</t>
        </is>
      </c>
      <c r="I212" s="26" t="n"/>
      <c r="J212" s="26" t="n"/>
      <c r="K212" s="26" t="n"/>
      <c r="L212" s="26" t="inlineStr">
        <is>
          <t>YES</t>
        </is>
      </c>
      <c r="M212" s="74" t="n">
        <v>4.991455786381557</v>
      </c>
      <c r="N212" s="74" t="n">
        <v>37</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FUNDING_GATE_SHORT_MIN</t>
        </is>
      </c>
      <c r="B213" s="38" t="inlineStr">
        <is>
          <t>0.0</t>
        </is>
      </c>
      <c r="C213" s="38" t="n"/>
      <c r="D213" s="38" t="inlineStr">
        <is>
          <t>ENTRY, GLOBAL_CHECK, STOCKS_EXIT</t>
        </is>
      </c>
      <c r="E213" s="38" t="n"/>
      <c r="F213" s="26" t="n"/>
      <c r="G213" s="38">
        <f>IFERROR(VLOOKUP($A105&amp;"_"&amp;$B105,Results_Deltas!$A$2:$P$15000,5,FALSE),"")</f>
        <v/>
      </c>
      <c r="H213" s="38" t="inlineStr">
        <is>
          <t>Blanket (page end)</t>
        </is>
      </c>
      <c r="I213" s="26" t="n"/>
      <c r="J213" s="26" t="n"/>
      <c r="K213" s="26" t="n"/>
      <c r="L213" s="26" t="inlineStr">
        <is>
          <t>NO</t>
        </is>
      </c>
      <c r="M213" s="74" t="n">
        <v>4.991455786381557</v>
      </c>
      <c r="N213" s="74" t="n">
        <v>37</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c r="A214" s="37" t="inlineStr">
        <is>
          <t>FUNDING_GATE_SHORT_MIN</t>
        </is>
      </c>
      <c r="B214" s="38" t="inlineStr">
        <is>
          <t>0.0_ALT</t>
        </is>
      </c>
      <c r="C214" s="38" t="n"/>
      <c r="D214" s="38" t="inlineStr">
        <is>
          <t>ENTRY, GLOBAL_CHECK, STOCKS_EXIT</t>
        </is>
      </c>
      <c r="E214" s="38" t="n"/>
      <c r="F214" s="26" t="n"/>
      <c r="G214" s="38">
        <f>IFERROR(VLOOKUP($A106&amp;"_"&amp;$B106,Results_Deltas!$A$2:$P$15000,5,FALSE),"")</f>
        <v/>
      </c>
      <c r="H214" s="38" t="inlineStr">
        <is>
          <t>Blanket (page end)</t>
        </is>
      </c>
      <c r="I214" s="26" t="n"/>
      <c r="J214" s="26" t="n"/>
      <c r="K214" s="26" t="n"/>
      <c r="L214" s="26" t="inlineStr">
        <is>
          <t>NO</t>
        </is>
      </c>
      <c r="M214" s="74" t="n">
        <v>4.991455786381557</v>
      </c>
      <c r="N214" s="74" t="n">
        <v>37</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 width="12" customWidth="1" style="67" min="3" max="3"/>
    <col width="12" customWidth="1" style="67" min="4" max="4"/>
    <col width="36" customWidth="1" style="67" min="5" max="5"/>
    <col width="8" customWidth="1" style="67" min="6" max="6"/>
    <col width="12" customWidth="1" style="67" min="7" max="7"/>
    <col width="28" customWidth="1" style="67" min="8" max="8"/>
  </cols>
  <sheetData>
    <row r="1">
      <c r="A1" s="71" t="inlineStr">
        <is>
          <t>Switch</t>
        </is>
      </c>
      <c r="B1" s="71" t="inlineStr">
        <is>
          <t>Description</t>
        </is>
      </c>
      <c r="C1" s="71" t="inlineStr">
        <is>
          <t>Default</t>
        </is>
      </c>
      <c r="D1" s="71" t="inlineStr">
        <is>
          <t>Override</t>
        </is>
      </c>
      <c r="E1" s="71" t="inlineStr">
        <is>
          <t>Provenance</t>
        </is>
      </c>
      <c r="F1" s="71" t="inlineStr">
        <is>
          <t>P</t>
        </is>
      </c>
      <c r="G1" s="71" t="inlineStr">
        <is>
          <t>Vectorizable</t>
        </is>
      </c>
      <c r="H1" s="71" t="inlineStr">
        <is>
          <t>Tested in v12 on every v15_pilot run</t>
        </is>
      </c>
    </row>
    <row r="2">
      <c r="A2" s="72" t="inlineStr">
        <is>
          <t>LIVE_ENTRY_ENGINE_ENABLED</t>
        </is>
      </c>
      <c r="B2" s="72" t="inlineStr">
        <is>
          <t>P1 master boost</t>
        </is>
      </c>
      <c r="C2" s="73" t="inlineStr">
        <is>
          <t>True</t>
        </is>
      </c>
      <c r="D2" s="73" t="inlineStr">
        <is>
          <t>True</t>
        </is>
      </c>
      <c r="E2" s="72" t="inlineStr">
        <is>
          <t>P1..P9 live-extra, v12 on every v15_pilot</t>
        </is>
      </c>
      <c r="F2" s="73" t="inlineStr">
        <is>
          <t>EN</t>
        </is>
      </c>
      <c r="G2" s="73" t="inlineStr">
        <is>
          <t>no</t>
        </is>
      </c>
      <c r="H2" s="73" t="inlineStr">
        <is>
          <t>forward live vs vector hourly</t>
        </is>
      </c>
    </row>
    <row r="3">
      <c r="A3" s="72" t="inlineStr">
        <is>
          <t>LIVE_ENTRY_ENGINE_WT_ENABLED</t>
        </is>
      </c>
      <c r="B3" s="72" t="inlineStr">
        <is>
          <t>P1 WT boost</t>
        </is>
      </c>
      <c r="C3" s="73" t="inlineStr">
        <is>
          <t>True</t>
        </is>
      </c>
      <c r="D3" s="73" t="inlineStr">
        <is>
          <t>True</t>
        </is>
      </c>
      <c r="E3" s="72" t="inlineStr">
        <is>
          <t>P1..P9 live-extra, v12 on every v15_pilot</t>
        </is>
      </c>
      <c r="F3" s="73" t="inlineStr">
        <is>
          <t>EN</t>
        </is>
      </c>
      <c r="G3" s="73" t="inlineStr">
        <is>
          <t>no</t>
        </is>
      </c>
      <c r="H3" s="73" t="inlineStr">
        <is>
          <t>forward live vs vector hourly</t>
        </is>
      </c>
    </row>
    <row r="4">
      <c r="A4" s="72" t="inlineStr">
        <is>
          <t>LIVE_ENTRY_ENGINE_STOCH_ENABLED</t>
        </is>
      </c>
      <c r="B4" s="72" t="inlineStr">
        <is>
          <t>P1 Stoch boost</t>
        </is>
      </c>
      <c r="C4" s="73" t="inlineStr">
        <is>
          <t>True</t>
        </is>
      </c>
      <c r="D4" s="73" t="inlineStr">
        <is>
          <t>True</t>
        </is>
      </c>
      <c r="E4" s="72" t="inlineStr">
        <is>
          <t>P1..P9 live-extra, v12 on every v15_pilot</t>
        </is>
      </c>
      <c r="F4" s="73" t="inlineStr">
        <is>
          <t>EN</t>
        </is>
      </c>
      <c r="G4" s="73" t="inlineStr">
        <is>
          <t>no</t>
        </is>
      </c>
      <c r="H4" s="73" t="inlineStr">
        <is>
          <t>forward live vs vector hourly</t>
        </is>
      </c>
    </row>
    <row r="5">
      <c r="A5" s="72" t="inlineStr">
        <is>
          <t>LIVE_ENTRY_ENGINE_DC_ENABLED</t>
        </is>
      </c>
      <c r="B5" s="72" t="inlineStr">
        <is>
          <t>P1 DC boost</t>
        </is>
      </c>
      <c r="C5" s="73" t="inlineStr">
        <is>
          <t>True</t>
        </is>
      </c>
      <c r="D5" s="73" t="inlineStr">
        <is>
          <t>True</t>
        </is>
      </c>
      <c r="E5" s="72" t="inlineStr">
        <is>
          <t>P1..P9 live-extra, v12 on every v15_pilot</t>
        </is>
      </c>
      <c r="F5" s="73" t="inlineStr">
        <is>
          <t>EN</t>
        </is>
      </c>
      <c r="G5" s="73" t="inlineStr">
        <is>
          <t>no</t>
        </is>
      </c>
      <c r="H5" s="73" t="inlineStr">
        <is>
          <t>forward live vs vector hourly</t>
        </is>
      </c>
    </row>
    <row r="6">
      <c r="A6" s="72" t="inlineStr">
        <is>
          <t>LIVE_ENTRY_ENGINE_HTF_ENABLED</t>
        </is>
      </c>
      <c r="B6" s="72" t="inlineStr">
        <is>
          <t>P1 HTF boost</t>
        </is>
      </c>
      <c r="C6" s="73" t="inlineStr">
        <is>
          <t>True</t>
        </is>
      </c>
      <c r="D6" s="73" t="inlineStr">
        <is>
          <t>True</t>
        </is>
      </c>
      <c r="E6" s="72" t="inlineStr">
        <is>
          <t>P1..P9 live-extra, v12 on every v15_pilot</t>
        </is>
      </c>
      <c r="F6" s="73" t="inlineStr">
        <is>
          <t>EN</t>
        </is>
      </c>
      <c r="G6" s="73" t="inlineStr">
        <is>
          <t>no</t>
        </is>
      </c>
      <c r="H6" s="73" t="inlineStr">
        <is>
          <t>forward live vs vector hourly</t>
        </is>
      </c>
    </row>
    <row r="7">
      <c r="A7" s="72" t="inlineStr">
        <is>
          <t>LIVE_ENTRY_ENGINE_STDEV_MACRO_ENABLED</t>
        </is>
      </c>
      <c r="B7" s="72" t="inlineStr">
        <is>
          <t>P1 StdevMacro boost</t>
        </is>
      </c>
      <c r="C7" s="73" t="inlineStr">
        <is>
          <t>True</t>
        </is>
      </c>
      <c r="D7" s="73" t="inlineStr">
        <is>
          <t>True</t>
        </is>
      </c>
      <c r="E7" s="72" t="inlineStr">
        <is>
          <t>P1..P9 live-extra, v12 on every v15_pilot</t>
        </is>
      </c>
      <c r="F7" s="73" t="inlineStr">
        <is>
          <t>EN</t>
        </is>
      </c>
      <c r="G7" s="73" t="inlineStr">
        <is>
          <t>no</t>
        </is>
      </c>
      <c r="H7" s="73" t="inlineStr">
        <is>
          <t>forward live vs vector hourly</t>
        </is>
      </c>
    </row>
    <row r="8">
      <c r="A8" s="72" t="inlineStr">
        <is>
          <t>ABLATION_DISABLE_DC_BREACH_REDUCE</t>
        </is>
      </c>
      <c r="B8" s="72" t="inlineStr">
        <is>
          <t>P2 key-level DC crash hedge</t>
        </is>
      </c>
      <c r="C8" s="73" t="inlineStr">
        <is>
          <t>False</t>
        </is>
      </c>
      <c r="D8" s="73" t="inlineStr">
        <is>
          <t>False</t>
        </is>
      </c>
      <c r="E8" s="72" t="inlineStr">
        <is>
          <t>P1..P9 live-extra, v12 on every v15_pilot</t>
        </is>
      </c>
      <c r="F8" s="73" t="inlineStr">
        <is>
          <t>RE</t>
        </is>
      </c>
      <c r="G8" s="73" t="inlineStr">
        <is>
          <t>no</t>
        </is>
      </c>
      <c r="H8" s="73" t="inlineStr">
        <is>
          <t>forward live vs vector hourly</t>
        </is>
      </c>
    </row>
    <row r="9">
      <c r="A9" s="72" t="inlineStr">
        <is>
          <t>ABLATION_DISABLE_HEDGE</t>
        </is>
      </c>
      <c r="B9" s="72" t="inlineStr">
        <is>
          <t>P2/P5 hedge</t>
        </is>
      </c>
      <c r="C9" s="73" t="inlineStr">
        <is>
          <t>False</t>
        </is>
      </c>
      <c r="D9" s="73" t="inlineStr">
        <is>
          <t>False</t>
        </is>
      </c>
      <c r="E9" s="72" t="inlineStr">
        <is>
          <t>P1..P9 live-extra, v12 on every v15_pilot</t>
        </is>
      </c>
      <c r="F9" s="73" t="inlineStr">
        <is>
          <t>HE</t>
        </is>
      </c>
      <c r="G9" s="73" t="inlineStr">
        <is>
          <t>no</t>
        </is>
      </c>
      <c r="H9" s="73" t="inlineStr">
        <is>
          <t>forward live vs vector hourly</t>
        </is>
      </c>
    </row>
    <row r="10">
      <c r="A10" s="72" t="inlineStr">
        <is>
          <t>ABLATION_DISABLE_AGGRESSIVE_HEDGE</t>
        </is>
      </c>
      <c r="B10" s="72" t="inlineStr">
        <is>
          <t>P2 hedge aggressive</t>
        </is>
      </c>
      <c r="C10" s="73" t="inlineStr">
        <is>
          <t>False</t>
        </is>
      </c>
      <c r="D10" s="73" t="inlineStr">
        <is>
          <t>False</t>
        </is>
      </c>
      <c r="E10" s="72" t="inlineStr">
        <is>
          <t>P1..P9 live-extra, v12 on every v15_pilot</t>
        </is>
      </c>
      <c r="F10" s="73" t="inlineStr">
        <is>
          <t>HE</t>
        </is>
      </c>
      <c r="G10" s="73" t="inlineStr">
        <is>
          <t>no</t>
        </is>
      </c>
      <c r="H10" s="73" t="inlineStr">
        <is>
          <t>forward live vs vector hourly</t>
        </is>
      </c>
    </row>
    <row r="11">
      <c r="A11" s="72" t="inlineStr">
        <is>
          <t>REENTRY_B02_BC156_BOTTOM_ENABLED</t>
        </is>
      </c>
      <c r="B11" s="72" t="inlineStr">
        <is>
          <t>P4 bounce B02</t>
        </is>
      </c>
      <c r="C11" s="73" t="inlineStr">
        <is>
          <t>True</t>
        </is>
      </c>
      <c r="D11" s="73" t="inlineStr">
        <is>
          <t>True</t>
        </is>
      </c>
      <c r="E11" s="72" t="inlineStr">
        <is>
          <t>P1..P9 live-extra, v12 on every v15_pilot</t>
        </is>
      </c>
      <c r="F11" s="73" t="inlineStr">
        <is>
          <t>EN</t>
        </is>
      </c>
      <c r="G11" s="73" t="inlineStr">
        <is>
          <t>no</t>
        </is>
      </c>
      <c r="H11" s="73" t="inlineStr">
        <is>
          <t>forward live vs vector hourly</t>
        </is>
      </c>
    </row>
    <row r="12">
      <c r="A12" s="72" t="inlineStr">
        <is>
          <t>ABLATION_DISABLE_AUGMENTATION</t>
        </is>
      </c>
      <c r="B12" s="72" t="inlineStr">
        <is>
          <t>P4 bounce augmentation</t>
        </is>
      </c>
      <c r="C12" s="73" t="inlineStr">
        <is>
          <t>False</t>
        </is>
      </c>
      <c r="D12" s="73" t="inlineStr">
        <is>
          <t>False</t>
        </is>
      </c>
      <c r="E12" s="72" t="inlineStr">
        <is>
          <t>P1..P9 live-extra, v12 on every v15_pilot</t>
        </is>
      </c>
      <c r="F12" s="73" t="inlineStr">
        <is>
          <t>AU</t>
        </is>
      </c>
      <c r="G12" s="73" t="inlineStr">
        <is>
          <t>no</t>
        </is>
      </c>
      <c r="H12" s="73" t="inlineStr">
        <is>
          <t>forward live vs vector hourly</t>
        </is>
      </c>
    </row>
    <row r="13">
      <c r="A13" s="72" t="inlineStr">
        <is>
          <t>ABLATION_DISABLE_RATIO_REBALANCE</t>
        </is>
      </c>
      <c r="B13" s="72" t="inlineStr">
        <is>
          <t>P5 ratio rebalance</t>
        </is>
      </c>
      <c r="C13" s="73" t="inlineStr">
        <is>
          <t>False</t>
        </is>
      </c>
      <c r="D13" s="73" t="inlineStr">
        <is>
          <t>False</t>
        </is>
      </c>
      <c r="E13" s="72" t="inlineStr">
        <is>
          <t>P1..P9 live-extra, v12 on every v15_pilot</t>
        </is>
      </c>
      <c r="F13" s="73" t="inlineStr">
        <is>
          <t>RE</t>
        </is>
      </c>
      <c r="G13" s="73" t="inlineStr">
        <is>
          <t>no</t>
        </is>
      </c>
      <c r="H13" s="73" t="inlineStr">
        <is>
          <t>forward live vs vector hourly</t>
        </is>
      </c>
    </row>
    <row r="14">
      <c r="A14" s="72" t="inlineStr">
        <is>
          <t>ABLATION_DISABLE_QUICK_ENTRY</t>
        </is>
      </c>
      <c r="B14" s="72" t="inlineStr">
        <is>
          <t>P6 quick entry fast path</t>
        </is>
      </c>
      <c r="C14" s="73" t="inlineStr">
        <is>
          <t>False</t>
        </is>
      </c>
      <c r="D14" s="73" t="inlineStr">
        <is>
          <t>False</t>
        </is>
      </c>
      <c r="E14" s="72" t="inlineStr">
        <is>
          <t>P1..P9 live-extra, v12 on every v15_pilot</t>
        </is>
      </c>
      <c r="F14" s="73" t="inlineStr">
        <is>
          <t>EN</t>
        </is>
      </c>
      <c r="G14" s="73" t="inlineStr">
        <is>
          <t>yes</t>
        </is>
      </c>
      <c r="H14" s="73" t="inlineStr">
        <is>
          <t>yes</t>
        </is>
      </c>
    </row>
    <row r="15">
      <c r="A15" s="72" t="inlineStr">
        <is>
          <t>ABLATION_DISABLE_QUICK_EXIT</t>
        </is>
      </c>
      <c r="B15" s="72" t="inlineStr">
        <is>
          <t>P6 quick exit fast path</t>
        </is>
      </c>
      <c r="C15" s="73" t="inlineStr">
        <is>
          <t>False</t>
        </is>
      </c>
      <c r="D15" s="73" t="inlineStr">
        <is>
          <t>False</t>
        </is>
      </c>
      <c r="E15" s="72" t="inlineStr">
        <is>
          <t>P1..P9 live-extra, v12 on every v15_pilot</t>
        </is>
      </c>
      <c r="F15" s="73" t="inlineStr">
        <is>
          <t>EX</t>
        </is>
      </c>
      <c r="G15" s="73" t="inlineStr">
        <is>
          <t>yes</t>
        </is>
      </c>
      <c r="H15" s="73" t="inlineStr">
        <is>
          <t>yes</t>
        </is>
      </c>
    </row>
    <row r="16">
      <c r="A16" s="72" t="inlineStr">
        <is>
          <t>ABLATION_DISABLE_REENTRY_ENFORCE</t>
        </is>
      </c>
      <c r="B16" s="72" t="inlineStr">
        <is>
          <t>P6 reentry enforce</t>
        </is>
      </c>
      <c r="C16" s="73" t="inlineStr">
        <is>
          <t>False</t>
        </is>
      </c>
      <c r="D16" s="73" t="inlineStr">
        <is>
          <t>False</t>
        </is>
      </c>
      <c r="E16" s="72" t="inlineStr">
        <is>
          <t>P1..P9 live-extra, v12 on every v15_pilot</t>
        </is>
      </c>
      <c r="F16" s="73" t="inlineStr">
        <is>
          <t>EN</t>
        </is>
      </c>
      <c r="G16" s="73" t="inlineStr">
        <is>
          <t>yes</t>
        </is>
      </c>
      <c r="H16" s="73" t="inlineStr">
        <is>
          <t>yes</t>
        </is>
      </c>
    </row>
    <row r="17">
      <c r="A17" s="72" t="inlineStr">
        <is>
          <t>ABLATION_DISABLE_SPIKE_FADE_EXIT</t>
        </is>
      </c>
      <c r="B17" s="72" t="inlineStr">
        <is>
          <t>P7 spike fade 1m</t>
        </is>
      </c>
      <c r="C17" s="73" t="inlineStr">
        <is>
          <t>False</t>
        </is>
      </c>
      <c r="D17" s="73" t="inlineStr">
        <is>
          <t>False</t>
        </is>
      </c>
      <c r="E17" s="72" t="inlineStr">
        <is>
          <t>P1..P9 live-extra, v12 on every v15_pilot</t>
        </is>
      </c>
      <c r="F17" s="73" t="inlineStr">
        <is>
          <t>EX</t>
        </is>
      </c>
      <c r="G17" s="73" t="inlineStr">
        <is>
          <t>no</t>
        </is>
      </c>
      <c r="H17" s="73" t="inlineStr">
        <is>
          <t>forward live vs vector hourly</t>
        </is>
      </c>
    </row>
    <row r="18">
      <c r="A18" s="72" t="inlineStr">
        <is>
          <t>ABLATION_DISABLE_SCALP_GUARD</t>
        </is>
      </c>
      <c r="B18" s="72" t="inlineStr">
        <is>
          <t>P7 scalp guard</t>
        </is>
      </c>
      <c r="C18" s="73" t="inlineStr">
        <is>
          <t>False</t>
        </is>
      </c>
      <c r="D18" s="73" t="inlineStr">
        <is>
          <t>False</t>
        </is>
      </c>
      <c r="E18" s="72" t="inlineStr">
        <is>
          <t>P1..P9 live-extra, v12 on every v15_pilot</t>
        </is>
      </c>
      <c r="F18" s="73" t="inlineStr">
        <is>
          <t>GU</t>
        </is>
      </c>
      <c r="G18" s="73" t="inlineStr">
        <is>
          <t>no</t>
        </is>
      </c>
      <c r="H18" s="73" t="inlineStr">
        <is>
          <t>forward live vs vector hourly</t>
        </is>
      </c>
    </row>
    <row r="19">
      <c r="A19" s="72" t="inlineStr">
        <is>
          <t>ABLATION_DISABLE_HIGH_GAIN_AUGMENT</t>
        </is>
      </c>
      <c r="B19" s="72" t="inlineStr">
        <is>
          <t>P7 high gain augment</t>
        </is>
      </c>
      <c r="C19" s="73" t="inlineStr">
        <is>
          <t>False</t>
        </is>
      </c>
      <c r="D19" s="73" t="inlineStr">
        <is>
          <t>False</t>
        </is>
      </c>
      <c r="E19" s="72" t="inlineStr">
        <is>
          <t>P1..P9 live-extra, v12 on every v15_pilot</t>
        </is>
      </c>
      <c r="F19" s="73" t="inlineStr">
        <is>
          <t>AU</t>
        </is>
      </c>
      <c r="G19" s="73" t="inlineStr">
        <is>
          <t>no</t>
        </is>
      </c>
      <c r="H19" s="73" t="inlineStr">
        <is>
          <t>forward live vs vector hourly</t>
        </is>
      </c>
    </row>
    <row r="20">
      <c r="A20" s="72" t="inlineStr">
        <is>
          <t>ABLATION_DISABLE_PERIODIC_REENTRY</t>
        </is>
      </c>
      <c r="B20" s="72" t="inlineStr">
        <is>
          <t>P7 periodic reentry</t>
        </is>
      </c>
      <c r="C20" s="73" t="inlineStr">
        <is>
          <t>False</t>
        </is>
      </c>
      <c r="D20" s="73" t="inlineStr">
        <is>
          <t>False</t>
        </is>
      </c>
      <c r="E20" s="72" t="inlineStr">
        <is>
          <t>P1..P9 live-extra, v12 on every v15_pilot</t>
        </is>
      </c>
      <c r="F20" s="73" t="inlineStr">
        <is>
          <t>RE</t>
        </is>
      </c>
      <c r="G20" s="73" t="inlineStr">
        <is>
          <t>no</t>
        </is>
      </c>
      <c r="H20" s="73" t="inlineStr">
        <is>
          <t>forward live vs vector hourly</t>
        </is>
      </c>
    </row>
    <row r="21">
      <c r="A21" s="72" t="inlineStr">
        <is>
          <t>ABLATION_DISABLE_ENTRY_LEADERBOARD</t>
        </is>
      </c>
      <c r="B21" s="72" t="inlineStr">
        <is>
          <t>P8 adaptive regime (live-only)</t>
        </is>
      </c>
      <c r="C21" s="73" t="inlineStr">
        <is>
          <t>False</t>
        </is>
      </c>
      <c r="D21" s="73" t="inlineStr">
        <is>
          <t>False</t>
        </is>
      </c>
      <c r="E21" s="72" t="inlineStr">
        <is>
          <t>P1..P9 live-extra, v12 on every v15_pilot</t>
        </is>
      </c>
      <c r="F21" s="73" t="inlineStr">
        <is>
          <t>LE</t>
        </is>
      </c>
      <c r="G21" s="73" t="inlineStr">
        <is>
          <t>no</t>
        </is>
      </c>
      <c r="H21" s="73" t="inlineStr">
        <is>
          <t>forward live vs vector hourly</t>
        </is>
      </c>
    </row>
    <row r="22">
      <c r="A22" s="72" t="inlineStr">
        <is>
          <t>LIVE_ENTRY_ENGINE_FILTER_TF</t>
        </is>
      </c>
      <c r="B22" s="72" t="inlineStr">
        <is>
          <t>P9 filter TF</t>
        </is>
      </c>
      <c r="C22" s="73" t="inlineStr">
        <is>
          <t>15m</t>
        </is>
      </c>
      <c r="D22" s="73" t="inlineStr">
        <is>
          <t>15m</t>
        </is>
      </c>
      <c r="E22" s="72" t="inlineStr">
        <is>
          <t>P1..P9 live-extra, v12 on every v15_pilot</t>
        </is>
      </c>
      <c r="F22" s="73" t="inlineStr">
        <is>
          <t>TF</t>
        </is>
      </c>
      <c r="G22" s="73" t="inlineStr">
        <is>
          <t>yes</t>
        </is>
      </c>
      <c r="H22" s="73" t="inlineStr">
        <is>
          <t>yes</t>
        </is>
      </c>
    </row>
    <row r="23">
      <c r="A23" s="72" t="inlineStr">
        <is>
          <t>AUGMENTATION_COOLDOWN_MINUTES</t>
        </is>
      </c>
      <c r="B23" s="72" t="inlineStr">
        <is>
          <t>5m on stocks (was 60m/0) fix</t>
        </is>
      </c>
      <c r="C23" s="73" t="inlineStr">
        <is>
          <t>5</t>
        </is>
      </c>
      <c r="D23" s="73" t="inlineStr">
        <is>
          <t>5</t>
        </is>
      </c>
      <c r="E23" s="72" t="inlineStr">
        <is>
          <t>P1..P9 live-extra, v12 on every v15_pilot</t>
        </is>
      </c>
      <c r="F23" s="73" t="inlineStr">
        <is>
          <t>MI</t>
        </is>
      </c>
      <c r="G23" s="73" t="inlineStr">
        <is>
          <t>yes</t>
        </is>
      </c>
      <c r="H23" s="73" t="inlineStr">
        <is>
          <t>yes</t>
        </is>
      </c>
    </row>
    <row r="24">
      <c r="A24" s="72" t="inlineStr">
        <is>
          <t>AUGMENTATION_COOLDOWN_SECONDS</t>
        </is>
      </c>
      <c r="B24" s="72" t="inlineStr">
        <is>
          <t>5m on stocks (300s)</t>
        </is>
      </c>
      <c r="C24" s="73" t="inlineStr">
        <is>
          <t>300</t>
        </is>
      </c>
      <c r="D24" s="73" t="inlineStr">
        <is>
          <t>300</t>
        </is>
      </c>
      <c r="E24" s="72" t="inlineStr">
        <is>
          <t>P1..P9 live-extra, v12 on every v15_pilot</t>
        </is>
      </c>
      <c r="F24" s="73" t="inlineStr">
        <is>
          <t>SE</t>
        </is>
      </c>
      <c r="G24" s="73" t="inlineStr">
        <is>
          <t>yes</t>
        </is>
      </c>
      <c r="H24" s="73" t="inlineStr">
        <is>
          <t>yes</t>
        </is>
      </c>
    </row>
    <row r="25">
      <c r="A25" s="72" t="inlineStr">
        <is>
          <t>BASE_TF</t>
        </is>
      </c>
      <c r="B25" s="72" t="inlineStr">
        <is>
          <t>P3 micro 3m/5m vs 15m</t>
        </is>
      </c>
      <c r="C25" s="73" t="inlineStr">
        <is>
          <t>3m/5m</t>
        </is>
      </c>
      <c r="D25" s="73" t="inlineStr">
        <is>
          <t>3m/5m</t>
        </is>
      </c>
      <c r="E25" s="72" t="inlineStr">
        <is>
          <t>P1..P9 live-extra, v12 on every v15_pilot</t>
        </is>
      </c>
      <c r="F25" s="73" t="inlineStr">
        <is>
          <t>TF</t>
        </is>
      </c>
      <c r="G25" s="73" t="inlineStr">
        <is>
          <t>partial</t>
        </is>
      </c>
      <c r="H25" s="73" t="inlineStr">
        <is>
          <t>yes</t>
        </is>
      </c>
    </row>
    <row r="26">
      <c r="A26" s="72" t="inlineStr">
        <is>
          <t>WT_DC_STOCH_TF</t>
        </is>
      </c>
      <c r="B26" s="72" t="inlineStr">
        <is>
          <t>P3 WT DC stoch TF</t>
        </is>
      </c>
      <c r="C26" s="73" t="inlineStr">
        <is>
          <t>5m/15m</t>
        </is>
      </c>
      <c r="D26" s="73" t="inlineStr">
        <is>
          <t>5m/15m</t>
        </is>
      </c>
      <c r="E26" s="72" t="inlineStr">
        <is>
          <t>P1..P9 live-extra, v12 on every v15_pilot</t>
        </is>
      </c>
      <c r="F26" s="73" t="inlineStr">
        <is>
          <t>TF</t>
        </is>
      </c>
      <c r="G26" s="73" t="inlineStr">
        <is>
          <t>partial</t>
        </is>
      </c>
      <c r="H26" s="73"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2026-09-22T23:57:55Z</dcterms:modified>
</cp:coreProperties>
</file>