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en\Studie\ADS\ADS_simulation\Input Analysis\"/>
    </mc:Choice>
  </mc:AlternateContent>
  <bookViews>
    <workbookView xWindow="636" yWindow="576" windowWidth="25440" windowHeight="11700" xr2:uid="{00000000-000D-0000-FFFF-FFFF00000000}"/>
  </bookViews>
  <sheets>
    <sheet name="prognoseUHL" sheetId="2" r:id="rId1"/>
  </sheets>
  <calcPr calcId="171027"/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0" i="2"/>
  <c r="H21" i="2"/>
  <c r="H22" i="2"/>
  <c r="H23" i="2"/>
  <c r="H24" i="2"/>
  <c r="H25" i="2"/>
  <c r="H26" i="2"/>
  <c r="H27" i="2"/>
  <c r="H20" i="2"/>
  <c r="D21" i="2"/>
  <c r="D22" i="2"/>
  <c r="D23" i="2"/>
  <c r="D24" i="2"/>
  <c r="D25" i="2"/>
  <c r="D26" i="2"/>
  <c r="D27" i="2"/>
  <c r="D20" i="2"/>
  <c r="L13" i="2"/>
  <c r="L14" i="2"/>
  <c r="L15" i="2"/>
  <c r="L12" i="2"/>
  <c r="H13" i="2"/>
  <c r="H14" i="2"/>
  <c r="H15" i="2"/>
  <c r="D12" i="2"/>
  <c r="H12" i="2"/>
  <c r="D13" i="2"/>
  <c r="D14" i="2"/>
  <c r="D15" i="2"/>
  <c r="G30" i="2" l="1"/>
  <c r="I28" i="2"/>
  <c r="C28" i="2"/>
  <c r="K28" i="2"/>
  <c r="G28" i="2"/>
  <c r="K17" i="2"/>
  <c r="K30" i="2" s="1"/>
  <c r="E17" i="2"/>
  <c r="E30" i="2" s="1"/>
  <c r="I17" i="2"/>
  <c r="I30" i="2" s="1"/>
  <c r="M28" i="2"/>
  <c r="E28" i="2"/>
  <c r="M17" i="2"/>
  <c r="M30" i="2" s="1"/>
  <c r="G17" i="2"/>
  <c r="C17" i="2"/>
  <c r="C30" i="2" s="1"/>
</calcChain>
</file>

<file path=xl/sharedStrings.xml><?xml version="1.0" encoding="utf-8"?>
<sst xmlns="http://schemas.openxmlformats.org/spreadsheetml/2006/main" count="42" uniqueCount="23">
  <si>
    <t>P+R Uithof -&gt; Utrecht Centraal</t>
  </si>
  <si>
    <t>P+R Uithof</t>
  </si>
  <si>
    <t>Galgenwaard</t>
  </si>
  <si>
    <t>Centraal Station Centrumzijde</t>
  </si>
  <si>
    <t>WKZ</t>
  </si>
  <si>
    <t>UMC</t>
  </si>
  <si>
    <t>Heidelberglaan</t>
  </si>
  <si>
    <t>Padualaan</t>
  </si>
  <si>
    <t>Kromme Rijn</t>
  </si>
  <si>
    <t>Utrecht Centraal -&gt; P+R Uithof</t>
  </si>
  <si>
    <t>halte</t>
  </si>
  <si>
    <t>Vaartscherijn</t>
  </si>
  <si>
    <t>Forecast passengers Uithoflijn 2020</t>
  </si>
  <si>
    <t>Day 24u</t>
  </si>
  <si>
    <t>Morning peak 7-9 u</t>
  </si>
  <si>
    <t>Evening peak 16-18 u</t>
  </si>
  <si>
    <t>Occupation</t>
  </si>
  <si>
    <t>Exit passengers</t>
  </si>
  <si>
    <t>Entry passengers</t>
  </si>
  <si>
    <t xml:space="preserve">NB: usage of P+R not in forecast </t>
  </si>
  <si>
    <t>total in both directions</t>
  </si>
  <si>
    <t>total</t>
  </si>
  <si>
    <t>Exit passenger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</si>
</sst>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800000"/>
      <name val="Trebuchet MS"/>
      <family val="2"/>
    </font>
    <font>
      <b/>
      <sz val="12"/>
      <color rgb="FF000000"/>
      <name val="Trebuchet MS"/>
      <family val="2"/>
    </font>
    <font>
      <sz val="10"/>
      <color rgb="FF000000"/>
      <name val="Trebuchet MS"/>
      <family val="2"/>
    </font>
    <font>
      <i/>
      <sz val="10"/>
      <color rgb="FF000000"/>
      <name val="Trebuchet MS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2" borderId="0" xfId="0" applyFont="1" applyFill="1" applyAlignment="1">
      <alignment horizontal="left" vertical="top"/>
    </xf>
    <xf numFmtId="1" fontId="2" fillId="2" borderId="0" xfId="0" applyNumberFormat="1" applyFont="1" applyFill="1" applyAlignment="1">
      <alignment horizontal="right"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" fontId="4" fillId="2" borderId="0" xfId="0" applyNumberFormat="1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1" fontId="5" fillId="2" borderId="0" xfId="0" applyNumberFormat="1" applyFont="1" applyFill="1" applyAlignment="1">
      <alignment horizontal="right" vertical="top"/>
    </xf>
    <xf numFmtId="0" fontId="6" fillId="0" borderId="0" xfId="0" applyFont="1"/>
    <xf numFmtId="0" fontId="1" fillId="3" borderId="0" xfId="0" applyNumberFormat="1" applyFont="1" applyFill="1"/>
    <xf numFmtId="0" fontId="2" fillId="4" borderId="0" xfId="0" applyNumberFormat="1" applyFont="1" applyFill="1" applyAlignment="1">
      <alignment horizontal="right" vertical="top"/>
    </xf>
    <xf numFmtId="0" fontId="4" fillId="4" borderId="0" xfId="0" applyNumberFormat="1" applyFont="1" applyFill="1" applyAlignment="1">
      <alignment horizontal="right" vertical="top"/>
    </xf>
    <xf numFmtId="0" fontId="5" fillId="4" borderId="0" xfId="0" applyNumberFormat="1" applyFont="1" applyFill="1" applyAlignment="1">
      <alignment horizontal="right" vertical="top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B71B4E1-E0B8-456C-BBA9-4E3317ADCC9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Leaves/occupancy per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prognoseUHL!$D$19:$D$27</c:f>
              <c:numCache>
                <c:formatCode>General</c:formatCode>
                <c:ptCount val="9"/>
                <c:pt idx="0">
                  <c:v>0</c:v>
                </c:pt>
                <c:pt idx="1">
                  <c:v>8.6763924039394563E-2</c:v>
                </c:pt>
                <c:pt idx="2">
                  <c:v>6.2557774431719282E-2</c:v>
                </c:pt>
                <c:pt idx="3">
                  <c:v>5.2848368750345105E-2</c:v>
                </c:pt>
                <c:pt idx="4">
                  <c:v>0.51796310309735671</c:v>
                </c:pt>
                <c:pt idx="5">
                  <c:v>0.64240115193988145</c:v>
                </c:pt>
                <c:pt idx="6">
                  <c:v>0.79790223655116821</c:v>
                </c:pt>
                <c:pt idx="7">
                  <c:v>0.97734668864375984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9C3-8FF4-12FB3A4ADB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prognoseUHL!$H$19:$H$27</c:f>
              <c:numCache>
                <c:formatCode>General</c:formatCode>
                <c:ptCount val="9"/>
                <c:pt idx="0">
                  <c:v>0</c:v>
                </c:pt>
                <c:pt idx="1">
                  <c:v>3.624840181396257E-2</c:v>
                </c:pt>
                <c:pt idx="2">
                  <c:v>3.4717693400603336E-2</c:v>
                </c:pt>
                <c:pt idx="3">
                  <c:v>2.6773620744954072E-2</c:v>
                </c:pt>
                <c:pt idx="4">
                  <c:v>0.5383563189331233</c:v>
                </c:pt>
                <c:pt idx="5">
                  <c:v>0.64844940084406244</c:v>
                </c:pt>
                <c:pt idx="6">
                  <c:v>0.80021000623931582</c:v>
                </c:pt>
                <c:pt idx="7">
                  <c:v>0.97471824550715813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3-49C3-8FF4-12FB3A4ADB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prognoseUHL!$L$19:$L$27</c:f>
              <c:numCache>
                <c:formatCode>General</c:formatCode>
                <c:ptCount val="9"/>
                <c:pt idx="0">
                  <c:v>0</c:v>
                </c:pt>
                <c:pt idx="1">
                  <c:v>0.13860817151495955</c:v>
                </c:pt>
                <c:pt idx="2">
                  <c:v>0.10572386011423852</c:v>
                </c:pt>
                <c:pt idx="3">
                  <c:v>0.14968911161017764</c:v>
                </c:pt>
                <c:pt idx="4">
                  <c:v>0.4309034418822193</c:v>
                </c:pt>
                <c:pt idx="5">
                  <c:v>0.52297806143959991</c:v>
                </c:pt>
                <c:pt idx="6">
                  <c:v>0.69406358407544788</c:v>
                </c:pt>
                <c:pt idx="7">
                  <c:v>0.99744729129242693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D3-49C3-8FF4-12FB3A4A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92352"/>
        <c:axId val="365492680"/>
      </c:scatterChart>
      <c:valAx>
        <c:axId val="3654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492680"/>
        <c:crosses val="autoZero"/>
        <c:crossBetween val="midCat"/>
      </c:valAx>
      <c:valAx>
        <c:axId val="3654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4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prognoseUHL!$D$8:$D$16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1.8402117860821635E-2</c:v>
                </c:pt>
                <c:pt idx="5">
                  <c:v>1.5722313585696992E-3</c:v>
                </c:pt>
                <c:pt idx="6">
                  <c:v>1.3160987969085025E-2</c:v>
                </c:pt>
                <c:pt idx="7">
                  <c:v>2.6607991725771132E-2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2-4AA0-BADF-A294F5F50F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prognoseUHL!$H$8:$H$16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0.19169780961278937</c:v>
                </c:pt>
                <c:pt idx="5">
                  <c:v>1.5435328589367935E-3</c:v>
                </c:pt>
                <c:pt idx="6">
                  <c:v>3.9547378028542982E-2</c:v>
                </c:pt>
                <c:pt idx="7">
                  <c:v>8.4536474164133735E-2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2-4AA0-BADF-A294F5F50FA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prognoseUHL!$L$8:$L$16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6.818005959550391E-4</c:v>
                </c:pt>
                <c:pt idx="5">
                  <c:v>7.508490369879787E-4</c:v>
                </c:pt>
                <c:pt idx="6">
                  <c:v>9.0204278770586298E-3</c:v>
                </c:pt>
                <c:pt idx="7">
                  <c:v>3.000225866196865E-2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2-4AA0-BADF-A294F5F5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37704"/>
        <c:axId val="374338032"/>
      </c:scatterChart>
      <c:valAx>
        <c:axId val="37433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4338032"/>
        <c:crosses val="autoZero"/>
        <c:crossBetween val="midCat"/>
      </c:valAx>
      <c:valAx>
        <c:axId val="3743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433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58270</xdr:colOff>
      <xdr:row>13</xdr:row>
      <xdr:rowOff>53787</xdr:rowOff>
    </xdr:from>
    <xdr:to>
      <xdr:col>31</xdr:col>
      <xdr:colOff>89646</xdr:colOff>
      <xdr:row>31</xdr:row>
      <xdr:rowOff>26894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D898CDA-EFC5-46EA-8AEB-67AB25C0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605118</xdr:colOff>
      <xdr:row>1</xdr:row>
      <xdr:rowOff>8964</xdr:rowOff>
    </xdr:from>
    <xdr:to>
      <xdr:col>21</xdr:col>
      <xdr:colOff>156882</xdr:colOff>
      <xdr:row>35</xdr:row>
      <xdr:rowOff>26894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577698E-AB3B-42DB-BEB8-49B62BF15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H1" zoomScale="85" zoomScaleNormal="85" workbookViewId="0">
      <selection activeCell="L16" sqref="L16"/>
    </sheetView>
  </sheetViews>
  <sheetFormatPr defaultRowHeight="14.4" x14ac:dyDescent="0.3"/>
  <cols>
    <col min="1" max="1" width="35" style="1" bestFit="1" customWidth="1"/>
    <col min="2" max="2" width="12.44140625" style="2" bestFit="1" customWidth="1"/>
    <col min="3" max="3" width="19" style="2" bestFit="1" customWidth="1"/>
    <col min="4" max="4" width="40.44140625" style="11" customWidth="1"/>
    <col min="5" max="5" width="16.5546875" style="2" customWidth="1"/>
    <col min="6" max="6" width="18.109375" style="1" bestFit="1" customWidth="1"/>
    <col min="7" max="7" width="16.109375" style="1" bestFit="1" customWidth="1"/>
    <col min="8" max="8" width="16.109375" style="11" customWidth="1"/>
    <col min="9" max="9" width="14.6640625" style="1" bestFit="1" customWidth="1"/>
    <col min="10" max="10" width="10.88671875" style="1" bestFit="1" customWidth="1"/>
    <col min="11" max="11" width="16.109375" style="1" bestFit="1" customWidth="1"/>
    <col min="12" max="12" width="16.109375" style="11" customWidth="1"/>
    <col min="13" max="13" width="14.6640625" style="1" bestFit="1" customWidth="1"/>
    <col min="14" max="237" width="9.109375" style="1"/>
    <col min="238" max="16365" width="8.88671875" style="1"/>
    <col min="16366" max="16384" width="9.109375" style="1"/>
  </cols>
  <sheetData>
    <row r="1" spans="1:14" x14ac:dyDescent="0.3">
      <c r="A1" s="1" t="s">
        <v>12</v>
      </c>
    </row>
    <row r="4" spans="1:14" x14ac:dyDescent="0.3">
      <c r="B4" s="2" t="s">
        <v>13</v>
      </c>
      <c r="F4" s="1" t="s">
        <v>14</v>
      </c>
      <c r="J4" s="1" t="s">
        <v>15</v>
      </c>
    </row>
    <row r="6" spans="1:14" x14ac:dyDescent="0.3">
      <c r="A6" s="3" t="s">
        <v>10</v>
      </c>
      <c r="B6" s="4" t="s">
        <v>16</v>
      </c>
      <c r="C6" s="4" t="s">
        <v>18</v>
      </c>
      <c r="D6" s="12" t="s">
        <v>22</v>
      </c>
      <c r="E6" s="4" t="s">
        <v>17</v>
      </c>
      <c r="F6" s="4" t="s">
        <v>16</v>
      </c>
      <c r="G6" s="4" t="s">
        <v>18</v>
      </c>
      <c r="H6" s="12" t="s">
        <v>22</v>
      </c>
      <c r="I6" s="4" t="s">
        <v>17</v>
      </c>
      <c r="J6" s="4" t="s">
        <v>16</v>
      </c>
      <c r="K6" s="4" t="s">
        <v>18</v>
      </c>
      <c r="L6" s="12" t="s">
        <v>22</v>
      </c>
      <c r="M6" s="4" t="s">
        <v>17</v>
      </c>
    </row>
    <row r="7" spans="1:14" ht="16.2" customHeight="1" x14ac:dyDescent="0.3">
      <c r="A7" s="5" t="s">
        <v>0</v>
      </c>
    </row>
    <row r="8" spans="1:14" ht="13.35" customHeight="1" x14ac:dyDescent="0.3">
      <c r="A8" s="6" t="s">
        <v>1</v>
      </c>
      <c r="B8" s="7">
        <v>0</v>
      </c>
      <c r="C8" s="7">
        <v>14.527837170658275</v>
      </c>
      <c r="D8" s="13">
        <v>0</v>
      </c>
      <c r="E8" s="7">
        <v>0</v>
      </c>
      <c r="F8" s="7">
        <v>0</v>
      </c>
      <c r="G8" s="7">
        <v>0.55688882302475418</v>
      </c>
      <c r="H8" s="13">
        <v>0</v>
      </c>
      <c r="I8" s="7">
        <v>0</v>
      </c>
      <c r="J8" s="7">
        <v>0</v>
      </c>
      <c r="K8" s="7">
        <v>6.8358103026288575</v>
      </c>
      <c r="L8" s="13">
        <v>0</v>
      </c>
      <c r="M8" s="7">
        <v>0</v>
      </c>
      <c r="N8" s="1" t="s">
        <v>19</v>
      </c>
    </row>
    <row r="9" spans="1:14" ht="13.35" customHeight="1" x14ac:dyDescent="0.3">
      <c r="A9" s="6" t="s">
        <v>4</v>
      </c>
      <c r="B9" s="7">
        <v>14.527837170658275</v>
      </c>
      <c r="C9" s="7">
        <v>1014.5539800070727</v>
      </c>
      <c r="D9" s="13">
        <v>0</v>
      </c>
      <c r="E9" s="7">
        <v>2.0883330863428279E-2</v>
      </c>
      <c r="F9" s="7">
        <v>0.55688882302475418</v>
      </c>
      <c r="G9" s="7">
        <v>302.9127141740272</v>
      </c>
      <c r="H9" s="13">
        <v>0</v>
      </c>
      <c r="I9" s="7">
        <v>0</v>
      </c>
      <c r="J9" s="7">
        <v>6.8358103026288575</v>
      </c>
      <c r="K9" s="7">
        <v>264.80759645855841</v>
      </c>
      <c r="L9" s="13">
        <v>0</v>
      </c>
      <c r="M9" s="7">
        <v>2.0883330863428279E-2</v>
      </c>
    </row>
    <row r="10" spans="1:14" ht="13.35" customHeight="1" x14ac:dyDescent="0.3">
      <c r="A10" s="6" t="s">
        <v>5</v>
      </c>
      <c r="B10" s="7">
        <v>1029.0609338468676</v>
      </c>
      <c r="C10" s="7">
        <v>2660.2439853686747</v>
      </c>
      <c r="D10" s="13">
        <v>0</v>
      </c>
      <c r="E10" s="7">
        <v>0.34805551439047133</v>
      </c>
      <c r="F10" s="7">
        <v>303.46960299705194</v>
      </c>
      <c r="G10" s="7">
        <v>77.87394078972406</v>
      </c>
      <c r="H10" s="13">
        <v>0</v>
      </c>
      <c r="I10" s="7">
        <v>0.19491108805866397</v>
      </c>
      <c r="J10" s="7">
        <v>271.62252343032384</v>
      </c>
      <c r="K10" s="7">
        <v>1196.6078973641527</v>
      </c>
      <c r="L10" s="13">
        <v>0</v>
      </c>
      <c r="M10" s="7">
        <v>4.8727772014665993E-2</v>
      </c>
    </row>
    <row r="11" spans="1:14" ht="13.35" customHeight="1" x14ac:dyDescent="0.3">
      <c r="A11" s="6" t="s">
        <v>6</v>
      </c>
      <c r="B11" s="7">
        <v>3688.9568637011521</v>
      </c>
      <c r="C11" s="7">
        <v>9137.8494748074336</v>
      </c>
      <c r="D11" s="13">
        <v>0</v>
      </c>
      <c r="E11" s="7">
        <v>0.16706664690742623</v>
      </c>
      <c r="F11" s="7">
        <v>381.1555938090051</v>
      </c>
      <c r="G11" s="7">
        <v>155.32325385189174</v>
      </c>
      <c r="H11" s="13">
        <v>0</v>
      </c>
      <c r="I11" s="7">
        <v>2.0883330863428279E-2</v>
      </c>
      <c r="J11" s="7">
        <v>1468.1816930224618</v>
      </c>
      <c r="K11" s="7">
        <v>3299.8516819434685</v>
      </c>
      <c r="L11" s="13">
        <v>0</v>
      </c>
      <c r="M11" s="7">
        <v>1.3922220575618854E-2</v>
      </c>
    </row>
    <row r="12" spans="1:14" ht="13.35" customHeight="1" x14ac:dyDescent="0.3">
      <c r="A12" s="6" t="s">
        <v>7</v>
      </c>
      <c r="B12" s="7">
        <v>12826.639271861679</v>
      </c>
      <c r="C12" s="7">
        <v>6855.1343447878162</v>
      </c>
      <c r="D12" s="13">
        <f>E12/B12</f>
        <v>1.8402117860821635E-2</v>
      </c>
      <c r="E12" s="7">
        <v>236.03732763904202</v>
      </c>
      <c r="F12" s="7">
        <v>536.45100321974564</v>
      </c>
      <c r="G12" s="7">
        <v>98.541477234230243</v>
      </c>
      <c r="H12" s="13">
        <f>I12/F12</f>
        <v>0.19169780961278937</v>
      </c>
      <c r="I12" s="7">
        <v>102.83648228180866</v>
      </c>
      <c r="J12" s="7">
        <v>4768.019452745355</v>
      </c>
      <c r="K12" s="7">
        <v>2466.5998193823925</v>
      </c>
      <c r="L12" s="13">
        <f>M12/J12</f>
        <v>6.818005959550391E-4</v>
      </c>
      <c r="M12" s="7">
        <v>3.2508385044070023</v>
      </c>
    </row>
    <row r="13" spans="1:14" ht="13.35" customHeight="1" x14ac:dyDescent="0.3">
      <c r="A13" s="6" t="s">
        <v>8</v>
      </c>
      <c r="B13" s="7">
        <v>19445.736289010452</v>
      </c>
      <c r="C13" s="7">
        <v>690.67440164616357</v>
      </c>
      <c r="D13" s="13">
        <f t="shared" ref="D13:D15" si="0">E13/B13</f>
        <v>1.5722313585696992E-3</v>
      </c>
      <c r="E13" s="7">
        <v>30.573196384059003</v>
      </c>
      <c r="F13" s="7">
        <v>532.16295928245506</v>
      </c>
      <c r="G13" s="7">
        <v>139.82086124094016</v>
      </c>
      <c r="H13" s="13">
        <f t="shared" ref="H13:H15" si="1">I13/F13</f>
        <v>1.5435328589367935E-3</v>
      </c>
      <c r="I13" s="7">
        <v>0.82141101396151228</v>
      </c>
      <c r="J13" s="7">
        <v>7231.36843362334</v>
      </c>
      <c r="K13" s="7">
        <v>254.19886437993685</v>
      </c>
      <c r="L13" s="13">
        <f t="shared" ref="L13:L15" si="2">M13/J13</f>
        <v>7.508490369879787E-4</v>
      </c>
      <c r="M13" s="7">
        <v>5.429666024491353</v>
      </c>
    </row>
    <row r="14" spans="1:14" ht="13.35" customHeight="1" x14ac:dyDescent="0.3">
      <c r="A14" s="6" t="s">
        <v>2</v>
      </c>
      <c r="B14" s="7">
        <v>20105.837494272557</v>
      </c>
      <c r="C14" s="7">
        <v>605.73493391431282</v>
      </c>
      <c r="D14" s="13">
        <f t="shared" si="0"/>
        <v>1.3160987969085025E-2</v>
      </c>
      <c r="E14" s="7">
        <v>264.61268537049972</v>
      </c>
      <c r="F14" s="7">
        <v>671.1624095094337</v>
      </c>
      <c r="G14" s="7">
        <v>51.602710563531275</v>
      </c>
      <c r="H14" s="13">
        <f t="shared" si="1"/>
        <v>3.9547378028542982E-2</v>
      </c>
      <c r="I14" s="7">
        <v>26.542713527417344</v>
      </c>
      <c r="J14" s="7">
        <v>7480.137631978786</v>
      </c>
      <c r="K14" s="7">
        <v>292.23437099252754</v>
      </c>
      <c r="L14" s="13">
        <f t="shared" si="2"/>
        <v>9.0204278770586298E-3</v>
      </c>
      <c r="M14" s="7">
        <v>67.474042019736771</v>
      </c>
    </row>
    <row r="15" spans="1:14" ht="13.35" customHeight="1" x14ac:dyDescent="0.3">
      <c r="A15" s="6" t="s">
        <v>11</v>
      </c>
      <c r="B15" s="7">
        <v>20446.959742816372</v>
      </c>
      <c r="C15" s="7">
        <v>1261.4367174745219</v>
      </c>
      <c r="D15" s="13">
        <f t="shared" si="0"/>
        <v>2.6607991725771132E-2</v>
      </c>
      <c r="E15" s="7">
        <v>544.05253565403348</v>
      </c>
      <c r="F15" s="7">
        <v>696.22240654554764</v>
      </c>
      <c r="G15" s="7">
        <v>171.36861306529246</v>
      </c>
      <c r="H15" s="13">
        <f t="shared" si="1"/>
        <v>8.4536474164133735E-2</v>
      </c>
      <c r="I15" s="7">
        <v>58.856187483428698</v>
      </c>
      <c r="J15" s="7">
        <v>7704.9049220618635</v>
      </c>
      <c r="K15" s="7">
        <v>267.05603508152086</v>
      </c>
      <c r="L15" s="13">
        <f t="shared" si="2"/>
        <v>3.000225866196865E-2</v>
      </c>
      <c r="M15" s="7">
        <v>231.16455043757543</v>
      </c>
    </row>
    <row r="16" spans="1:14" ht="18.75" customHeight="1" x14ac:dyDescent="0.3">
      <c r="A16" s="6" t="s">
        <v>3</v>
      </c>
      <c r="B16" s="7">
        <v>21164.343924636858</v>
      </c>
      <c r="C16" s="7">
        <v>0</v>
      </c>
      <c r="D16" s="13">
        <v>1</v>
      </c>
      <c r="E16" s="7">
        <v>21164.343924636858</v>
      </c>
      <c r="F16" s="7">
        <v>808.73483212741132</v>
      </c>
      <c r="G16" s="7">
        <v>0</v>
      </c>
      <c r="H16" s="13">
        <v>1</v>
      </c>
      <c r="I16" s="7">
        <v>808.73483212741132</v>
      </c>
      <c r="J16" s="7">
        <v>7740.7964067058092</v>
      </c>
      <c r="K16" s="7">
        <v>0</v>
      </c>
      <c r="L16" s="13">
        <v>1</v>
      </c>
      <c r="M16" s="7">
        <v>7740.7964067058092</v>
      </c>
    </row>
    <row r="17" spans="1:14" s="10" customFormat="1" ht="18.75" customHeight="1" x14ac:dyDescent="0.3">
      <c r="A17" s="8" t="s">
        <v>21</v>
      </c>
      <c r="B17" s="9"/>
      <c r="C17" s="9">
        <f>SUM(C8:C16)</f>
        <v>22240.155675176651</v>
      </c>
      <c r="D17" s="14"/>
      <c r="E17" s="9">
        <f>SUM(E8:E16)</f>
        <v>22240.155675176655</v>
      </c>
      <c r="F17" s="9"/>
      <c r="G17" s="9">
        <f>SUM(G8:G16)</f>
        <v>998.00045974266186</v>
      </c>
      <c r="H17" s="14"/>
      <c r="I17" s="9">
        <f>SUM(I8:I16)</f>
        <v>998.00742085294962</v>
      </c>
      <c r="J17" s="9"/>
      <c r="K17" s="9">
        <f>SUM(K8:K16)</f>
        <v>8048.1920759051864</v>
      </c>
      <c r="L17" s="14"/>
      <c r="M17" s="9">
        <f>SUM(M8:M16)</f>
        <v>8048.1990370154736</v>
      </c>
    </row>
    <row r="18" spans="1:14" ht="16.2" customHeight="1" x14ac:dyDescent="0.3">
      <c r="A18" s="5" t="s">
        <v>9</v>
      </c>
    </row>
    <row r="19" spans="1:14" ht="13.35" customHeight="1" x14ac:dyDescent="0.3">
      <c r="A19" s="6" t="s">
        <v>3</v>
      </c>
      <c r="B19" s="7">
        <v>0</v>
      </c>
      <c r="C19" s="7">
        <v>19993.513018668466</v>
      </c>
      <c r="D19" s="13">
        <v>0</v>
      </c>
      <c r="E19" s="7">
        <v>0</v>
      </c>
      <c r="F19" s="7">
        <v>0</v>
      </c>
      <c r="G19" s="7">
        <v>8123.2537281386349</v>
      </c>
      <c r="H19" s="13">
        <v>0</v>
      </c>
      <c r="I19" s="7">
        <v>0</v>
      </c>
      <c r="J19" s="7">
        <v>0</v>
      </c>
      <c r="K19" s="7">
        <v>2131.9026756342273</v>
      </c>
      <c r="L19" s="13">
        <v>0</v>
      </c>
      <c r="M19" s="7">
        <v>0</v>
      </c>
    </row>
    <row r="20" spans="1:14" ht="13.35" customHeight="1" x14ac:dyDescent="0.3">
      <c r="A20" s="6" t="s">
        <v>11</v>
      </c>
      <c r="B20" s="7">
        <v>19993.513018668466</v>
      </c>
      <c r="C20" s="7">
        <v>2337.0744402571222</v>
      </c>
      <c r="D20" s="13">
        <f>E20/B20</f>
        <v>8.6763924039394563E-2</v>
      </c>
      <c r="E20" s="7">
        <v>1734.7156448323972</v>
      </c>
      <c r="F20" s="7">
        <v>8123.2537281386349</v>
      </c>
      <c r="G20" s="7">
        <v>955.96927582486853</v>
      </c>
      <c r="H20" s="13">
        <f>I20/F20</f>
        <v>3.624840181396257E-2</v>
      </c>
      <c r="I20" s="7">
        <v>294.45496517433872</v>
      </c>
      <c r="J20" s="7">
        <v>2131.9026756342273</v>
      </c>
      <c r="K20" s="7">
        <v>321.90958414945914</v>
      </c>
      <c r="L20" s="13">
        <f>M20/J20</f>
        <v>0.13860817151495955</v>
      </c>
      <c r="M20" s="7">
        <v>295.49913171751018</v>
      </c>
    </row>
    <row r="21" spans="1:14" ht="13.35" customHeight="1" x14ac:dyDescent="0.3">
      <c r="A21" s="6" t="s">
        <v>2</v>
      </c>
      <c r="B21" s="7">
        <v>20595.871814093189</v>
      </c>
      <c r="C21" s="7">
        <v>359.05406864521018</v>
      </c>
      <c r="D21" s="13">
        <f t="shared" ref="D21:D27" si="3">E21/B21</f>
        <v>6.2557774431719282E-2</v>
      </c>
      <c r="E21" s="7">
        <v>1288.4319031706468</v>
      </c>
      <c r="F21" s="7">
        <v>8784.7749998994532</v>
      </c>
      <c r="G21" s="7">
        <v>179.99342871188833</v>
      </c>
      <c r="H21" s="13">
        <f t="shared" ref="H21:H27" si="4">I21/F21</f>
        <v>3.4717693400603336E-2</v>
      </c>
      <c r="I21" s="7">
        <v>304.98712503979442</v>
      </c>
      <c r="J21" s="7">
        <v>2158.3131280661764</v>
      </c>
      <c r="K21" s="7">
        <v>25.72826362374364</v>
      </c>
      <c r="L21" s="13">
        <f t="shared" ref="L21:L27" si="5">M21/J21</f>
        <v>0.10572386011423852</v>
      </c>
      <c r="M21" s="7">
        <v>228.18519523439301</v>
      </c>
    </row>
    <row r="22" spans="1:14" ht="13.35" customHeight="1" x14ac:dyDescent="0.3">
      <c r="A22" s="6" t="s">
        <v>8</v>
      </c>
      <c r="B22" s="7">
        <v>19666.500940678041</v>
      </c>
      <c r="C22" s="7">
        <v>46.785622244367154</v>
      </c>
      <c r="D22" s="13">
        <f t="shared" si="3"/>
        <v>5.2848368750345105E-2</v>
      </c>
      <c r="E22" s="7">
        <v>1039.342493741962</v>
      </c>
      <c r="F22" s="7">
        <v>8659.7813035715462</v>
      </c>
      <c r="G22" s="7">
        <v>25.025191484674892</v>
      </c>
      <c r="H22" s="13">
        <f t="shared" si="4"/>
        <v>2.6773620744954072E-2</v>
      </c>
      <c r="I22" s="7">
        <v>231.85370035606857</v>
      </c>
      <c r="J22" s="7">
        <v>1955.8561964555267</v>
      </c>
      <c r="K22" s="7">
        <v>3.835571768582994</v>
      </c>
      <c r="L22" s="13">
        <f t="shared" si="5"/>
        <v>0.14968911161017764</v>
      </c>
      <c r="M22" s="7">
        <v>292.77037648468888</v>
      </c>
    </row>
    <row r="23" spans="1:14" ht="13.35" customHeight="1" x14ac:dyDescent="0.3">
      <c r="A23" s="6" t="s">
        <v>7</v>
      </c>
      <c r="B23" s="7">
        <v>18673.944069180445</v>
      </c>
      <c r="C23" s="7">
        <v>9.7107488514941505</v>
      </c>
      <c r="D23" s="13">
        <f t="shared" si="3"/>
        <v>0.51796310309735671</v>
      </c>
      <c r="E23" s="7">
        <v>9672.4140171391846</v>
      </c>
      <c r="F23" s="7">
        <v>8452.9527947001534</v>
      </c>
      <c r="G23" s="7">
        <v>0.2923666320879959</v>
      </c>
      <c r="H23" s="13">
        <f t="shared" si="4"/>
        <v>0.5383563189331233</v>
      </c>
      <c r="I23" s="7">
        <v>4550.7005506702317</v>
      </c>
      <c r="J23" s="7">
        <v>1666.9213917394209</v>
      </c>
      <c r="K23" s="7">
        <v>8.9798322712741605</v>
      </c>
      <c r="L23" s="13">
        <f t="shared" si="5"/>
        <v>0.4309034418822193</v>
      </c>
      <c r="M23" s="7">
        <v>718.28216504761565</v>
      </c>
    </row>
    <row r="24" spans="1:14" ht="13.35" customHeight="1" x14ac:dyDescent="0.3">
      <c r="A24" s="6" t="s">
        <v>6</v>
      </c>
      <c r="B24" s="7">
        <v>9011.2408008927578</v>
      </c>
      <c r="C24" s="7">
        <v>7.671143537165988</v>
      </c>
      <c r="D24" s="13">
        <f t="shared" si="3"/>
        <v>0.64240115193988145</v>
      </c>
      <c r="E24" s="7">
        <v>5788.8314709011674</v>
      </c>
      <c r="F24" s="7">
        <v>3902.5515717722965</v>
      </c>
      <c r="G24" s="7">
        <v>0.34805551439047133</v>
      </c>
      <c r="H24" s="13">
        <f t="shared" si="4"/>
        <v>0.64844940084406244</v>
      </c>
      <c r="I24" s="7">
        <v>2530.6072284787997</v>
      </c>
      <c r="J24" s="7">
        <v>957.61209785279163</v>
      </c>
      <c r="K24" s="7">
        <v>6.7313936483117152</v>
      </c>
      <c r="L24" s="13">
        <f t="shared" si="5"/>
        <v>0.52297806143959991</v>
      </c>
      <c r="M24" s="7">
        <v>500.81011854616145</v>
      </c>
    </row>
    <row r="25" spans="1:14" ht="13.35" customHeight="1" x14ac:dyDescent="0.3">
      <c r="A25" s="6" t="s">
        <v>5</v>
      </c>
      <c r="B25" s="7">
        <v>3230.0804735287547</v>
      </c>
      <c r="C25" s="7">
        <v>6.0352826195307729</v>
      </c>
      <c r="D25" s="13">
        <f t="shared" si="3"/>
        <v>0.79790223655116821</v>
      </c>
      <c r="E25" s="7">
        <v>2577.2884340688497</v>
      </c>
      <c r="F25" s="7">
        <v>1372.2923988078869</v>
      </c>
      <c r="G25" s="7">
        <v>6.9611102878094272E-2</v>
      </c>
      <c r="H25" s="13">
        <f t="shared" si="4"/>
        <v>0.80021000623931582</v>
      </c>
      <c r="I25" s="7">
        <v>1098.1221090122249</v>
      </c>
      <c r="J25" s="7">
        <v>463.53337295494191</v>
      </c>
      <c r="K25" s="7">
        <v>5.4435882450669721</v>
      </c>
      <c r="L25" s="13">
        <f t="shared" si="5"/>
        <v>0.69406358407544788</v>
      </c>
      <c r="M25" s="7">
        <v>321.72163417168827</v>
      </c>
    </row>
    <row r="26" spans="1:14" ht="13.35" customHeight="1" x14ac:dyDescent="0.3">
      <c r="A26" s="6" t="s">
        <v>4</v>
      </c>
      <c r="B26" s="7">
        <v>658.82732207943536</v>
      </c>
      <c r="C26" s="7">
        <v>0</v>
      </c>
      <c r="D26" s="13">
        <f t="shared" si="3"/>
        <v>0.97734668864375984</v>
      </c>
      <c r="E26" s="7">
        <v>643.90270162237198</v>
      </c>
      <c r="F26" s="7">
        <v>274.23990089854016</v>
      </c>
      <c r="G26" s="7">
        <v>0</v>
      </c>
      <c r="H26" s="13">
        <f t="shared" si="4"/>
        <v>0.97471824550715813</v>
      </c>
      <c r="I26" s="7">
        <v>267.30663505188198</v>
      </c>
      <c r="J26" s="7">
        <v>147.25532702832061</v>
      </c>
      <c r="K26" s="7">
        <v>0</v>
      </c>
      <c r="L26" s="13">
        <f t="shared" si="5"/>
        <v>0.99744729129242693</v>
      </c>
      <c r="M26" s="7">
        <v>146.8794270727789</v>
      </c>
    </row>
    <row r="27" spans="1:14" x14ac:dyDescent="0.3">
      <c r="A27" s="6" t="s">
        <v>1</v>
      </c>
      <c r="B27" s="7">
        <v>14.618331604399796</v>
      </c>
      <c r="C27" s="7">
        <v>0</v>
      </c>
      <c r="D27" s="13">
        <f t="shared" si="3"/>
        <v>1</v>
      </c>
      <c r="E27" s="7">
        <v>14.618331604399796</v>
      </c>
      <c r="F27" s="7">
        <v>6.9611102878094266</v>
      </c>
      <c r="G27" s="7">
        <v>0</v>
      </c>
      <c r="H27" s="13">
        <f t="shared" si="4"/>
        <v>1</v>
      </c>
      <c r="I27" s="7">
        <v>6.9611102878094266</v>
      </c>
      <c r="J27" s="7">
        <v>0.69611102878094266</v>
      </c>
      <c r="K27" s="7">
        <v>0</v>
      </c>
      <c r="L27" s="13">
        <f t="shared" si="5"/>
        <v>1</v>
      </c>
      <c r="M27" s="7">
        <v>0.69611102878094266</v>
      </c>
      <c r="N27" s="1" t="s">
        <v>19</v>
      </c>
    </row>
    <row r="28" spans="1:14" s="10" customFormat="1" ht="18.75" customHeight="1" x14ac:dyDescent="0.3">
      <c r="A28" s="8" t="s">
        <v>21</v>
      </c>
      <c r="B28" s="9"/>
      <c r="C28" s="9">
        <f>SUM(C19:C27)</f>
        <v>22759.844324823356</v>
      </c>
      <c r="D28" s="14"/>
      <c r="E28" s="9">
        <f>SUM(E19:E27)</f>
        <v>22759.544997080982</v>
      </c>
      <c r="F28" s="9"/>
      <c r="G28" s="9">
        <f>SUM(G19:G27)</f>
        <v>9284.9516574094214</v>
      </c>
      <c r="H28" s="14"/>
      <c r="I28" s="9">
        <f>SUM(I19:I27)</f>
        <v>9284.99342407115</v>
      </c>
      <c r="J28" s="9"/>
      <c r="K28" s="9">
        <f>SUM(K19:K27)</f>
        <v>2504.5309093406659</v>
      </c>
      <c r="L28" s="14"/>
      <c r="M28" s="9">
        <f>SUM(M19:M27)</f>
        <v>2504.8441593036173</v>
      </c>
    </row>
    <row r="30" spans="1:14" x14ac:dyDescent="0.3">
      <c r="A30" s="1" t="s">
        <v>20</v>
      </c>
      <c r="C30" s="2">
        <f>C17+C28</f>
        <v>45000.000000000007</v>
      </c>
      <c r="E30" s="2">
        <f>E17+E28</f>
        <v>44999.700672257633</v>
      </c>
      <c r="G30" s="2">
        <f>G17+G28</f>
        <v>10282.952117152083</v>
      </c>
      <c r="I30" s="2">
        <f>I17+I28</f>
        <v>10283.0008449241</v>
      </c>
      <c r="K30" s="2">
        <f>K17+K28</f>
        <v>10552.722985245851</v>
      </c>
      <c r="M30" s="2">
        <f>M17+M28</f>
        <v>10553.043196319091</v>
      </c>
    </row>
  </sheetData>
  <pageMargins left="0.59055118110236215" right="0.59055118110236215" top="0.59055118110236215" bottom="0.59055118110236215" header="0.59055118110236215" footer="0.5905511811023621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prognoseUHL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DAT.Mobility</dc:creator>
  <cp:lastModifiedBy>Bart</cp:lastModifiedBy>
  <dcterms:created xsi:type="dcterms:W3CDTF">2016-02-22T10:53:12Z</dcterms:created>
  <dcterms:modified xsi:type="dcterms:W3CDTF">2017-10-19T19:57:27Z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1339255645</vt:i4>
  </property>
  <property fmtid="{D5CDD505-2E9C-101B-9397-08002B2CF9AE}" pid="3" name="_NewReviewCycle">
    <vt:lpwstr/>
  </property>
  <property fmtid="{D5CDD505-2E9C-101B-9397-08002B2CF9AE}" pid="4" name="_EmailSubject">
    <vt:lpwstr>gastcollege Simulatie</vt:lpwstr>
  </property>
  <property fmtid="{D5CDD505-2E9C-101B-9397-08002B2CF9AE}" pid="5" name="_AuthorEmail">
    <vt:lpwstr>robert.van.leusden@provincie-utrecht.nl</vt:lpwstr>
  </property>
  <property fmtid="{D5CDD505-2E9C-101B-9397-08002B2CF9AE}" pid="6" name="_AuthorEmailDisplayName">
    <vt:lpwstr>Leusden, Robert van</vt:lpwstr>
  </property>
  <property fmtid="{D5CDD505-2E9C-101B-9397-08002B2CF9AE}" pid="7" name="_ReviewingToolsShownOnce">
    <vt:lpwstr/>
  </property>
  <property fmtid="{D5CDD505-2E9C-101B-9397-08002B2CF9AE}" pid="8" name="WorkbookGuid">
    <vt:lpwstr>cbb6be3a-3004-48a8-8d8a-2ab20e1dc813</vt:lpwstr>
  </property>
</Properties>
</file>