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12" i="1"/>
  <c r="M12"/>
  <c r="L12"/>
  <c r="B12"/>
  <c r="A12"/>
  <c r="N11"/>
  <c r="M11"/>
  <c r="L11"/>
  <c r="B11"/>
  <c r="A11"/>
  <c r="N10"/>
  <c r="M10"/>
  <c r="L10"/>
  <c r="B10"/>
  <c r="A10"/>
  <c r="N9"/>
  <c r="M9"/>
  <c r="L9"/>
  <c r="B9"/>
  <c r="A9"/>
  <c r="N8"/>
  <c r="M8"/>
  <c r="L8"/>
  <c r="B8"/>
  <c r="A8"/>
  <c r="N7"/>
  <c r="M7"/>
  <c r="L7"/>
  <c r="B7"/>
  <c r="A7"/>
  <c r="N6"/>
  <c r="M6"/>
  <c r="L6"/>
  <c r="B6"/>
  <c r="A6"/>
  <c r="N5"/>
  <c r="M5"/>
  <c r="L5"/>
  <c r="B5"/>
  <c r="A5"/>
  <c r="N4"/>
  <c r="M4"/>
  <c r="L4"/>
  <c r="B4"/>
  <c r="A4"/>
  <c r="N3"/>
  <c r="M3"/>
  <c r="L3"/>
  <c r="B3"/>
  <c r="A3"/>
  <c r="N2"/>
  <c r="M2"/>
  <c r="L2"/>
  <c r="B2"/>
  <c r="A2"/>
</calcChain>
</file>

<file path=xl/sharedStrings.xml><?xml version="1.0" encoding="utf-8"?>
<sst xmlns="http://schemas.openxmlformats.org/spreadsheetml/2006/main" count="206" uniqueCount="140">
  <si>
    <t>CIN</t>
  </si>
  <si>
    <t>ARN</t>
  </si>
  <si>
    <t>GSTIN</t>
  </si>
  <si>
    <t>Unit</t>
  </si>
  <si>
    <t>HSN</t>
  </si>
  <si>
    <t>Qty</t>
  </si>
  <si>
    <t>IGST</t>
  </si>
  <si>
    <t>SGST</t>
  </si>
  <si>
    <t>CGST</t>
  </si>
  <si>
    <t>Subtotal</t>
  </si>
  <si>
    <t>Total</t>
  </si>
  <si>
    <t>Address1</t>
  </si>
  <si>
    <t>Address2</t>
  </si>
  <si>
    <t>Address3</t>
  </si>
  <si>
    <t>City</t>
  </si>
  <si>
    <t>State</t>
  </si>
  <si>
    <t>Pincode</t>
  </si>
  <si>
    <t>Description</t>
  </si>
  <si>
    <t>Rename</t>
  </si>
  <si>
    <t>U72200KA2004PTC060177</t>
  </si>
  <si>
    <t>AA290117011345I</t>
  </si>
  <si>
    <t>32AABCK4746M2ZD</t>
  </si>
  <si>
    <t>Nos.</t>
  </si>
  <si>
    <t>Kairali Ford</t>
  </si>
  <si>
    <t>MGF Building</t>
  </si>
  <si>
    <t>MC Road, Nagambadam</t>
  </si>
  <si>
    <t>SH Mount PO</t>
  </si>
  <si>
    <t>Kottayam</t>
  </si>
  <si>
    <t>Kerala</t>
  </si>
  <si>
    <t>686 006</t>
  </si>
  <si>
    <t>7034030783/ 9349463400</t>
  </si>
  <si>
    <t>AutoDeal Maintenance Charges</t>
  </si>
  <si>
    <t>From 01-Dec-18 to 31-May-19</t>
  </si>
  <si>
    <t>INV_Ford_AMC_363_Kairali Ford_Kottayam</t>
  </si>
  <si>
    <t>Nine Thousand Nine Hundred and Fourty Rupees Only</t>
  </si>
  <si>
    <t>U72200KA2004PTC060178</t>
  </si>
  <si>
    <t>MEA Junction</t>
  </si>
  <si>
    <t>Chenkotta Road</t>
  </si>
  <si>
    <t>Kareekode</t>
  </si>
  <si>
    <t>Kollam</t>
  </si>
  <si>
    <t>691 005</t>
  </si>
  <si>
    <t>INV_Ford_AMC_364_Kairali Ford_Kollam</t>
  </si>
  <si>
    <t>U72200KA2004PTC060179</t>
  </si>
  <si>
    <t>13/A1 &amp; B1,</t>
  </si>
  <si>
    <t>Near Vallathol Junction,</t>
  </si>
  <si>
    <t>Seaport Airport Road,</t>
  </si>
  <si>
    <t>Kakkanad</t>
  </si>
  <si>
    <t>INV_Ford_AMC_365_Kairali Ford_Kakkanad</t>
  </si>
  <si>
    <t>U72200KA2004PTC060180</t>
  </si>
  <si>
    <t>Kerala Cars (P) Ltd</t>
  </si>
  <si>
    <t>Near Kaithamala Mosque,Near Palolikkal</t>
  </si>
  <si>
    <t>Athirampuzha PO.,Ettumannur</t>
  </si>
  <si>
    <t>Kottayam Dist</t>
  </si>
  <si>
    <t>INV_Ford_AMC_366_Kairali Ford_Kottayam Dist</t>
  </si>
  <si>
    <t>U72200KA2004PTC060181</t>
  </si>
  <si>
    <t>Kadathy,</t>
  </si>
  <si>
    <t>Ernakulam Muvattupuzha Road,</t>
  </si>
  <si>
    <t>Muvattupuzha</t>
  </si>
  <si>
    <t>INV_Ford_AMC_367_Kairali Ford_Muvattupuzha</t>
  </si>
  <si>
    <t>U72200KA2004PTC060182</t>
  </si>
  <si>
    <t xml:space="preserve">08AAACO1893L1Z2      </t>
  </si>
  <si>
    <t>OS Ford</t>
  </si>
  <si>
    <t xml:space="preserve">H-680-682, </t>
  </si>
  <si>
    <t xml:space="preserve">M.I.A., 2nd Phase, </t>
  </si>
  <si>
    <t>Basni</t>
  </si>
  <si>
    <t>Jodhpur</t>
  </si>
  <si>
    <t>Rajasthan</t>
  </si>
  <si>
    <t>342 005</t>
  </si>
  <si>
    <t>INV_Ford_AMC_368_OS Ford_Jodhpur</t>
  </si>
  <si>
    <t>U72200KA2004PTC060183</t>
  </si>
  <si>
    <t>16AABCO4539L1Z7</t>
  </si>
  <si>
    <t>Man Days</t>
  </si>
  <si>
    <t>Oscar Ford</t>
  </si>
  <si>
    <t>Chinaihani</t>
  </si>
  <si>
    <t>Airport Road</t>
  </si>
  <si>
    <t>Natunnagar</t>
  </si>
  <si>
    <t>Agartala</t>
  </si>
  <si>
    <t>Tripura</t>
  </si>
  <si>
    <t>799 009</t>
  </si>
  <si>
    <t>INV_Ford_AMC_369_Oscar Ford_Agartala</t>
  </si>
  <si>
    <t>U72200KA2004PTC060184</t>
  </si>
  <si>
    <t>37AAJCS3923Q1ZN</t>
  </si>
  <si>
    <t>Lakshmi Ford</t>
  </si>
  <si>
    <t>48-10-12/2,Opp.N.T.R Health University</t>
  </si>
  <si>
    <t>Nagarjuna Nagar</t>
  </si>
  <si>
    <t>Vijaywada</t>
  </si>
  <si>
    <t>Andhra Pradesh</t>
  </si>
  <si>
    <t>520 008</t>
  </si>
  <si>
    <t>INV_Ford_AMC_370_Lakshmi Ford_Vijaywada</t>
  </si>
  <si>
    <t>U72200KA2004PTC060185</t>
  </si>
  <si>
    <t>09AAQCS7437N1ZC</t>
  </si>
  <si>
    <t>Sampun Ford</t>
  </si>
  <si>
    <t>122/236, A-1, A-2, A-3</t>
  </si>
  <si>
    <t>Kalpi Road</t>
  </si>
  <si>
    <t>Fazalganj</t>
  </si>
  <si>
    <t>Kanpur</t>
  </si>
  <si>
    <t>Uttar Pradesh</t>
  </si>
  <si>
    <t>208 002</t>
  </si>
  <si>
    <t>INV_Ford_AMC_371_Sampun Ford_Kanpur</t>
  </si>
  <si>
    <t>U72200KA2004PTC060186</t>
  </si>
  <si>
    <t>18AAHFC3289N1ZU</t>
  </si>
  <si>
    <t>Chakrapani Ford</t>
  </si>
  <si>
    <t>Chakrapani Motors Pvt. Ltd</t>
  </si>
  <si>
    <t>Dhapkota, N.H.37,</t>
  </si>
  <si>
    <t>Opp.Autoaxis, P.O.RRL, Pulibor</t>
  </si>
  <si>
    <t>Jorhat</t>
  </si>
  <si>
    <t>Assam</t>
  </si>
  <si>
    <t>785 006</t>
  </si>
  <si>
    <t>INV_Ford_AMC_372_Chakrapani Ford_Jorhat</t>
  </si>
  <si>
    <t>U72200KA2004PTC060187</t>
  </si>
  <si>
    <t>27AAECM7849Q1ZI</t>
  </si>
  <si>
    <t>Moharir Ford</t>
  </si>
  <si>
    <t>Survery No.295/1/1, Patharadi</t>
  </si>
  <si>
    <t>Mumbai Agra Road</t>
  </si>
  <si>
    <t>Nasik</t>
  </si>
  <si>
    <t>Maharashtra</t>
  </si>
  <si>
    <t>422 002</t>
  </si>
  <si>
    <t>INV_Ford_AMC_373_Moharir Ford_Nasik</t>
  </si>
  <si>
    <t>Dealer_Name</t>
  </si>
  <si>
    <t>Contact_No</t>
  </si>
  <si>
    <t>Total_amount_In_Words</t>
  </si>
  <si>
    <t>Panda_Code</t>
  </si>
  <si>
    <t>INV_No</t>
  </si>
  <si>
    <t>Ref_No</t>
  </si>
  <si>
    <t>Inv_Date</t>
  </si>
  <si>
    <t>Contact_person</t>
  </si>
  <si>
    <t>bbnm</t>
  </si>
  <si>
    <t>bnm</t>
  </si>
  <si>
    <t xml:space="preserve"> bbnn</t>
  </si>
  <si>
    <t>nbmmm</t>
  </si>
  <si>
    <t>hjbmb</t>
  </si>
  <si>
    <t>nnnn</t>
  </si>
  <si>
    <t>mmnm</t>
  </si>
  <si>
    <t xml:space="preserve">  nmnm</t>
  </si>
  <si>
    <t>fggffh</t>
  </si>
  <si>
    <t>fgffjgjj</t>
  </si>
  <si>
    <t>PO_Date</t>
  </si>
  <si>
    <t>PO</t>
  </si>
  <si>
    <t>Unit_Price</t>
  </si>
  <si>
    <t>Description_1</t>
  </si>
</sst>
</file>

<file path=xl/styles.xml><?xml version="1.0" encoding="utf-8"?>
<styleSheet xmlns="http://schemas.openxmlformats.org/spreadsheetml/2006/main">
  <numFmts count="4">
    <numFmt numFmtId="164" formatCode="_(* #,##0.00_);_(* \(#,##0.00\);_(* \-??_);_(@_)"/>
    <numFmt numFmtId="165" formatCode="d\-mmm\-yy"/>
    <numFmt numFmtId="166" formatCode="_ * #,##0.00_ ;_ * \-#,##0.00_ ;_ * \-??_ ;_ @_ "/>
    <numFmt numFmtId="167" formatCode="_ * #,##0_ ;_ * \-#,##0_ ;_ * \-??_ ;_ @_ "/>
  </numFmts>
  <fonts count="7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8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15968"/>
        <bgColor rgb="FF333399"/>
      </patternFill>
    </fill>
    <fill>
      <patternFill patternType="solid">
        <fgColor rgb="FF948A54"/>
        <bgColor rgb="FF96969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166" fontId="6" fillId="0" borderId="0" applyBorder="0" applyProtection="0"/>
    <xf numFmtId="164" fontId="6" fillId="0" borderId="0" applyBorder="0" applyProtection="0"/>
    <xf numFmtId="0" fontId="1" fillId="0" borderId="0"/>
  </cellStyleXfs>
  <cellXfs count="21">
    <xf numFmtId="0" fontId="0" fillId="0" borderId="0" xfId="0"/>
    <xf numFmtId="0" fontId="2" fillId="2" borderId="1" xfId="3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0" fillId="0" borderId="1" xfId="0" applyFont="1" applyBorder="1"/>
    <xf numFmtId="164" fontId="4" fillId="0" borderId="1" xfId="2" applyFont="1" applyBorder="1" applyAlignment="1" applyProtection="1">
      <alignment horizontal="left" vertical="center"/>
    </xf>
    <xf numFmtId="166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167" fontId="5" fillId="3" borderId="1" xfId="1" applyNumberFormat="1" applyFont="1" applyFill="1" applyBorder="1" applyAlignment="1" applyProtection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0" xfId="3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/>
  </cellXfs>
  <cellStyles count="4">
    <cellStyle name="Comma" xfId="1" builtinId="3"/>
    <cellStyle name="Comma 3 2" xfId="2"/>
    <cellStyle name="Normal" xfId="0" builtinId="0"/>
    <cellStyle name="Normal 3" xfId="3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5968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L12"/>
  <sheetViews>
    <sheetView tabSelected="1" topLeftCell="U1" workbookViewId="0">
      <selection activeCell="Z1" sqref="Z1"/>
    </sheetView>
  </sheetViews>
  <sheetFormatPr defaultRowHeight="15"/>
  <cols>
    <col min="1" max="1" width="15" customWidth="1"/>
    <col min="2" max="2" width="20.28515625" customWidth="1"/>
    <col min="3" max="3" width="7.85546875" customWidth="1"/>
    <col min="4" max="4" width="19.28515625" customWidth="1"/>
    <col min="5" max="5" width="13.5703125" customWidth="1"/>
    <col min="6" max="6" width="5.7109375" customWidth="1"/>
    <col min="7" max="7" width="15.5703125" customWidth="1"/>
    <col min="8" max="8" width="9.42578125" customWidth="1"/>
    <col min="9" max="9" width="7" customWidth="1"/>
    <col min="10" max="10" width="4" customWidth="1"/>
    <col min="11" max="11" width="8.7109375" customWidth="1"/>
    <col min="12" max="12" width="9" customWidth="1"/>
    <col min="13" max="14" width="7.42578125" customWidth="1"/>
    <col min="15" max="15" width="7.85546875" customWidth="1"/>
    <col min="16" max="16" width="9" customWidth="1"/>
    <col min="17" max="17" width="12" customWidth="1"/>
    <col min="18" max="18" width="28" customWidth="1"/>
    <col min="19" max="19" width="29.28515625" customWidth="1"/>
    <col min="20" max="20" width="21.85546875" customWidth="1"/>
    <col min="21" max="21" width="10.7109375" customWidth="1"/>
    <col min="22" max="22" width="11.7109375" customWidth="1"/>
    <col min="23" max="23" width="7.140625" customWidth="1"/>
    <col min="24" max="24" width="19.28515625" customWidth="1"/>
    <col min="25" max="25" width="22.7109375" customWidth="1"/>
    <col min="26" max="26" width="21" customWidth="1"/>
    <col min="27" max="27" width="34.28515625" customWidth="1"/>
    <col min="28" max="31" width="49.85546875" customWidth="1"/>
    <col min="32" max="1022" width="8.7109375" customWidth="1"/>
    <col min="1023" max="1027" width="11.5703125"/>
  </cols>
  <sheetData>
    <row r="1" spans="1:1026" s="2" customFormat="1" ht="38.25">
      <c r="A1" s="1" t="s">
        <v>122</v>
      </c>
      <c r="B1" s="1" t="s">
        <v>123</v>
      </c>
      <c r="C1" s="1" t="s">
        <v>124</v>
      </c>
      <c r="D1" s="1" t="s">
        <v>0</v>
      </c>
      <c r="E1" s="1" t="s">
        <v>1</v>
      </c>
      <c r="F1" s="1" t="s">
        <v>121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138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118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119</v>
      </c>
      <c r="Y1" s="1" t="s">
        <v>17</v>
      </c>
      <c r="Z1" s="1" t="s">
        <v>139</v>
      </c>
      <c r="AA1" s="1" t="s">
        <v>18</v>
      </c>
      <c r="AB1" s="1" t="s">
        <v>120</v>
      </c>
      <c r="AC1" s="13" t="s">
        <v>125</v>
      </c>
      <c r="AD1" s="13" t="s">
        <v>137</v>
      </c>
      <c r="AE1" s="13" t="s">
        <v>136</v>
      </c>
      <c r="AMI1"/>
      <c r="AMJ1"/>
      <c r="AMK1"/>
      <c r="AML1"/>
    </row>
    <row r="2" spans="1:1026">
      <c r="A2" s="3" t="e">
        <f>"INV/AD-"&amp;REPT(0,IF(LEN(#REF!)&lt;3,3-LEN(#REF!),0))&amp;#REF!&amp;"/2018-19"</f>
        <v>#REF!</v>
      </c>
      <c r="B2" s="4" t="e">
        <f>"AMT/AD/"&amp;#REF!&amp;"/2018-19/"&amp;REPT(0,IF(LEN(#REF!)&lt;4,4-LEN(#REF!),0))&amp;#REF!&amp;""</f>
        <v>#REF!</v>
      </c>
      <c r="C2" s="5">
        <v>43430</v>
      </c>
      <c r="D2" s="6" t="s">
        <v>19</v>
      </c>
      <c r="E2" s="6" t="s">
        <v>20</v>
      </c>
      <c r="F2" s="3">
        <v>37291</v>
      </c>
      <c r="G2" s="3" t="s">
        <v>21</v>
      </c>
      <c r="H2" s="7" t="s">
        <v>22</v>
      </c>
      <c r="I2" s="7">
        <v>997331</v>
      </c>
      <c r="J2" s="7">
        <v>1</v>
      </c>
      <c r="K2" s="8">
        <v>8000</v>
      </c>
      <c r="L2" s="9">
        <f>K2*18%</f>
        <v>1440</v>
      </c>
      <c r="M2" s="9">
        <f>K2*0%</f>
        <v>0</v>
      </c>
      <c r="N2" s="9">
        <f>K2*0%</f>
        <v>0</v>
      </c>
      <c r="O2" s="8">
        <v>8000</v>
      </c>
      <c r="P2" s="9">
        <v>9440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10" t="s">
        <v>29</v>
      </c>
      <c r="X2" s="3" t="s">
        <v>30</v>
      </c>
      <c r="Y2" s="3" t="s">
        <v>31</v>
      </c>
      <c r="Z2" s="3" t="s">
        <v>32</v>
      </c>
      <c r="AA2" s="11" t="s">
        <v>33</v>
      </c>
      <c r="AB2" s="7" t="s">
        <v>34</v>
      </c>
      <c r="AC2" s="14" t="s">
        <v>126</v>
      </c>
      <c r="AD2" s="17"/>
      <c r="AE2" s="17"/>
    </row>
    <row r="3" spans="1:1026">
      <c r="A3" s="3" t="e">
        <f>"INV/AD-"&amp;REPT(0,IF(LEN(#REF!)&lt;3,3-LEN(#REF!),0))&amp;#REF!&amp;"/2018-19"</f>
        <v>#REF!</v>
      </c>
      <c r="B3" s="4" t="e">
        <f>"AMT/AD/"&amp;#REF!&amp;"/2018-19/"&amp;REPT(0,IF(LEN(#REF!)&lt;4,4-LEN(#REF!),0))&amp;#REF!&amp;""</f>
        <v>#REF!</v>
      </c>
      <c r="C3" s="5">
        <v>43430</v>
      </c>
      <c r="D3" s="6" t="s">
        <v>35</v>
      </c>
      <c r="E3" s="6" t="s">
        <v>20</v>
      </c>
      <c r="F3" s="3">
        <v>37298</v>
      </c>
      <c r="G3" s="3" t="s">
        <v>21</v>
      </c>
      <c r="H3" s="7" t="s">
        <v>22</v>
      </c>
      <c r="I3" s="7">
        <v>998339</v>
      </c>
      <c r="J3" s="7">
        <v>1</v>
      </c>
      <c r="K3" s="8">
        <v>8000</v>
      </c>
      <c r="L3" s="9">
        <f>K3*18%</f>
        <v>1440</v>
      </c>
      <c r="M3" s="9">
        <f>K3*0%</f>
        <v>0</v>
      </c>
      <c r="N3" s="9">
        <f>K3*0%</f>
        <v>0</v>
      </c>
      <c r="O3" s="8">
        <v>8000</v>
      </c>
      <c r="P3" s="9">
        <v>9440</v>
      </c>
      <c r="Q3" s="3" t="s">
        <v>23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28</v>
      </c>
      <c r="W3" s="10" t="s">
        <v>40</v>
      </c>
      <c r="X3" s="3" t="s">
        <v>30</v>
      </c>
      <c r="Y3" s="3" t="s">
        <v>31</v>
      </c>
      <c r="Z3" s="3" t="s">
        <v>32</v>
      </c>
      <c r="AA3" s="11" t="s">
        <v>41</v>
      </c>
      <c r="AB3" s="7" t="s">
        <v>34</v>
      </c>
      <c r="AC3" s="19" t="s">
        <v>127</v>
      </c>
      <c r="AD3" s="17"/>
      <c r="AE3" s="17"/>
    </row>
    <row r="4" spans="1:1026">
      <c r="A4" s="3" t="e">
        <f>"INV/AD-"&amp;REPT(0,IF(LEN(#REF!)&lt;3,3-LEN(#REF!),0))&amp;#REF!&amp;"/2018-19"</f>
        <v>#REF!</v>
      </c>
      <c r="B4" s="4" t="e">
        <f>"AMT/AD/"&amp;#REF!&amp;"/2018-19/"&amp;REPT(0,IF(LEN(#REF!)&lt;4,4-LEN(#REF!),0))&amp;#REF!&amp;""</f>
        <v>#REF!</v>
      </c>
      <c r="C4" s="5">
        <v>43430</v>
      </c>
      <c r="D4" s="6" t="s">
        <v>42</v>
      </c>
      <c r="E4" s="6" t="s">
        <v>20</v>
      </c>
      <c r="F4" s="3">
        <v>37299</v>
      </c>
      <c r="G4" s="3" t="s">
        <v>21</v>
      </c>
      <c r="H4" s="7" t="s">
        <v>22</v>
      </c>
      <c r="I4" s="7">
        <v>997331</v>
      </c>
      <c r="J4" s="7">
        <v>1</v>
      </c>
      <c r="K4" s="8">
        <v>8000</v>
      </c>
      <c r="L4" s="9">
        <f>K4*18%</f>
        <v>1440</v>
      </c>
      <c r="M4" s="9">
        <f>K4*0%</f>
        <v>0</v>
      </c>
      <c r="N4" s="9">
        <f>K4*0%</f>
        <v>0</v>
      </c>
      <c r="O4" s="8">
        <v>8000</v>
      </c>
      <c r="P4" s="9">
        <v>9440</v>
      </c>
      <c r="Q4" s="3" t="s">
        <v>23</v>
      </c>
      <c r="R4" s="3" t="s">
        <v>43</v>
      </c>
      <c r="S4" s="3" t="s">
        <v>44</v>
      </c>
      <c r="T4" s="3" t="s">
        <v>45</v>
      </c>
      <c r="U4" s="3" t="s">
        <v>46</v>
      </c>
      <c r="V4" s="3" t="s">
        <v>28</v>
      </c>
      <c r="W4" s="10">
        <v>682030</v>
      </c>
      <c r="X4" s="3" t="s">
        <v>30</v>
      </c>
      <c r="Y4" s="3" t="s">
        <v>31</v>
      </c>
      <c r="Z4" s="3" t="s">
        <v>32</v>
      </c>
      <c r="AA4" s="11" t="s">
        <v>47</v>
      </c>
      <c r="AB4" s="7" t="s">
        <v>34</v>
      </c>
      <c r="AC4" s="14" t="s">
        <v>128</v>
      </c>
      <c r="AD4" s="17"/>
      <c r="AE4" s="17"/>
    </row>
    <row r="5" spans="1:1026">
      <c r="A5" s="3" t="e">
        <f>"INV/AD-"&amp;REPT(0,IF(LEN(#REF!)&lt;3,3-LEN(#REF!),0))&amp;#REF!&amp;"/2018-19"</f>
        <v>#REF!</v>
      </c>
      <c r="B5" s="12" t="e">
        <f>"AMT/AD/"&amp;#REF!&amp;"/2018-19/"&amp;REPT(0,IF(LEN(#REF!)&lt;4,4-LEN(#REF!),0))&amp;#REF!&amp;""</f>
        <v>#REF!</v>
      </c>
      <c r="C5" s="5">
        <v>43430</v>
      </c>
      <c r="D5" s="6" t="s">
        <v>48</v>
      </c>
      <c r="E5" s="6" t="s">
        <v>20</v>
      </c>
      <c r="F5" s="3">
        <v>37295</v>
      </c>
      <c r="G5" s="3" t="s">
        <v>21</v>
      </c>
      <c r="H5" s="7" t="s">
        <v>22</v>
      </c>
      <c r="I5" s="7">
        <v>998339</v>
      </c>
      <c r="J5" s="7">
        <v>1</v>
      </c>
      <c r="K5" s="8">
        <v>8000</v>
      </c>
      <c r="L5" s="9">
        <f>K5*18%</f>
        <v>1440</v>
      </c>
      <c r="M5" s="9">
        <f>K5*0%</f>
        <v>0</v>
      </c>
      <c r="N5" s="9">
        <f>K5*0%</f>
        <v>0</v>
      </c>
      <c r="O5" s="8">
        <v>8000</v>
      </c>
      <c r="P5" s="9">
        <v>9440</v>
      </c>
      <c r="Q5" s="3" t="s">
        <v>23</v>
      </c>
      <c r="R5" s="3" t="s">
        <v>49</v>
      </c>
      <c r="S5" s="3" t="s">
        <v>50</v>
      </c>
      <c r="T5" s="3" t="s">
        <v>51</v>
      </c>
      <c r="U5" s="3" t="s">
        <v>52</v>
      </c>
      <c r="V5" s="3" t="s">
        <v>28</v>
      </c>
      <c r="W5" s="10">
        <v>686631</v>
      </c>
      <c r="X5" s="3" t="s">
        <v>30</v>
      </c>
      <c r="Y5" s="3" t="s">
        <v>31</v>
      </c>
      <c r="Z5" s="3" t="s">
        <v>32</v>
      </c>
      <c r="AA5" s="11" t="s">
        <v>53</v>
      </c>
      <c r="AB5" s="7" t="s">
        <v>34</v>
      </c>
      <c r="AC5" s="16" t="s">
        <v>129</v>
      </c>
      <c r="AD5" s="17"/>
      <c r="AE5" s="17"/>
    </row>
    <row r="6" spans="1:1026">
      <c r="A6" s="3" t="e">
        <f>"INV/AD-"&amp;REPT(0,IF(LEN(#REF!)&lt;3,3-LEN(#REF!),0))&amp;#REF!&amp;"/2018-19"</f>
        <v>#REF!</v>
      </c>
      <c r="B6" s="4" t="e">
        <f>"AMT/AD/"&amp;#REF!&amp;"/2018-19/"&amp;REPT(0,IF(LEN(#REF!)&lt;4,4-LEN(#REF!),0))&amp;#REF!&amp;""</f>
        <v>#REF!</v>
      </c>
      <c r="C6" s="5">
        <v>43430</v>
      </c>
      <c r="D6" s="6" t="s">
        <v>54</v>
      </c>
      <c r="E6" s="6" t="s">
        <v>20</v>
      </c>
      <c r="F6" s="3">
        <v>38610</v>
      </c>
      <c r="G6" s="3" t="s">
        <v>21</v>
      </c>
      <c r="H6" s="7" t="s">
        <v>22</v>
      </c>
      <c r="I6" s="7">
        <v>998339</v>
      </c>
      <c r="J6" s="7">
        <v>1</v>
      </c>
      <c r="K6" s="8">
        <v>8000</v>
      </c>
      <c r="L6" s="9">
        <f>K6*0%</f>
        <v>0</v>
      </c>
      <c r="M6" s="9">
        <f>K6*9%</f>
        <v>720</v>
      </c>
      <c r="N6" s="9">
        <f>K6*9%</f>
        <v>720</v>
      </c>
      <c r="O6" s="8">
        <v>8000</v>
      </c>
      <c r="P6" s="9">
        <v>9440</v>
      </c>
      <c r="Q6" s="3" t="s">
        <v>23</v>
      </c>
      <c r="R6" s="3" t="s">
        <v>55</v>
      </c>
      <c r="S6" s="3" t="s">
        <v>56</v>
      </c>
      <c r="T6" s="3"/>
      <c r="U6" s="3" t="s">
        <v>57</v>
      </c>
      <c r="V6" s="3" t="s">
        <v>28</v>
      </c>
      <c r="W6" s="10">
        <v>686671</v>
      </c>
      <c r="X6" s="3" t="s">
        <v>30</v>
      </c>
      <c r="Y6" s="3" t="s">
        <v>31</v>
      </c>
      <c r="Z6" s="3" t="s">
        <v>32</v>
      </c>
      <c r="AA6" s="11" t="s">
        <v>58</v>
      </c>
      <c r="AB6" s="7" t="s">
        <v>34</v>
      </c>
      <c r="AC6" s="20" t="s">
        <v>126</v>
      </c>
      <c r="AD6" s="17"/>
      <c r="AE6" s="17"/>
    </row>
    <row r="7" spans="1:1026">
      <c r="A7" s="3" t="e">
        <f>"INV/AD-"&amp;REPT(0,IF(LEN(#REF!)&lt;3,3-LEN(#REF!),0))&amp;#REF!&amp;"/2018-19"</f>
        <v>#REF!</v>
      </c>
      <c r="B7" s="4" t="e">
        <f>"AMT/AD/"&amp;#REF!&amp;"/2018-19/"&amp;REPT(0,IF(LEN(#REF!)&lt;4,4-LEN(#REF!),0))&amp;#REF!&amp;""</f>
        <v>#REF!</v>
      </c>
      <c r="C7" s="5">
        <v>43430</v>
      </c>
      <c r="D7" s="6" t="s">
        <v>59</v>
      </c>
      <c r="E7" s="6" t="s">
        <v>20</v>
      </c>
      <c r="F7" s="3">
        <v>17251</v>
      </c>
      <c r="G7" s="3" t="s">
        <v>60</v>
      </c>
      <c r="H7" s="7" t="s">
        <v>22</v>
      </c>
      <c r="I7" s="7">
        <v>998339</v>
      </c>
      <c r="J7" s="7">
        <v>1</v>
      </c>
      <c r="K7" s="8">
        <v>8000</v>
      </c>
      <c r="L7" s="9">
        <f>K7*0%</f>
        <v>0</v>
      </c>
      <c r="M7" s="9">
        <f>K7*9%</f>
        <v>720</v>
      </c>
      <c r="N7" s="9">
        <f>K7*9%</f>
        <v>720</v>
      </c>
      <c r="O7" s="8">
        <v>8000</v>
      </c>
      <c r="P7" s="9">
        <v>9440</v>
      </c>
      <c r="Q7" s="3" t="s">
        <v>61</v>
      </c>
      <c r="R7" s="3" t="s">
        <v>62</v>
      </c>
      <c r="S7" s="3" t="s">
        <v>63</v>
      </c>
      <c r="T7" s="3" t="s">
        <v>64</v>
      </c>
      <c r="U7" s="3" t="s">
        <v>65</v>
      </c>
      <c r="V7" s="3" t="s">
        <v>66</v>
      </c>
      <c r="W7" s="10" t="s">
        <v>67</v>
      </c>
      <c r="X7" s="3">
        <v>9828034501</v>
      </c>
      <c r="Y7" s="3" t="s">
        <v>31</v>
      </c>
      <c r="Z7" s="3" t="s">
        <v>32</v>
      </c>
      <c r="AA7" s="11" t="s">
        <v>68</v>
      </c>
      <c r="AB7" s="7" t="s">
        <v>34</v>
      </c>
      <c r="AC7" s="15" t="s">
        <v>130</v>
      </c>
      <c r="AD7" s="17"/>
      <c r="AE7" s="17"/>
    </row>
    <row r="8" spans="1:1026">
      <c r="A8" s="3" t="e">
        <f>"INV/AD-"&amp;REPT(0,IF(LEN(#REF!)&lt;3,3-LEN(#REF!),0))&amp;#REF!&amp;"/2018-19"</f>
        <v>#REF!</v>
      </c>
      <c r="B8" s="4" t="e">
        <f>"AMT/AD/"&amp;#REF!&amp;"/2018-19/"&amp;REPT(0,IF(LEN(#REF!)&lt;4,4-LEN(#REF!),0))&amp;#REF!&amp;""</f>
        <v>#REF!</v>
      </c>
      <c r="C8" s="5">
        <v>43430</v>
      </c>
      <c r="D8" s="6" t="s">
        <v>69</v>
      </c>
      <c r="E8" s="6" t="s">
        <v>20</v>
      </c>
      <c r="F8" s="3">
        <v>28500</v>
      </c>
      <c r="G8" s="3" t="s">
        <v>70</v>
      </c>
      <c r="H8" s="7" t="s">
        <v>71</v>
      </c>
      <c r="I8" s="7">
        <v>998339</v>
      </c>
      <c r="J8" s="7">
        <v>105</v>
      </c>
      <c r="K8" s="8">
        <v>8000</v>
      </c>
      <c r="L8" s="9">
        <f>K8*0%</f>
        <v>0</v>
      </c>
      <c r="M8" s="9">
        <f>K8*9%</f>
        <v>720</v>
      </c>
      <c r="N8" s="9">
        <f>K8*9%</f>
        <v>720</v>
      </c>
      <c r="O8" s="8">
        <v>8000</v>
      </c>
      <c r="P8" s="9">
        <v>9440</v>
      </c>
      <c r="Q8" s="3" t="s">
        <v>72</v>
      </c>
      <c r="R8" s="3" t="s">
        <v>73</v>
      </c>
      <c r="S8" s="3" t="s">
        <v>74</v>
      </c>
      <c r="T8" s="3" t="s">
        <v>75</v>
      </c>
      <c r="U8" s="3" t="s">
        <v>76</v>
      </c>
      <c r="V8" s="3" t="s">
        <v>77</v>
      </c>
      <c r="W8" s="10" t="s">
        <v>78</v>
      </c>
      <c r="X8" s="3">
        <v>7005933648</v>
      </c>
      <c r="Y8" s="3" t="s">
        <v>31</v>
      </c>
      <c r="Z8" s="3" t="s">
        <v>32</v>
      </c>
      <c r="AA8" s="11" t="s">
        <v>79</v>
      </c>
      <c r="AB8" s="7" t="s">
        <v>34</v>
      </c>
      <c r="AC8" s="15" t="s">
        <v>131</v>
      </c>
      <c r="AD8" s="17"/>
      <c r="AE8" s="17"/>
    </row>
    <row r="9" spans="1:1026">
      <c r="A9" s="3" t="e">
        <f>"INV/AD-"&amp;REPT(0,IF(LEN(#REF!)&lt;3,3-LEN(#REF!),0))&amp;#REF!&amp;"/2018-19"</f>
        <v>#REF!</v>
      </c>
      <c r="B9" s="4" t="e">
        <f>"AMT/AD/"&amp;#REF!&amp;"/2018-19/"&amp;REPT(0,IF(LEN(#REF!)&lt;4,4-LEN(#REF!),0))&amp;#REF!&amp;""</f>
        <v>#REF!</v>
      </c>
      <c r="C9" s="5">
        <v>43431</v>
      </c>
      <c r="D9" s="6" t="s">
        <v>80</v>
      </c>
      <c r="E9" s="6" t="s">
        <v>20</v>
      </c>
      <c r="F9" s="3">
        <v>37671</v>
      </c>
      <c r="G9" s="3" t="s">
        <v>81</v>
      </c>
      <c r="H9" s="7" t="s">
        <v>71</v>
      </c>
      <c r="I9" s="7">
        <v>997331</v>
      </c>
      <c r="J9" s="7">
        <v>23</v>
      </c>
      <c r="K9" s="8">
        <v>8000</v>
      </c>
      <c r="L9" s="9">
        <f>K9*0%</f>
        <v>0</v>
      </c>
      <c r="M9" s="9">
        <f>K9*9%</f>
        <v>720</v>
      </c>
      <c r="N9" s="9">
        <f>K9*9%</f>
        <v>720</v>
      </c>
      <c r="O9" s="8">
        <v>8000</v>
      </c>
      <c r="P9" s="9">
        <v>9440</v>
      </c>
      <c r="Q9" s="3" t="s">
        <v>82</v>
      </c>
      <c r="R9" s="3" t="s">
        <v>83</v>
      </c>
      <c r="S9" s="3" t="s">
        <v>84</v>
      </c>
      <c r="T9" s="3"/>
      <c r="U9" s="3" t="s">
        <v>85</v>
      </c>
      <c r="V9" s="3" t="s">
        <v>86</v>
      </c>
      <c r="W9" s="10" t="s">
        <v>87</v>
      </c>
      <c r="X9" s="3">
        <v>9949093450</v>
      </c>
      <c r="Y9" s="3" t="s">
        <v>31</v>
      </c>
      <c r="Z9" s="3" t="s">
        <v>32</v>
      </c>
      <c r="AA9" s="11" t="s">
        <v>88</v>
      </c>
      <c r="AB9" s="7" t="s">
        <v>34</v>
      </c>
      <c r="AC9" s="15" t="s">
        <v>132</v>
      </c>
      <c r="AD9" s="17"/>
      <c r="AE9" s="17"/>
    </row>
    <row r="10" spans="1:1026">
      <c r="A10" s="3" t="e">
        <f>"INV/AD-"&amp;REPT(0,IF(LEN(#REF!)&lt;3,3-LEN(#REF!),0))&amp;#REF!&amp;"/2018-19"</f>
        <v>#REF!</v>
      </c>
      <c r="B10" s="4" t="e">
        <f>"AMT/AD/"&amp;#REF!&amp;"/2018-19/"&amp;REPT(0,IF(LEN(#REF!)&lt;4,4-LEN(#REF!),0))&amp;#REF!&amp;""</f>
        <v>#REF!</v>
      </c>
      <c r="C10" s="5">
        <v>43431</v>
      </c>
      <c r="D10" s="6" t="s">
        <v>89</v>
      </c>
      <c r="E10" s="6" t="s">
        <v>20</v>
      </c>
      <c r="F10" s="3">
        <v>18541</v>
      </c>
      <c r="G10" s="3" t="s">
        <v>90</v>
      </c>
      <c r="H10" s="7" t="s">
        <v>71</v>
      </c>
      <c r="I10" s="7">
        <v>997331</v>
      </c>
      <c r="J10" s="7">
        <v>56</v>
      </c>
      <c r="K10" s="8">
        <v>8000</v>
      </c>
      <c r="L10" s="9">
        <f>K10*18%</f>
        <v>1440</v>
      </c>
      <c r="M10" s="9">
        <f>K10*0%</f>
        <v>0</v>
      </c>
      <c r="N10" s="9">
        <f>K10*0%</f>
        <v>0</v>
      </c>
      <c r="O10" s="8">
        <v>8000</v>
      </c>
      <c r="P10" s="9">
        <v>9440</v>
      </c>
      <c r="Q10" s="3" t="s">
        <v>91</v>
      </c>
      <c r="R10" s="3" t="s">
        <v>92</v>
      </c>
      <c r="S10" s="3" t="s">
        <v>93</v>
      </c>
      <c r="T10" s="3" t="s">
        <v>94</v>
      </c>
      <c r="U10" s="3" t="s">
        <v>95</v>
      </c>
      <c r="V10" s="3" t="s">
        <v>96</v>
      </c>
      <c r="W10" s="10" t="s">
        <v>97</v>
      </c>
      <c r="X10" s="3">
        <v>8795222257</v>
      </c>
      <c r="Y10" s="3" t="s">
        <v>31</v>
      </c>
      <c r="Z10" s="3" t="s">
        <v>32</v>
      </c>
      <c r="AA10" s="11" t="s">
        <v>98</v>
      </c>
      <c r="AB10" s="7" t="s">
        <v>34</v>
      </c>
      <c r="AC10" s="15" t="s">
        <v>133</v>
      </c>
      <c r="AD10" s="17"/>
      <c r="AE10" s="17"/>
    </row>
    <row r="11" spans="1:1026">
      <c r="A11" s="3" t="e">
        <f>"INV/AD-"&amp;REPT(0,IF(LEN(#REF!)&lt;3,3-LEN(#REF!),0))&amp;#REF!&amp;"/2018-19"</f>
        <v>#REF!</v>
      </c>
      <c r="B11" s="4" t="e">
        <f>"AMT/AD/"&amp;#REF!&amp;"/2018-19/"&amp;REPT(0,IF(LEN(#REF!)&lt;4,4-LEN(#REF!),0))&amp;#REF!&amp;""</f>
        <v>#REF!</v>
      </c>
      <c r="C11" s="5">
        <v>43431</v>
      </c>
      <c r="D11" s="6" t="s">
        <v>99</v>
      </c>
      <c r="E11" s="6" t="s">
        <v>20</v>
      </c>
      <c r="F11" s="3">
        <v>28570</v>
      </c>
      <c r="G11" s="3" t="s">
        <v>100</v>
      </c>
      <c r="H11" s="7" t="s">
        <v>22</v>
      </c>
      <c r="I11" s="7">
        <v>997331</v>
      </c>
      <c r="J11" s="7">
        <v>2</v>
      </c>
      <c r="K11" s="8">
        <v>8000</v>
      </c>
      <c r="L11" s="9">
        <f>K11*18%</f>
        <v>1440</v>
      </c>
      <c r="M11" s="9">
        <f>K11*0%</f>
        <v>0</v>
      </c>
      <c r="N11" s="9">
        <f>K11*0%</f>
        <v>0</v>
      </c>
      <c r="O11" s="8">
        <v>8000</v>
      </c>
      <c r="P11" s="9">
        <v>9440</v>
      </c>
      <c r="Q11" s="3" t="s">
        <v>101</v>
      </c>
      <c r="R11" s="3" t="s">
        <v>102</v>
      </c>
      <c r="S11" s="3" t="s">
        <v>103</v>
      </c>
      <c r="T11" s="3" t="s">
        <v>104</v>
      </c>
      <c r="U11" s="3" t="s">
        <v>105</v>
      </c>
      <c r="V11" s="3" t="s">
        <v>106</v>
      </c>
      <c r="W11" s="10" t="s">
        <v>107</v>
      </c>
      <c r="X11" s="3">
        <v>7399062483</v>
      </c>
      <c r="Y11" s="3" t="s">
        <v>31</v>
      </c>
      <c r="Z11" s="3" t="s">
        <v>32</v>
      </c>
      <c r="AA11" s="11" t="s">
        <v>108</v>
      </c>
      <c r="AB11" s="7" t="s">
        <v>34</v>
      </c>
      <c r="AC11" s="15" t="s">
        <v>134</v>
      </c>
      <c r="AD11" s="17"/>
      <c r="AE11" s="17"/>
    </row>
    <row r="12" spans="1:1026">
      <c r="A12" s="3" t="e">
        <f>"INV/AD-"&amp;REPT(0,IF(LEN(#REF!)&lt;3,3-LEN(#REF!),0))&amp;#REF!&amp;"/2018-19"</f>
        <v>#REF!</v>
      </c>
      <c r="B12" s="4" t="e">
        <f>"AMT/AD/"&amp;#REF!&amp;"/2018-19/"&amp;REPT(0,IF(LEN(#REF!)&lt;4,4-LEN(#REF!),0))&amp;#REF!&amp;""</f>
        <v>#REF!</v>
      </c>
      <c r="C12" s="5">
        <v>43431</v>
      </c>
      <c r="D12" s="6" t="s">
        <v>109</v>
      </c>
      <c r="E12" s="6" t="s">
        <v>20</v>
      </c>
      <c r="F12" s="3">
        <v>57740</v>
      </c>
      <c r="G12" s="3" t="s">
        <v>110</v>
      </c>
      <c r="H12" s="7" t="s">
        <v>22</v>
      </c>
      <c r="I12" s="7">
        <v>997331</v>
      </c>
      <c r="J12" s="7">
        <v>2</v>
      </c>
      <c r="K12" s="8">
        <v>8000</v>
      </c>
      <c r="L12" s="9">
        <f>K12*0%</f>
        <v>0</v>
      </c>
      <c r="M12" s="9">
        <f>K12*9%</f>
        <v>720</v>
      </c>
      <c r="N12" s="9">
        <f>K12*9%</f>
        <v>720</v>
      </c>
      <c r="O12" s="8">
        <v>8000</v>
      </c>
      <c r="P12" s="9">
        <v>9440</v>
      </c>
      <c r="Q12" s="3" t="s">
        <v>111</v>
      </c>
      <c r="R12" s="3" t="s">
        <v>112</v>
      </c>
      <c r="S12" s="3" t="s">
        <v>113</v>
      </c>
      <c r="T12" s="3"/>
      <c r="U12" s="3" t="s">
        <v>114</v>
      </c>
      <c r="V12" s="3" t="s">
        <v>115</v>
      </c>
      <c r="W12" s="10" t="s">
        <v>116</v>
      </c>
      <c r="X12" s="3">
        <v>9604940325</v>
      </c>
      <c r="Y12" s="3" t="s">
        <v>31</v>
      </c>
      <c r="Z12" s="3" t="s">
        <v>32</v>
      </c>
      <c r="AA12" s="11" t="s">
        <v>117</v>
      </c>
      <c r="AB12" s="7" t="s">
        <v>34</v>
      </c>
      <c r="AC12" s="16" t="s">
        <v>135</v>
      </c>
      <c r="AD12" s="18"/>
      <c r="AE12" s="1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LibreOffice/6.1.3.2$Windows_X86_64 LibreOffice_project/86daf60bf00efa86ad547e59e09d6bb77c699acb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Shadab Khan</cp:lastModifiedBy>
  <cp:revision>2</cp:revision>
  <dcterms:created xsi:type="dcterms:W3CDTF">2006-09-16T00:00:00Z</dcterms:created>
  <dcterms:modified xsi:type="dcterms:W3CDTF">2018-12-06T00:55:26Z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