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Datasets &amp; Docs for Case Studies &amp; Other Projects\Project #3 - Fitness Report &amp; Dashboard\"/>
    </mc:Choice>
  </mc:AlternateContent>
  <xr:revisionPtr revIDLastSave="0" documentId="13_ncr:1_{319B8E87-7E41-4CD8-BE5B-2A6BBEF6DB0F}" xr6:coauthVersionLast="47" xr6:coauthVersionMax="47" xr10:uidLastSave="{00000000-0000-0000-0000-000000000000}"/>
  <bookViews>
    <workbookView xWindow="-108" yWindow="-108" windowWidth="23256" windowHeight="12576" xr2:uid="{1BD25CBD-8B8F-40F0-9E7B-78EC346D28D2}"/>
  </bookViews>
  <sheets>
    <sheet name="Report pg.1 - Exercise Activity" sheetId="9" r:id="rId1"/>
    <sheet name="Report pg.2 - Arms &amp; Core" sheetId="7" r:id="rId2"/>
    <sheet name="Report pg.3 - Cardio Fitness" sheetId="8" r:id="rId3"/>
    <sheet name="Daily Exercise Data" sheetId="3" r:id="rId4"/>
    <sheet name="Weight Loss Data" sheetId="2" r:id="rId5"/>
    <sheet name="Pushups Data" sheetId="4" r:id="rId6"/>
    <sheet name="Situps Data" sheetId="5" r:id="rId7"/>
    <sheet name="Cardio Rounds Dat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4" l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11" i="4"/>
  <c r="B10" i="7"/>
  <c r="B10" i="9"/>
  <c r="B8" i="9"/>
  <c r="B6" i="9"/>
  <c r="B4" i="8"/>
  <c r="B6" i="8" s="1"/>
  <c r="B8" i="7"/>
  <c r="B4" i="7"/>
  <c r="B6" i="7" s="1"/>
  <c r="B16" i="9"/>
  <c r="B14" i="9"/>
  <c r="B4" i="9" a="1"/>
  <c r="B4" i="9" s="1"/>
  <c r="D45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2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3" i="6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<sst xmlns="http://schemas.openxmlformats.org/spreadsheetml/2006/main" count="34" uniqueCount="27">
  <si>
    <t>Date</t>
  </si>
  <si>
    <t>Time Exercised (Min.)</t>
  </si>
  <si>
    <t>Current Weight (lbs.)</t>
  </si>
  <si>
    <t># of Pushups (no stopping)</t>
  </si>
  <si>
    <t>Total Days of Exercise</t>
  </si>
  <si>
    <t>Cumulative Weight Loss (lbs)</t>
  </si>
  <si>
    <t>Total Time of Exercise (Hours)</t>
  </si>
  <si>
    <t># of Situps (no stopping)</t>
  </si>
  <si>
    <t>Starting Weight</t>
  </si>
  <si>
    <t>Max Number of Rounds</t>
  </si>
  <si>
    <t>Total Time (2 Min. each Round)</t>
  </si>
  <si>
    <t>Max # of Situps Able to Do in 1 Set</t>
  </si>
  <si>
    <t>Max # of Rounds Able to Do</t>
  </si>
  <si>
    <t>Max # of Pushups Able to Do in 1 Set</t>
  </si>
  <si>
    <t>Target Weight (lbs.)</t>
  </si>
  <si>
    <t>Goal</t>
  </si>
  <si>
    <t>Summary of Exercise Activity &amp; Weight Data</t>
  </si>
  <si>
    <t>Summary of Progress on Strength Metrics</t>
  </si>
  <si>
    <t>Summary of Cardio Fitness Data</t>
  </si>
  <si>
    <t>Max Daily Exercise (Minutes)</t>
  </si>
  <si>
    <t>Current Waist Measurement (Inches)</t>
  </si>
  <si>
    <t>Current # of Pushups from Goal #1</t>
  </si>
  <si>
    <t>Current # of Situps from Goal #1</t>
  </si>
  <si>
    <t># of Rounds from Current Goal</t>
  </si>
  <si>
    <t>Report on Different Exercise and Fitness Metrics (page 1)</t>
  </si>
  <si>
    <t>Report on Different Exercise and Fitness Metrics (page 2)</t>
  </si>
  <si>
    <t>Report on Different Exercise and Fitness Metrics (page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</si>
</sst>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C0C0C"/>
      <name val="Inheri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28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2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indent="1"/>
    </xf>
    <xf numFmtId="1" fontId="2" fillId="0" borderId="0" xfId="0" applyNumberFormat="1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3" fontId="0" fillId="0" borderId="0" xfId="0" applyNumberFormat="1"/>
    <xf numFmtId="4" fontId="0" fillId="0" borderId="0" xfId="0" applyNumberFormat="1"/>
    <xf numFmtId="0" fontId="0" fillId="3" borderId="1" xfId="0" applyFill="1" applyBorder="1"/>
    <xf numFmtId="0" fontId="2" fillId="3" borderId="1" xfId="0" applyFont="1" applyFill="1" applyBorder="1"/>
    <xf numFmtId="0" fontId="0" fillId="3" borderId="3" xfId="0" applyFill="1" applyBorder="1"/>
    <xf numFmtId="0" fontId="6" fillId="4" borderId="6" xfId="1" applyFont="1" applyFill="1" applyBorder="1"/>
    <xf numFmtId="0" fontId="5" fillId="4" borderId="7" xfId="1" applyFont="1" applyFill="1" applyBorder="1"/>
    <xf numFmtId="0" fontId="5" fillId="4" borderId="8" xfId="1" applyFont="1" applyFill="1" applyBorder="1"/>
    <xf numFmtId="0" fontId="2" fillId="3" borderId="3" xfId="0" applyFont="1" applyFill="1" applyBorder="1"/>
    <xf numFmtId="4" fontId="0" fillId="0" borderId="4" xfId="0" applyNumberFormat="1" applyBorder="1"/>
    <xf numFmtId="0" fontId="7" fillId="4" borderId="6" xfId="1" applyFont="1" applyFill="1" applyBorder="1"/>
    <xf numFmtId="0" fontId="7" fillId="4" borderId="7" xfId="1" applyFont="1" applyFill="1" applyBorder="1"/>
    <xf numFmtId="0" fontId="7" fillId="4" borderId="8" xfId="1" applyFont="1" applyFill="1" applyBorder="1"/>
    <xf numFmtId="0" fontId="2" fillId="3" borderId="1" xfId="0" applyFont="1" applyFill="1" applyBorder="1" applyAlignment="1">
      <alignment wrapText="1"/>
    </xf>
    <xf numFmtId="0" fontId="7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8" fillId="5" borderId="0" xfId="0" applyFont="1" applyFill="1"/>
    <xf numFmtId="0" fontId="9" fillId="5" borderId="0" xfId="0" applyFont="1" applyFill="1"/>
    <xf numFmtId="0" fontId="0" fillId="5" borderId="0" xfId="0" applyFill="1"/>
    <xf numFmtId="0" fontId="5" fillId="5" borderId="0" xfId="0" applyFont="1" applyFill="1"/>
    <xf numFmtId="0" fontId="10" fillId="5" borderId="0" xfId="0" applyFont="1" applyFill="1"/>
    <xf numFmtId="0" fontId="0" fillId="6" borderId="0" xfId="0" applyFill="1"/>
    <xf numFmtId="0" fontId="11" fillId="5" borderId="0" xfId="0" applyFont="1" applyFill="1"/>
  </cellXfs>
  <cellStyles count="2">
    <cellStyle name="40% - Accent5" xfId="1" builtinId="47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0033CC"/>
      <color rgb="FF00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Current Weight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 Loss Data'!$B$1</c:f>
              <c:strCache>
                <c:ptCount val="1"/>
                <c:pt idx="0">
                  <c:v>Current Weight (lbs.)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'Weight Loss Data'!$A$2:$A$41</c:f>
              <c:numCache>
                <c:formatCode>m/d/yyyy</c:formatCode>
                <c:ptCount val="40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  <c:pt idx="7">
                  <c:v>45320</c:v>
                </c:pt>
                <c:pt idx="8">
                  <c:v>45321</c:v>
                </c:pt>
                <c:pt idx="9">
                  <c:v>45322</c:v>
                </c:pt>
                <c:pt idx="10">
                  <c:v>45323</c:v>
                </c:pt>
                <c:pt idx="11">
                  <c:v>45324</c:v>
                </c:pt>
                <c:pt idx="12">
                  <c:v>45325</c:v>
                </c:pt>
                <c:pt idx="13">
                  <c:v>45326</c:v>
                </c:pt>
                <c:pt idx="14">
                  <c:v>45327</c:v>
                </c:pt>
                <c:pt idx="15">
                  <c:v>45328</c:v>
                </c:pt>
                <c:pt idx="16">
                  <c:v>45329</c:v>
                </c:pt>
                <c:pt idx="17">
                  <c:v>45330</c:v>
                </c:pt>
                <c:pt idx="18">
                  <c:v>45331</c:v>
                </c:pt>
                <c:pt idx="19">
                  <c:v>45332</c:v>
                </c:pt>
                <c:pt idx="20">
                  <c:v>45333</c:v>
                </c:pt>
                <c:pt idx="21">
                  <c:v>45334</c:v>
                </c:pt>
                <c:pt idx="22">
                  <c:v>45335</c:v>
                </c:pt>
                <c:pt idx="23">
                  <c:v>45336</c:v>
                </c:pt>
                <c:pt idx="24">
                  <c:v>45337</c:v>
                </c:pt>
                <c:pt idx="25">
                  <c:v>45338</c:v>
                </c:pt>
                <c:pt idx="26">
                  <c:v>45339</c:v>
                </c:pt>
                <c:pt idx="27">
                  <c:v>45340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45346</c:v>
                </c:pt>
                <c:pt idx="34">
                  <c:v>45347</c:v>
                </c:pt>
                <c:pt idx="35">
                  <c:v>45348</c:v>
                </c:pt>
                <c:pt idx="36">
                  <c:v>45349</c:v>
                </c:pt>
                <c:pt idx="37">
                  <c:v>45350</c:v>
                </c:pt>
                <c:pt idx="38">
                  <c:v>45351</c:v>
                </c:pt>
                <c:pt idx="39">
                  <c:v>45352</c:v>
                </c:pt>
              </c:numCache>
            </c:numRef>
          </c:cat>
          <c:val>
            <c:numRef>
              <c:f>'Weight Loss Data'!$B$2:$B$41</c:f>
              <c:numCache>
                <c:formatCode>0.0</c:formatCode>
                <c:ptCount val="40"/>
                <c:pt idx="0">
                  <c:v>184.5</c:v>
                </c:pt>
                <c:pt idx="1">
                  <c:v>184.6</c:v>
                </c:pt>
                <c:pt idx="2">
                  <c:v>185</c:v>
                </c:pt>
                <c:pt idx="3">
                  <c:v>185.4</c:v>
                </c:pt>
                <c:pt idx="4">
                  <c:v>186</c:v>
                </c:pt>
                <c:pt idx="5">
                  <c:v>184.4</c:v>
                </c:pt>
                <c:pt idx="6">
                  <c:v>184.5</c:v>
                </c:pt>
                <c:pt idx="7">
                  <c:v>186.3</c:v>
                </c:pt>
                <c:pt idx="8">
                  <c:v>186.3</c:v>
                </c:pt>
                <c:pt idx="9">
                  <c:v>187.1</c:v>
                </c:pt>
                <c:pt idx="10">
                  <c:v>188.7</c:v>
                </c:pt>
                <c:pt idx="11">
                  <c:v>185.6</c:v>
                </c:pt>
                <c:pt idx="12">
                  <c:v>186.1</c:v>
                </c:pt>
                <c:pt idx="13">
                  <c:v>186.1</c:v>
                </c:pt>
                <c:pt idx="14">
                  <c:v>186.3</c:v>
                </c:pt>
                <c:pt idx="15">
                  <c:v>184.5</c:v>
                </c:pt>
                <c:pt idx="16">
                  <c:v>184.5</c:v>
                </c:pt>
                <c:pt idx="17">
                  <c:v>187</c:v>
                </c:pt>
                <c:pt idx="18">
                  <c:v>185.4</c:v>
                </c:pt>
                <c:pt idx="19">
                  <c:v>185.3</c:v>
                </c:pt>
                <c:pt idx="20">
                  <c:v>183.5</c:v>
                </c:pt>
                <c:pt idx="21">
                  <c:v>184.4</c:v>
                </c:pt>
                <c:pt idx="22">
                  <c:v>187.5</c:v>
                </c:pt>
                <c:pt idx="23">
                  <c:v>185.8</c:v>
                </c:pt>
                <c:pt idx="24">
                  <c:v>187</c:v>
                </c:pt>
                <c:pt idx="25">
                  <c:v>187.9</c:v>
                </c:pt>
                <c:pt idx="26">
                  <c:v>187.1</c:v>
                </c:pt>
                <c:pt idx="27">
                  <c:v>184.3</c:v>
                </c:pt>
                <c:pt idx="28">
                  <c:v>185.3</c:v>
                </c:pt>
                <c:pt idx="29">
                  <c:v>187.2</c:v>
                </c:pt>
                <c:pt idx="30">
                  <c:v>186.2</c:v>
                </c:pt>
                <c:pt idx="31">
                  <c:v>186.2</c:v>
                </c:pt>
                <c:pt idx="32">
                  <c:v>186.1</c:v>
                </c:pt>
                <c:pt idx="33">
                  <c:v>186.1</c:v>
                </c:pt>
                <c:pt idx="34">
                  <c:v>185.4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5-4816-84D3-7970D328DDF1}"/>
            </c:ext>
          </c:extLst>
        </c:ser>
        <c:ser>
          <c:idx val="1"/>
          <c:order val="1"/>
          <c:tx>
            <c:strRef>
              <c:f>'Weight Loss Data'!$C$1</c:f>
              <c:strCache>
                <c:ptCount val="1"/>
                <c:pt idx="0">
                  <c:v>Target Weight (lbs.)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'Weight Loss Data'!$A$2:$A$41</c:f>
              <c:numCache>
                <c:formatCode>m/d/yyyy</c:formatCode>
                <c:ptCount val="40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  <c:pt idx="7">
                  <c:v>45320</c:v>
                </c:pt>
                <c:pt idx="8">
                  <c:v>45321</c:v>
                </c:pt>
                <c:pt idx="9">
                  <c:v>45322</c:v>
                </c:pt>
                <c:pt idx="10">
                  <c:v>45323</c:v>
                </c:pt>
                <c:pt idx="11">
                  <c:v>45324</c:v>
                </c:pt>
                <c:pt idx="12">
                  <c:v>45325</c:v>
                </c:pt>
                <c:pt idx="13">
                  <c:v>45326</c:v>
                </c:pt>
                <c:pt idx="14">
                  <c:v>45327</c:v>
                </c:pt>
                <c:pt idx="15">
                  <c:v>45328</c:v>
                </c:pt>
                <c:pt idx="16">
                  <c:v>45329</c:v>
                </c:pt>
                <c:pt idx="17">
                  <c:v>45330</c:v>
                </c:pt>
                <c:pt idx="18">
                  <c:v>45331</c:v>
                </c:pt>
                <c:pt idx="19">
                  <c:v>45332</c:v>
                </c:pt>
                <c:pt idx="20">
                  <c:v>45333</c:v>
                </c:pt>
                <c:pt idx="21">
                  <c:v>45334</c:v>
                </c:pt>
                <c:pt idx="22">
                  <c:v>45335</c:v>
                </c:pt>
                <c:pt idx="23">
                  <c:v>45336</c:v>
                </c:pt>
                <c:pt idx="24">
                  <c:v>45337</c:v>
                </c:pt>
                <c:pt idx="25">
                  <c:v>45338</c:v>
                </c:pt>
                <c:pt idx="26">
                  <c:v>45339</c:v>
                </c:pt>
                <c:pt idx="27">
                  <c:v>45340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45346</c:v>
                </c:pt>
                <c:pt idx="34">
                  <c:v>45347</c:v>
                </c:pt>
                <c:pt idx="35">
                  <c:v>45348</c:v>
                </c:pt>
                <c:pt idx="36">
                  <c:v>45349</c:v>
                </c:pt>
                <c:pt idx="37">
                  <c:v>45350</c:v>
                </c:pt>
                <c:pt idx="38">
                  <c:v>45351</c:v>
                </c:pt>
                <c:pt idx="39">
                  <c:v>45352</c:v>
                </c:pt>
              </c:numCache>
            </c:numRef>
          </c:cat>
          <c:val>
            <c:numRef>
              <c:f>'Weight Loss Data'!$C$2:$C$41</c:f>
              <c:numCache>
                <c:formatCode>General</c:formatCode>
                <c:ptCount val="40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175</c:v>
                </c:pt>
                <c:pt idx="11">
                  <c:v>175</c:v>
                </c:pt>
                <c:pt idx="12">
                  <c:v>175</c:v>
                </c:pt>
                <c:pt idx="13">
                  <c:v>175</c:v>
                </c:pt>
                <c:pt idx="14">
                  <c:v>175</c:v>
                </c:pt>
                <c:pt idx="15">
                  <c:v>175</c:v>
                </c:pt>
                <c:pt idx="16">
                  <c:v>175</c:v>
                </c:pt>
                <c:pt idx="17">
                  <c:v>175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175</c:v>
                </c:pt>
                <c:pt idx="25">
                  <c:v>175</c:v>
                </c:pt>
                <c:pt idx="26">
                  <c:v>175</c:v>
                </c:pt>
                <c:pt idx="27">
                  <c:v>175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5-4816-84D3-7970D328D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940159"/>
        <c:axId val="1528899023"/>
      </c:lineChart>
      <c:dateAx>
        <c:axId val="50294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99023"/>
        <c:crosses val="autoZero"/>
        <c:auto val="1"/>
        <c:lblOffset val="100"/>
        <c:baseTimeUnit val="days"/>
      </c:dateAx>
      <c:valAx>
        <c:axId val="15288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4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Daily Exercise Activity</a:t>
            </a:r>
            <a:r>
              <a:rPr lang="en-US" sz="1600" b="1" baseline="0">
                <a:solidFill>
                  <a:sysClr val="windowText" lastClr="000000"/>
                </a:solidFill>
              </a:rPr>
              <a:t> (Minutes)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Exercise Data'!$A$19:$A$35</c:f>
              <c:numCache>
                <c:formatCode>m/d/yyyy</c:formatCode>
                <c:ptCount val="17"/>
                <c:pt idx="0">
                  <c:v>45330</c:v>
                </c:pt>
                <c:pt idx="1">
                  <c:v>45331</c:v>
                </c:pt>
                <c:pt idx="2">
                  <c:v>45332</c:v>
                </c:pt>
                <c:pt idx="3">
                  <c:v>45333</c:v>
                </c:pt>
                <c:pt idx="4">
                  <c:v>45334</c:v>
                </c:pt>
                <c:pt idx="5">
                  <c:v>45335</c:v>
                </c:pt>
                <c:pt idx="6">
                  <c:v>45336</c:v>
                </c:pt>
                <c:pt idx="7">
                  <c:v>45337</c:v>
                </c:pt>
                <c:pt idx="8">
                  <c:v>45338</c:v>
                </c:pt>
                <c:pt idx="9">
                  <c:v>45339</c:v>
                </c:pt>
                <c:pt idx="10">
                  <c:v>45340</c:v>
                </c:pt>
                <c:pt idx="11">
                  <c:v>45341</c:v>
                </c:pt>
                <c:pt idx="12">
                  <c:v>45342</c:v>
                </c:pt>
                <c:pt idx="13">
                  <c:v>45343</c:v>
                </c:pt>
                <c:pt idx="14">
                  <c:v>45344</c:v>
                </c:pt>
                <c:pt idx="15">
                  <c:v>45345</c:v>
                </c:pt>
                <c:pt idx="16">
                  <c:v>45346</c:v>
                </c:pt>
              </c:numCache>
            </c:numRef>
          </c:cat>
          <c:val>
            <c:numRef>
              <c:f>'Daily Exercise Data'!$B$19:$B$35</c:f>
              <c:numCache>
                <c:formatCode>General</c:formatCode>
                <c:ptCount val="17"/>
                <c:pt idx="0">
                  <c:v>20</c:v>
                </c:pt>
                <c:pt idx="1">
                  <c:v>26</c:v>
                </c:pt>
                <c:pt idx="2">
                  <c:v>110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</c:v>
                </c:pt>
                <c:pt idx="10">
                  <c:v>0</c:v>
                </c:pt>
                <c:pt idx="11">
                  <c:v>21.5</c:v>
                </c:pt>
                <c:pt idx="12">
                  <c:v>15.5</c:v>
                </c:pt>
                <c:pt idx="13">
                  <c:v>0</c:v>
                </c:pt>
                <c:pt idx="14">
                  <c:v>60</c:v>
                </c:pt>
                <c:pt idx="15">
                  <c:v>60</c:v>
                </c:pt>
                <c:pt idx="16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C-4892-BAB7-DE4B648D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764575"/>
        <c:axId val="95643567"/>
      </c:lineChart>
      <c:dateAx>
        <c:axId val="187576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43567"/>
        <c:crosses val="autoZero"/>
        <c:auto val="1"/>
        <c:lblOffset val="100"/>
        <c:baseTimeUnit val="days"/>
      </c:dateAx>
      <c:valAx>
        <c:axId val="9564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Exercise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Time (Minutes)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6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 # of Situps in One Set by</a:t>
            </a:r>
            <a:r>
              <a:rPr lang="en-US" sz="1600" b="1" baseline="0">
                <a:solidFill>
                  <a:sysClr val="windowText" lastClr="000000"/>
                </a:solidFill>
              </a:rPr>
              <a:t> Date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'Situps Data'!$B$1</c:f>
              <c:strCache>
                <c:ptCount val="1"/>
                <c:pt idx="0">
                  <c:v># of Situps (no stopping)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'Situps Data'!$A$2:$A$24</c:f>
              <c:numCache>
                <c:formatCode>m/d/yyyy</c:formatCode>
                <c:ptCount val="23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45331</c:v>
                </c:pt>
                <c:pt idx="5">
                  <c:v>45342</c:v>
                </c:pt>
                <c:pt idx="6">
                  <c:v>45346</c:v>
                </c:pt>
                <c:pt idx="7">
                  <c:v>45348</c:v>
                </c:pt>
                <c:pt idx="8">
                  <c:v>45350</c:v>
                </c:pt>
                <c:pt idx="9">
                  <c:v>45352</c:v>
                </c:pt>
                <c:pt idx="10">
                  <c:v>45354</c:v>
                </c:pt>
                <c:pt idx="11">
                  <c:v>45356</c:v>
                </c:pt>
                <c:pt idx="12">
                  <c:v>45358</c:v>
                </c:pt>
                <c:pt idx="13">
                  <c:v>45360</c:v>
                </c:pt>
                <c:pt idx="14">
                  <c:v>45362</c:v>
                </c:pt>
                <c:pt idx="15">
                  <c:v>45364</c:v>
                </c:pt>
                <c:pt idx="16">
                  <c:v>45366</c:v>
                </c:pt>
                <c:pt idx="17">
                  <c:v>45368</c:v>
                </c:pt>
                <c:pt idx="18">
                  <c:v>45370</c:v>
                </c:pt>
                <c:pt idx="19">
                  <c:v>45372</c:v>
                </c:pt>
                <c:pt idx="20">
                  <c:v>45374</c:v>
                </c:pt>
                <c:pt idx="21">
                  <c:v>45376</c:v>
                </c:pt>
                <c:pt idx="22">
                  <c:v>45378</c:v>
                </c:pt>
              </c:numCache>
            </c:numRef>
          </c:cat>
          <c:val>
            <c:numRef>
              <c:f>'Situps Data'!$B$2:$B$24</c:f>
              <c:numCache>
                <c:formatCode>General</c:formatCode>
                <c:ptCount val="23"/>
                <c:pt idx="0">
                  <c:v>25</c:v>
                </c:pt>
                <c:pt idx="1">
                  <c:v>23</c:v>
                </c:pt>
                <c:pt idx="2">
                  <c:v>12</c:v>
                </c:pt>
                <c:pt idx="3">
                  <c:v>18</c:v>
                </c:pt>
                <c:pt idx="4">
                  <c:v>22</c:v>
                </c:pt>
                <c:pt idx="5">
                  <c:v>32</c:v>
                </c:pt>
                <c:pt idx="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7-4016-9C9E-452244C39FF3}"/>
            </c:ext>
          </c:extLst>
        </c:ser>
        <c:ser>
          <c:idx val="1"/>
          <c:order val="1"/>
          <c:tx>
            <c:strRef>
              <c:f>'Situps Data'!$C$1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'Situps Data'!$A$2:$A$24</c:f>
              <c:numCache>
                <c:formatCode>m/d/yyyy</c:formatCode>
                <c:ptCount val="23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45331</c:v>
                </c:pt>
                <c:pt idx="5">
                  <c:v>45342</c:v>
                </c:pt>
                <c:pt idx="6">
                  <c:v>45346</c:v>
                </c:pt>
                <c:pt idx="7">
                  <c:v>45348</c:v>
                </c:pt>
                <c:pt idx="8">
                  <c:v>45350</c:v>
                </c:pt>
                <c:pt idx="9">
                  <c:v>45352</c:v>
                </c:pt>
                <c:pt idx="10">
                  <c:v>45354</c:v>
                </c:pt>
                <c:pt idx="11">
                  <c:v>45356</c:v>
                </c:pt>
                <c:pt idx="12">
                  <c:v>45358</c:v>
                </c:pt>
                <c:pt idx="13">
                  <c:v>45360</c:v>
                </c:pt>
                <c:pt idx="14">
                  <c:v>45362</c:v>
                </c:pt>
                <c:pt idx="15">
                  <c:v>45364</c:v>
                </c:pt>
                <c:pt idx="16">
                  <c:v>45366</c:v>
                </c:pt>
                <c:pt idx="17">
                  <c:v>45368</c:v>
                </c:pt>
                <c:pt idx="18">
                  <c:v>45370</c:v>
                </c:pt>
                <c:pt idx="19">
                  <c:v>45372</c:v>
                </c:pt>
                <c:pt idx="20">
                  <c:v>45374</c:v>
                </c:pt>
                <c:pt idx="21">
                  <c:v>45376</c:v>
                </c:pt>
                <c:pt idx="22">
                  <c:v>45378</c:v>
                </c:pt>
              </c:numCache>
            </c:numRef>
          </c:cat>
          <c:val>
            <c:numRef>
              <c:f>'Situps Data'!$C$2:$C$24</c:f>
              <c:numCache>
                <c:formatCode>General</c:formatCode>
                <c:ptCount val="2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7-4016-9C9E-452244C39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52095"/>
        <c:axId val="225968607"/>
      </c:lineChart>
      <c:dateAx>
        <c:axId val="51575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68607"/>
        <c:crosses val="autoZero"/>
        <c:auto val="1"/>
        <c:lblOffset val="100"/>
        <c:baseTimeUnit val="days"/>
      </c:dateAx>
      <c:valAx>
        <c:axId val="2259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baseline="0">
                    <a:solidFill>
                      <a:sysClr val="windowText" lastClr="000000"/>
                    </a:solidFill>
                  </a:rPr>
                  <a:t># of Situps</a:t>
                </a:r>
                <a:endParaRPr lang="en-US" sz="105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</a:t>
            </a:r>
            <a:r>
              <a:rPr lang="en-US" sz="1600" b="1" baseline="0">
                <a:solidFill>
                  <a:sysClr val="windowText" lastClr="000000"/>
                </a:solidFill>
              </a:rPr>
              <a:t> # of Pushups in One Set by Date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383080999055909"/>
          <c:y val="2.7777710787682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Goal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'Pushups Data'!$A$2:$A$15</c:f>
              <c:numCache>
                <c:formatCode>m/d/yyyy</c:formatCode>
                <c:ptCount val="14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45327</c:v>
                </c:pt>
                <c:pt idx="5">
                  <c:v>45331</c:v>
                </c:pt>
                <c:pt idx="6">
                  <c:v>45342</c:v>
                </c:pt>
                <c:pt idx="7">
                  <c:v>45346</c:v>
                </c:pt>
                <c:pt idx="8">
                  <c:v>45348</c:v>
                </c:pt>
                <c:pt idx="9">
                  <c:v>45350</c:v>
                </c:pt>
                <c:pt idx="10">
                  <c:v>45352</c:v>
                </c:pt>
                <c:pt idx="11">
                  <c:v>45354</c:v>
                </c:pt>
                <c:pt idx="12">
                  <c:v>45356</c:v>
                </c:pt>
                <c:pt idx="13">
                  <c:v>45358</c:v>
                </c:pt>
              </c:numCache>
            </c:numRef>
          </c:cat>
          <c:val>
            <c:numRef>
              <c:f>'Pushups Data'!$C$3:$C$14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7-4CE2-A4F3-4F65B40ACFB5}"/>
            </c:ext>
          </c:extLst>
        </c:ser>
        <c:ser>
          <c:idx val="0"/>
          <c:order val="1"/>
          <c:tx>
            <c:strRef>
              <c:f>'Pushups Data'!$B$1</c:f>
              <c:strCache>
                <c:ptCount val="1"/>
                <c:pt idx="0">
                  <c:v># of Pushups (no stopping)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'Pushups Data'!$A$2:$A$15</c:f>
              <c:numCache>
                <c:formatCode>m/d/yyyy</c:formatCode>
                <c:ptCount val="14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45327</c:v>
                </c:pt>
                <c:pt idx="5">
                  <c:v>45331</c:v>
                </c:pt>
                <c:pt idx="6">
                  <c:v>45342</c:v>
                </c:pt>
                <c:pt idx="7">
                  <c:v>45346</c:v>
                </c:pt>
                <c:pt idx="8">
                  <c:v>45348</c:v>
                </c:pt>
                <c:pt idx="9">
                  <c:v>45350</c:v>
                </c:pt>
                <c:pt idx="10">
                  <c:v>45352</c:v>
                </c:pt>
                <c:pt idx="11">
                  <c:v>45354</c:v>
                </c:pt>
                <c:pt idx="12">
                  <c:v>45356</c:v>
                </c:pt>
                <c:pt idx="13">
                  <c:v>45358</c:v>
                </c:pt>
              </c:numCache>
            </c:numRef>
          </c:cat>
          <c:val>
            <c:numRef>
              <c:f>'Pushups Data'!$B$2:$B$15</c:f>
              <c:numCache>
                <c:formatCode>General</c:formatCode>
                <c:ptCount val="14"/>
                <c:pt idx="0">
                  <c:v>16</c:v>
                </c:pt>
                <c:pt idx="1">
                  <c:v>20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7-4CE2-A4F3-4F65B40AC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065519"/>
        <c:axId val="1528896047"/>
      </c:lineChart>
      <c:dateAx>
        <c:axId val="50606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96047"/>
        <c:crosses val="autoZero"/>
        <c:auto val="1"/>
        <c:lblOffset val="100"/>
        <c:baseTimeUnit val="days"/>
      </c:dateAx>
      <c:valAx>
        <c:axId val="15288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#</a:t>
                </a:r>
                <a:r>
                  <a:rPr lang="en-US" sz="1050" b="1" baseline="0">
                    <a:solidFill>
                      <a:sysClr val="windowText" lastClr="000000"/>
                    </a:solidFill>
                  </a:rPr>
                  <a:t> of Pushups</a:t>
                </a:r>
                <a:endParaRPr lang="en-US" sz="105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6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 # of Rounds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'Cardio Rounds Data'!$B$1</c:f>
              <c:strCache>
                <c:ptCount val="1"/>
                <c:pt idx="0">
                  <c:v>Max Number of Rounds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'Cardio Rounds Data'!$A$2:$A$45</c:f>
              <c:numCache>
                <c:formatCode>m/d/yyyy</c:formatCode>
                <c:ptCount val="44"/>
                <c:pt idx="0">
                  <c:v>45343</c:v>
                </c:pt>
                <c:pt idx="1">
                  <c:v>45345</c:v>
                </c:pt>
                <c:pt idx="2">
                  <c:v>45347</c:v>
                </c:pt>
                <c:pt idx="3">
                  <c:v>45349</c:v>
                </c:pt>
                <c:pt idx="4">
                  <c:v>45351</c:v>
                </c:pt>
                <c:pt idx="5">
                  <c:v>45353</c:v>
                </c:pt>
                <c:pt idx="6">
                  <c:v>45355</c:v>
                </c:pt>
                <c:pt idx="7">
                  <c:v>45357</c:v>
                </c:pt>
                <c:pt idx="8">
                  <c:v>45359</c:v>
                </c:pt>
                <c:pt idx="9">
                  <c:v>45361</c:v>
                </c:pt>
                <c:pt idx="10">
                  <c:v>45363</c:v>
                </c:pt>
                <c:pt idx="11">
                  <c:v>45365</c:v>
                </c:pt>
                <c:pt idx="12">
                  <c:v>45367</c:v>
                </c:pt>
                <c:pt idx="13">
                  <c:v>45369</c:v>
                </c:pt>
                <c:pt idx="14">
                  <c:v>45371</c:v>
                </c:pt>
                <c:pt idx="15">
                  <c:v>45373</c:v>
                </c:pt>
                <c:pt idx="16">
                  <c:v>45375</c:v>
                </c:pt>
                <c:pt idx="17">
                  <c:v>45377</c:v>
                </c:pt>
                <c:pt idx="18">
                  <c:v>45379</c:v>
                </c:pt>
                <c:pt idx="19">
                  <c:v>45381</c:v>
                </c:pt>
                <c:pt idx="20">
                  <c:v>45383</c:v>
                </c:pt>
                <c:pt idx="21">
                  <c:v>45385</c:v>
                </c:pt>
                <c:pt idx="22">
                  <c:v>45387</c:v>
                </c:pt>
                <c:pt idx="23">
                  <c:v>45389</c:v>
                </c:pt>
                <c:pt idx="24">
                  <c:v>45391</c:v>
                </c:pt>
                <c:pt idx="25">
                  <c:v>45393</c:v>
                </c:pt>
                <c:pt idx="26">
                  <c:v>45395</c:v>
                </c:pt>
                <c:pt idx="27">
                  <c:v>45397</c:v>
                </c:pt>
                <c:pt idx="28">
                  <c:v>45399</c:v>
                </c:pt>
                <c:pt idx="29">
                  <c:v>45401</c:v>
                </c:pt>
                <c:pt idx="30">
                  <c:v>45403</c:v>
                </c:pt>
                <c:pt idx="31">
                  <c:v>45405</c:v>
                </c:pt>
                <c:pt idx="32">
                  <c:v>45407</c:v>
                </c:pt>
                <c:pt idx="33">
                  <c:v>45409</c:v>
                </c:pt>
                <c:pt idx="34">
                  <c:v>45411</c:v>
                </c:pt>
                <c:pt idx="35">
                  <c:v>45413</c:v>
                </c:pt>
                <c:pt idx="36">
                  <c:v>45415</c:v>
                </c:pt>
                <c:pt idx="37">
                  <c:v>45417</c:v>
                </c:pt>
                <c:pt idx="38">
                  <c:v>45419</c:v>
                </c:pt>
                <c:pt idx="39">
                  <c:v>45421</c:v>
                </c:pt>
                <c:pt idx="40">
                  <c:v>45423</c:v>
                </c:pt>
                <c:pt idx="41">
                  <c:v>45425</c:v>
                </c:pt>
                <c:pt idx="42">
                  <c:v>45427</c:v>
                </c:pt>
                <c:pt idx="43">
                  <c:v>45429</c:v>
                </c:pt>
              </c:numCache>
            </c:numRef>
          </c:cat>
          <c:val>
            <c:numRef>
              <c:f>'Cardio Rounds Data'!$B$2:$B$45</c:f>
              <c:numCache>
                <c:formatCode>General</c:formatCode>
                <c:ptCount val="44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1-45D2-8127-4C04B8668FE7}"/>
            </c:ext>
          </c:extLst>
        </c:ser>
        <c:ser>
          <c:idx val="1"/>
          <c:order val="1"/>
          <c:tx>
            <c:strRef>
              <c:f>'Cardio Rounds Data'!$C$1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'Cardio Rounds Data'!$A$2:$A$45</c:f>
              <c:numCache>
                <c:formatCode>m/d/yyyy</c:formatCode>
                <c:ptCount val="44"/>
                <c:pt idx="0">
                  <c:v>45343</c:v>
                </c:pt>
                <c:pt idx="1">
                  <c:v>45345</c:v>
                </c:pt>
                <c:pt idx="2">
                  <c:v>45347</c:v>
                </c:pt>
                <c:pt idx="3">
                  <c:v>45349</c:v>
                </c:pt>
                <c:pt idx="4">
                  <c:v>45351</c:v>
                </c:pt>
                <c:pt idx="5">
                  <c:v>45353</c:v>
                </c:pt>
                <c:pt idx="6">
                  <c:v>45355</c:v>
                </c:pt>
                <c:pt idx="7">
                  <c:v>45357</c:v>
                </c:pt>
                <c:pt idx="8">
                  <c:v>45359</c:v>
                </c:pt>
                <c:pt idx="9">
                  <c:v>45361</c:v>
                </c:pt>
                <c:pt idx="10">
                  <c:v>45363</c:v>
                </c:pt>
                <c:pt idx="11">
                  <c:v>45365</c:v>
                </c:pt>
                <c:pt idx="12">
                  <c:v>45367</c:v>
                </c:pt>
                <c:pt idx="13">
                  <c:v>45369</c:v>
                </c:pt>
                <c:pt idx="14">
                  <c:v>45371</c:v>
                </c:pt>
                <c:pt idx="15">
                  <c:v>45373</c:v>
                </c:pt>
                <c:pt idx="16">
                  <c:v>45375</c:v>
                </c:pt>
                <c:pt idx="17">
                  <c:v>45377</c:v>
                </c:pt>
                <c:pt idx="18">
                  <c:v>45379</c:v>
                </c:pt>
                <c:pt idx="19">
                  <c:v>45381</c:v>
                </c:pt>
                <c:pt idx="20">
                  <c:v>45383</c:v>
                </c:pt>
                <c:pt idx="21">
                  <c:v>45385</c:v>
                </c:pt>
                <c:pt idx="22">
                  <c:v>45387</c:v>
                </c:pt>
                <c:pt idx="23">
                  <c:v>45389</c:v>
                </c:pt>
                <c:pt idx="24">
                  <c:v>45391</c:v>
                </c:pt>
                <c:pt idx="25">
                  <c:v>45393</c:v>
                </c:pt>
                <c:pt idx="26">
                  <c:v>45395</c:v>
                </c:pt>
                <c:pt idx="27">
                  <c:v>45397</c:v>
                </c:pt>
                <c:pt idx="28">
                  <c:v>45399</c:v>
                </c:pt>
                <c:pt idx="29">
                  <c:v>45401</c:v>
                </c:pt>
                <c:pt idx="30">
                  <c:v>45403</c:v>
                </c:pt>
                <c:pt idx="31">
                  <c:v>45405</c:v>
                </c:pt>
                <c:pt idx="32">
                  <c:v>45407</c:v>
                </c:pt>
                <c:pt idx="33">
                  <c:v>45409</c:v>
                </c:pt>
                <c:pt idx="34">
                  <c:v>45411</c:v>
                </c:pt>
                <c:pt idx="35">
                  <c:v>45413</c:v>
                </c:pt>
                <c:pt idx="36">
                  <c:v>45415</c:v>
                </c:pt>
                <c:pt idx="37">
                  <c:v>45417</c:v>
                </c:pt>
                <c:pt idx="38">
                  <c:v>45419</c:v>
                </c:pt>
                <c:pt idx="39">
                  <c:v>45421</c:v>
                </c:pt>
                <c:pt idx="40">
                  <c:v>45423</c:v>
                </c:pt>
                <c:pt idx="41">
                  <c:v>45425</c:v>
                </c:pt>
                <c:pt idx="42">
                  <c:v>45427</c:v>
                </c:pt>
                <c:pt idx="43">
                  <c:v>45429</c:v>
                </c:pt>
              </c:numCache>
            </c:numRef>
          </c:cat>
          <c:val>
            <c:numRef>
              <c:f>'Cardio Rounds Data'!$C$2:$C$45</c:f>
              <c:numCache>
                <c:formatCode>General</c:formatCode>
                <c:ptCount val="4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1-45D2-8127-4C04B8668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815359"/>
        <c:axId val="735975103"/>
      </c:lineChart>
      <c:dateAx>
        <c:axId val="65781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75103"/>
        <c:crosses val="autoZero"/>
        <c:auto val="1"/>
        <c:lblOffset val="100"/>
        <c:baseTimeUnit val="days"/>
      </c:dateAx>
      <c:valAx>
        <c:axId val="73597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Max</a:t>
                </a:r>
                <a:r>
                  <a:rPr lang="en-US" sz="1000" b="1" baseline="0">
                    <a:solidFill>
                      <a:sysClr val="windowText" lastClr="000000"/>
                    </a:solidFill>
                  </a:rPr>
                  <a:t> # of Rounds</a:t>
                </a:r>
                <a:endParaRPr lang="en-US" sz="10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1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129540</xdr:rowOff>
    </xdr:from>
    <xdr:to>
      <xdr:col>13</xdr:col>
      <xdr:colOff>0</xdr:colOff>
      <xdr:row>26</xdr:row>
      <xdr:rowOff>102870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E941A8C-0FA1-0DA9-2930-797085611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0</xdr:row>
      <xdr:rowOff>461010</xdr:rowOff>
    </xdr:from>
    <xdr:to>
      <xdr:col>12</xdr:col>
      <xdr:colOff>601980</xdr:colOff>
      <xdr:row>11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3FC0EC-E3CE-D382-A554-5DF3B8705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11</xdr:row>
      <xdr:rowOff>22860</xdr:rowOff>
    </xdr:from>
    <xdr:to>
      <xdr:col>9</xdr:col>
      <xdr:colOff>594360</xdr:colOff>
      <xdr:row>24</xdr:row>
      <xdr:rowOff>152400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3C3C0CAC-05CE-83F4-3EEE-2CB197DB7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</xdr:colOff>
      <xdr:row>1</xdr:row>
      <xdr:rowOff>7620</xdr:rowOff>
    </xdr:from>
    <xdr:to>
      <xdr:col>9</xdr:col>
      <xdr:colOff>594360</xdr:colOff>
      <xdr:row>11</xdr:row>
      <xdr:rowOff>7620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A2C44770-C959-19CB-ECED-09987D03F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11430</xdr:rowOff>
    </xdr:from>
    <xdr:to>
      <xdr:col>9</xdr:col>
      <xdr:colOff>594360</xdr:colOff>
      <xdr:row>12</xdr:row>
      <xdr:rowOff>175260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2F750EBC-4B82-0881-ACAA-9B7511063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FB9A148-0D3C-4F59-8C44-513112C56E39}">
  <we:reference id="wa104379999" version="1.0.0.0" store="en-US" storeType="OMEX"/>
  <we:alternateReferences>
    <we:reference id="WA104379999" version="1.0.0.0" store="WA10437999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25D0CB6-ED17-49FE-8DE8-2174BF353D4F}">
  <we:reference id="wa200004524" version="1.5.0.0" store="en-US" storeType="OMEX"/>
  <we:alternateReferences>
    <we:reference id="WA200004524" version="1.5.0.0" store="WA20000452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_xldudf_SYFT_PROFIT_AND_LOSS</we:customFunctionIds>
        <we:customFunctionIds>_xldudf_SYFT_BALANCE_SHEET</we:customFunctionIds>
        <we:customFunctionIds>_xldudf_SYFT_TRIAL_BALANCE</we:customFunctionIds>
        <we:customFunctionIds>_xldudf_SYFT_CASH_FLOW_DIRECT</we:customFunctionIds>
        <we:customFunctionIds>_xldudf_SYFT_CASH_FLOW_INDIRECT</we:customFunctionIds>
        <we:customFunctionIds>_xldudf_SYFT_CHANGES_IN_EQUITY</we:customFunctionIds>
        <we:customFunctionIds>_xldudf_SYFT_WORKING_CAPITAL</we:customFunctionIds>
        <we:customFunctionIds>_xldudf_SYFT_EBITDA</we:customFunctionIds>
        <we:customFunctionIds>_xldudf_SYFT_KPIS</we:customFunctionIds>
        <we:customFunctionIds>_xldudf_SYFT_FINANCIAL_HEALTH</we:customFunctionIds>
        <we:customFunctionIds>_xldudf_SYFT_SALES_HEALTH</we:customFunctionIds>
        <we:customFunctionIds>_xldudf_SYFT_RECEIVABLES</we:customFunctionIds>
        <we:customFunctionIds>_xldudf_SYFT_PAYABLES</we:customFunctionIds>
        <we:customFunctionIds>_xldudf_SYFT_SALES_BY_CUSTOMER</we:customFunctionIds>
        <we:customFunctionIds>_xldudf_SYFT_SALES_BY_PRODUCT</we:customFunctionIds>
        <we:customFunctionIds>_xldudf_SYFT_TRANSACTION_LIST</we:customFunctionIds>
        <we:customFunctionIds>_xldudf_SYFT_LEDGER</we:customFunctionIds>
        <we:customFunctionIds>_xldudf_SYFT_FOURWAY_FORECAST_PNL</we:customFunctionIds>
        <we:customFunctionIds>_xldudf_SYFT_FOURWAY_FORECAST_BS</we:customFunctionIds>
        <we:customFunctionIds>_xldudf_SYFT_FOURWAY_FORECAST_CFD</we:customFunctionIds>
        <we:customFunctionIds>_xldudf_SYFT_FOURWAY_FORECAST_CFI</we:customFunctionIds>
        <we:customFunctionIds>_xldudf_SYFT_FOURWAY_FORECAST_KPI</we:customFunctionIds>
        <we:customFunctionIds>_xldudf_SYFT_FOURWAY_FORECAST_DRIVERS</we:customFunctionIds>
        <we:customFunctionIds>_xldudf_SYFT_FOURWAY_FORECAST_CONNECTIONS</we:customFunctionIds>
        <we:customFunctionIds>_xldudf_SYFT_BUDGET_PNL</we:customFunctionIds>
        <we:customFunctionIds>_xldudf_SYFT_BUDGET_BS</we:customFunctionIds>
        <we:customFunctionIds>_xldudf_SYFT_BUDGET_KPI</we:customFunctionIds>
        <we:customFunctionIds>_xldudf_SYFT_BUDGET_CONNECTIONS</we:customFunctionIds>
        <we:customFunctionIds>_xldudf_SYFT_OVERSIGHT_FINANCIAL</we:customFunctionIds>
        <we:customFunctionIds>_xldudf_SYFT_OVERSIGHT_SALES</we:customFunctionIds>
        <we:customFunctionIds>_xldudf_SYFT_OVERSIGHT_TRANSACTIONS</we:customFunctionIds>
        <we:customFunctionIds>_xldudf_SYFT_OVERSIGHT_CLEANUP</we:customFunctionIds>
        <we:customFunctionIds>_xldudf_SYFT_OVERSIGHT_ANOMALIES</we:customFunctionIds>
        <we:customFunctionIds>_xldudf_SYFT_OVERSIGHT_BUILD</we:customFunctionIds>
        <we:customFunctionIds>_xldudf_SYFT_SUBSCRIPTIONS_RECURRING_REVENUE</we:customFunctionIds>
        <we:customFunctionIds>_xldudf_SYFT_SUBSCRIPTIONS_RECURRING_CUSTOMERS</we:customFunctionIds>
        <we:customFunctionIds>_xldudf_SYFT_SUBSCRIPTIONS_FINANCIAL_REVENUE</we:customFunctionIds>
        <we:customFunctionIds>_xldudf_SYFT_SUBSCRIPTIONS_FINANCIAL_CASH_FLOW</we:customFunctionIds>
        <we:customFunctionIds>_xldudf_SYFT_SUBSCRIPTIONS_BY_PLAN</we:customFunctionIds>
        <we:customFunctionIds>_xldudf_SYFT_SUBSCRIPTIONS_BY_CUSTOMER</we:customFunctionIds>
        <we:customFunctionIds>_xldudf_SYFT_SUBSCRIPTIONS_CUSTOMER_EVENTS</we:customFunctionIds>
        <we:customFunctionIds>_xldudf_SYFT_ENTITY_LIST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6A35-EF81-44EF-BF17-9EB9817D211E}">
  <dimension ref="A1:M16"/>
  <sheetViews>
    <sheetView showGridLines="0" showRowColHeaders="0" tabSelected="1" zoomScaleNormal="100" workbookViewId="0">
      <selection activeCell="B26" sqref="B26"/>
    </sheetView>
  </sheetViews>
  <sheetFormatPr defaultRowHeight="14.4"/>
  <cols>
    <col min="1" max="1" width="35.33203125" customWidth="1"/>
  </cols>
  <sheetData>
    <row r="1" spans="1:13" s="34" customFormat="1" ht="36.6">
      <c r="A1" s="29" t="s">
        <v>24</v>
      </c>
      <c r="B1" s="29"/>
      <c r="C1" s="30"/>
      <c r="D1" s="30"/>
      <c r="E1" s="30"/>
      <c r="F1" s="30"/>
      <c r="G1" s="30"/>
      <c r="H1" s="30"/>
      <c r="I1" s="30"/>
      <c r="J1" s="31"/>
      <c r="K1" s="31"/>
      <c r="L1" s="31"/>
      <c r="M1" s="31"/>
    </row>
    <row r="2" spans="1:13" ht="23.4">
      <c r="A2" s="17" t="s">
        <v>16</v>
      </c>
      <c r="B2" s="18"/>
      <c r="C2" s="18"/>
      <c r="D2" s="18"/>
      <c r="E2" s="19"/>
    </row>
    <row r="3" spans="1:13">
      <c r="A3" s="14"/>
      <c r="E3" s="9"/>
    </row>
    <row r="4" spans="1:13" ht="15.6">
      <c r="A4" s="15" t="s">
        <v>4</v>
      </c>
      <c r="B4" s="12" cm="1">
        <f t="array" ref="B4">SUM(IF('Daily Exercise Data'!B2:B90&lt;&gt;0,1,0))</f>
        <v>17</v>
      </c>
      <c r="E4" s="9"/>
    </row>
    <row r="5" spans="1:13" ht="15.6">
      <c r="A5" s="15"/>
      <c r="B5" s="13"/>
      <c r="E5" s="9"/>
    </row>
    <row r="6" spans="1:13" ht="15.6">
      <c r="A6" s="15" t="s">
        <v>6</v>
      </c>
      <c r="B6" s="13">
        <f>SUM('Daily Exercise Data'!B2:B91)/60</f>
        <v>15.025</v>
      </c>
      <c r="E6" s="9"/>
    </row>
    <row r="7" spans="1:13" ht="15.6">
      <c r="A7" s="15"/>
      <c r="B7" s="13"/>
      <c r="E7" s="9"/>
    </row>
    <row r="8" spans="1:13" ht="15.6">
      <c r="A8" s="15" t="s">
        <v>19</v>
      </c>
      <c r="B8">
        <f>MAX('Daily Exercise Data'!B2:B90)</f>
        <v>110</v>
      </c>
      <c r="E8" s="9"/>
    </row>
    <row r="9" spans="1:13">
      <c r="A9" s="14"/>
      <c r="E9" s="9"/>
    </row>
    <row r="10" spans="1:13" ht="15.6">
      <c r="A10" s="15" t="s">
        <v>20</v>
      </c>
      <c r="B10">
        <f>MIN('Weight Loss Data'!D2:D91)</f>
        <v>40</v>
      </c>
      <c r="E10" s="9"/>
    </row>
    <row r="11" spans="1:13">
      <c r="A11" s="14"/>
      <c r="E11" s="9"/>
    </row>
    <row r="12" spans="1:13" ht="15.6">
      <c r="A12" s="15" t="s">
        <v>8</v>
      </c>
      <c r="B12" s="13">
        <v>184.5</v>
      </c>
      <c r="E12" s="9"/>
    </row>
    <row r="13" spans="1:13" ht="15.6">
      <c r="A13" s="15"/>
      <c r="B13" s="13"/>
      <c r="E13" s="9"/>
    </row>
    <row r="14" spans="1:13" ht="15.6">
      <c r="A14" s="15" t="s">
        <v>2</v>
      </c>
      <c r="B14" s="13">
        <f>VLOOKUP(9.99999999999999E+307,'Weight Loss Data'!$B$2:$B$41,TRUE)</f>
        <v>185.4</v>
      </c>
      <c r="E14" s="9"/>
    </row>
    <row r="15" spans="1:13" ht="15.6">
      <c r="A15" s="15"/>
      <c r="B15" s="13"/>
      <c r="E15" s="9"/>
    </row>
    <row r="16" spans="1:13" ht="15.6">
      <c r="A16" s="20" t="s">
        <v>5</v>
      </c>
      <c r="B16" s="21">
        <f>-(184.5 -VLOOKUP(9.99999999999999E+307,'Weight Loss Data'!$B$2:$B$41,TRUE))</f>
        <v>0.90000000000000568</v>
      </c>
      <c r="C16" s="10"/>
      <c r="D16" s="10"/>
      <c r="E16" s="11"/>
    </row>
  </sheetData>
  <conditionalFormatting sqref="B16">
    <cfRule type="cellIs" dxfId="2" priority="1" operator="lessThan">
      <formula>-10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EFC6-66E1-4119-A487-459E55DE349E}">
  <dimension ref="A1:J11"/>
  <sheetViews>
    <sheetView showGridLines="0" showRowColHeaders="0" workbookViewId="0">
      <selection activeCell="A22" sqref="A22"/>
    </sheetView>
  </sheetViews>
  <sheetFormatPr defaultRowHeight="14.4"/>
  <cols>
    <col min="1" max="1" width="36.109375" customWidth="1"/>
  </cols>
  <sheetData>
    <row r="1" spans="1:10" s="34" customFormat="1" ht="33.6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0"/>
    </row>
    <row r="2" spans="1:10" ht="21">
      <c r="A2" s="22" t="s">
        <v>17</v>
      </c>
      <c r="B2" s="23"/>
      <c r="C2" s="24"/>
    </row>
    <row r="3" spans="1:10">
      <c r="A3" s="14"/>
      <c r="C3" s="9"/>
    </row>
    <row r="4" spans="1:10" ht="31.2">
      <c r="A4" s="25" t="s">
        <v>13</v>
      </c>
      <c r="B4" s="5">
        <f>MAX('Pushups Data'!B2:B65)</f>
        <v>25</v>
      </c>
      <c r="C4" s="9"/>
    </row>
    <row r="5" spans="1:10" ht="27" customHeight="1">
      <c r="A5" s="14"/>
      <c r="B5" s="13"/>
      <c r="C5" s="9"/>
    </row>
    <row r="6" spans="1:10" ht="15.6">
      <c r="A6" s="15" t="s">
        <v>21</v>
      </c>
      <c r="B6" s="5">
        <f>30 - B4</f>
        <v>5</v>
      </c>
      <c r="C6" s="9"/>
    </row>
    <row r="7" spans="1:10" ht="27" customHeight="1">
      <c r="A7" s="14"/>
      <c r="C7" s="9"/>
    </row>
    <row r="8" spans="1:10" ht="15.6">
      <c r="A8" s="25" t="s">
        <v>11</v>
      </c>
      <c r="B8" s="12">
        <f>MAX('Situps Data'!B2:B65)</f>
        <v>34</v>
      </c>
      <c r="C8" s="9"/>
    </row>
    <row r="9" spans="1:10">
      <c r="A9" s="14"/>
      <c r="C9" s="9"/>
    </row>
    <row r="10" spans="1:10" ht="15.6">
      <c r="A10" s="15" t="s">
        <v>22</v>
      </c>
      <c r="B10" s="12">
        <f>50-B8</f>
        <v>16</v>
      </c>
      <c r="C10" s="9"/>
    </row>
    <row r="11" spans="1:10">
      <c r="A11" s="16"/>
      <c r="B11" s="10"/>
      <c r="C11" s="11"/>
    </row>
  </sheetData>
  <pageMargins left="0.7" right="0.7" top="0.75" bottom="0.75" header="0.3" footer="0.3"/>
  <pageSetup paperSize="12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F36-08D6-43AA-A7C2-044E765A627A}">
  <dimension ref="A1:J13"/>
  <sheetViews>
    <sheetView showGridLines="0" showRowColHeaders="0" workbookViewId="0">
      <selection activeCell="B20" sqref="B20"/>
    </sheetView>
  </sheetViews>
  <sheetFormatPr defaultRowHeight="14.4"/>
  <cols>
    <col min="1" max="1" width="29.88671875" customWidth="1"/>
  </cols>
  <sheetData>
    <row r="1" spans="1:10" ht="31.2">
      <c r="A1" s="35" t="s">
        <v>26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21">
      <c r="A2" s="26" t="s">
        <v>18</v>
      </c>
      <c r="B2" s="27"/>
      <c r="C2" s="28"/>
    </row>
    <row r="3" spans="1:10">
      <c r="A3" s="14"/>
      <c r="C3" s="9"/>
    </row>
    <row r="4" spans="1:10" ht="32.4" customHeight="1">
      <c r="A4" s="25" t="s">
        <v>12</v>
      </c>
      <c r="B4" s="12">
        <f>MAX('Cardio Rounds Data'!B2:B100)</f>
        <v>8</v>
      </c>
      <c r="C4" s="9"/>
    </row>
    <row r="5" spans="1:10">
      <c r="A5" s="14"/>
      <c r="C5" s="9"/>
    </row>
    <row r="6" spans="1:10" ht="15.6">
      <c r="A6" s="15" t="s">
        <v>23</v>
      </c>
      <c r="B6" s="12">
        <f>25-B4</f>
        <v>17</v>
      </c>
      <c r="C6" s="9"/>
    </row>
    <row r="7" spans="1:10">
      <c r="A7" s="14"/>
      <c r="C7" s="9"/>
    </row>
    <row r="8" spans="1:10">
      <c r="A8" s="14"/>
      <c r="C8" s="9"/>
    </row>
    <row r="9" spans="1:10">
      <c r="A9" s="14"/>
      <c r="C9" s="9"/>
    </row>
    <row r="10" spans="1:10">
      <c r="A10" s="14"/>
      <c r="C10" s="9"/>
    </row>
    <row r="11" spans="1:10">
      <c r="A11" s="14"/>
      <c r="C11" s="9"/>
    </row>
    <row r="12" spans="1:10">
      <c r="A12" s="14"/>
      <c r="C12" s="9"/>
    </row>
    <row r="13" spans="1:10">
      <c r="A13" s="16"/>
      <c r="B13" s="10"/>
      <c r="C13" s="11"/>
    </row>
  </sheetData>
  <pageMargins left="0.7" right="0.7" top="0.75" bottom="0.75" header="0.3" footer="0.3"/>
  <pageSetup paperSize="12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89D-587C-459C-BC0A-CA501F936857}">
  <dimension ref="A1:B41"/>
  <sheetViews>
    <sheetView workbookViewId="0">
      <pane ySplit="1" topLeftCell="A14" activePane="bottomLeft" state="frozen"/>
      <selection pane="bottomLeft" activeCell="B41" sqref="B41"/>
    </sheetView>
  </sheetViews>
  <sheetFormatPr defaultRowHeight="14.4"/>
  <cols>
    <col min="1" max="1" width="10.33203125" style="4" bestFit="1" customWidth="1"/>
    <col min="2" max="2" width="19.21875" bestFit="1" customWidth="1"/>
  </cols>
  <sheetData>
    <row r="1" spans="1:2">
      <c r="A1" s="3" t="s">
        <v>0</v>
      </c>
      <c r="B1" s="1" t="s">
        <v>1</v>
      </c>
    </row>
    <row r="2" spans="1:2">
      <c r="A2" s="4">
        <v>45313</v>
      </c>
      <c r="B2">
        <v>23.5</v>
      </c>
    </row>
    <row r="3" spans="1:2">
      <c r="A3" s="4">
        <v>45314</v>
      </c>
      <c r="B3">
        <v>0</v>
      </c>
    </row>
    <row r="4" spans="1:2">
      <c r="A4" s="4">
        <v>45315</v>
      </c>
      <c r="B4">
        <v>24.5</v>
      </c>
    </row>
    <row r="5" spans="1:2">
      <c r="A5" s="4">
        <v>45316</v>
      </c>
      <c r="B5">
        <v>0</v>
      </c>
    </row>
    <row r="6" spans="1:2">
      <c r="A6" s="4">
        <v>45317</v>
      </c>
      <c r="B6">
        <v>55</v>
      </c>
    </row>
    <row r="7" spans="1:2">
      <c r="A7" s="4">
        <v>45318</v>
      </c>
      <c r="B7">
        <v>110</v>
      </c>
    </row>
    <row r="8" spans="1:2">
      <c r="A8" s="4">
        <v>45319</v>
      </c>
      <c r="B8">
        <v>0</v>
      </c>
    </row>
    <row r="9" spans="1:2">
      <c r="A9" s="4">
        <v>45320</v>
      </c>
      <c r="B9">
        <v>0</v>
      </c>
    </row>
    <row r="10" spans="1:2">
      <c r="A10" s="4">
        <v>45321</v>
      </c>
      <c r="B10">
        <v>0</v>
      </c>
    </row>
    <row r="11" spans="1:2">
      <c r="A11" s="4">
        <v>45322</v>
      </c>
      <c r="B11">
        <v>21</v>
      </c>
    </row>
    <row r="12" spans="1:2">
      <c r="A12" s="4">
        <v>45323</v>
      </c>
      <c r="B12">
        <v>101</v>
      </c>
    </row>
    <row r="13" spans="1:2">
      <c r="A13" s="4">
        <v>45324</v>
      </c>
      <c r="B13">
        <v>0</v>
      </c>
    </row>
    <row r="14" spans="1:2">
      <c r="A14" s="4">
        <v>45325</v>
      </c>
      <c r="B14">
        <v>100</v>
      </c>
    </row>
    <row r="15" spans="1:2">
      <c r="A15" s="4">
        <v>45326</v>
      </c>
      <c r="B15">
        <v>0</v>
      </c>
    </row>
    <row r="16" spans="1:2">
      <c r="A16" s="4">
        <v>45327</v>
      </c>
      <c r="B16">
        <v>0</v>
      </c>
    </row>
    <row r="17" spans="1:2">
      <c r="A17" s="4">
        <v>45328</v>
      </c>
      <c r="B17">
        <v>38</v>
      </c>
    </row>
    <row r="18" spans="1:2">
      <c r="A18" s="4">
        <v>45329</v>
      </c>
      <c r="B18">
        <v>0</v>
      </c>
    </row>
    <row r="19" spans="1:2">
      <c r="A19" s="4">
        <v>45330</v>
      </c>
      <c r="B19">
        <v>20</v>
      </c>
    </row>
    <row r="20" spans="1:2">
      <c r="A20" s="4">
        <v>45331</v>
      </c>
      <c r="B20">
        <v>26</v>
      </c>
    </row>
    <row r="21" spans="1:2">
      <c r="A21" s="4">
        <v>45332</v>
      </c>
      <c r="B21">
        <v>110</v>
      </c>
    </row>
    <row r="22" spans="1:2">
      <c r="A22" s="4">
        <v>45333</v>
      </c>
      <c r="B22">
        <v>0</v>
      </c>
    </row>
    <row r="23" spans="1:2">
      <c r="A23" s="4">
        <v>45334</v>
      </c>
      <c r="B23">
        <v>0</v>
      </c>
    </row>
    <row r="24" spans="1:2">
      <c r="A24" s="4">
        <v>45335</v>
      </c>
      <c r="B24">
        <v>0</v>
      </c>
    </row>
    <row r="25" spans="1:2">
      <c r="A25" s="4">
        <v>45336</v>
      </c>
      <c r="B25">
        <v>0</v>
      </c>
    </row>
    <row r="26" spans="1:2">
      <c r="A26" s="4">
        <v>45337</v>
      </c>
      <c r="B26">
        <v>0</v>
      </c>
    </row>
    <row r="27" spans="1:2">
      <c r="A27" s="4">
        <v>45338</v>
      </c>
      <c r="B27">
        <v>0</v>
      </c>
    </row>
    <row r="28" spans="1:2">
      <c r="A28" s="4">
        <v>45339</v>
      </c>
      <c r="B28">
        <v>90</v>
      </c>
    </row>
    <row r="29" spans="1:2">
      <c r="A29" s="4">
        <v>45340</v>
      </c>
      <c r="B29">
        <v>0</v>
      </c>
    </row>
    <row r="30" spans="1:2">
      <c r="A30" s="4">
        <v>45341</v>
      </c>
      <c r="B30">
        <v>21.5</v>
      </c>
    </row>
    <row r="31" spans="1:2">
      <c r="A31" s="4">
        <v>45342</v>
      </c>
      <c r="B31">
        <v>15.5</v>
      </c>
    </row>
    <row r="32" spans="1:2">
      <c r="A32" s="4">
        <v>45343</v>
      </c>
      <c r="B32">
        <v>0</v>
      </c>
    </row>
    <row r="33" spans="1:2">
      <c r="A33" s="4">
        <v>45344</v>
      </c>
      <c r="B33">
        <v>60</v>
      </c>
    </row>
    <row r="34" spans="1:2">
      <c r="A34" s="4">
        <v>45345</v>
      </c>
      <c r="B34">
        <v>60</v>
      </c>
    </row>
    <row r="35" spans="1:2">
      <c r="A35" s="4">
        <v>45346</v>
      </c>
      <c r="B35">
        <v>25.5</v>
      </c>
    </row>
    <row r="36" spans="1:2">
      <c r="A36" s="4">
        <v>45347</v>
      </c>
    </row>
    <row r="37" spans="1:2">
      <c r="A37" s="4">
        <v>45348</v>
      </c>
    </row>
    <row r="38" spans="1:2">
      <c r="A38" s="4">
        <v>45349</v>
      </c>
    </row>
    <row r="39" spans="1:2">
      <c r="A39" s="4">
        <v>45350</v>
      </c>
    </row>
    <row r="40" spans="1:2">
      <c r="A40" s="4">
        <v>45351</v>
      </c>
    </row>
    <row r="41" spans="1:2">
      <c r="A41" s="4">
        <v>45352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C9E0-AB61-4793-8771-0DE559599905}">
  <dimension ref="A1:E41"/>
  <sheetViews>
    <sheetView workbookViewId="0">
      <pane ySplit="1" topLeftCell="A21" activePane="bottomLeft" state="frozen"/>
      <selection pane="bottomLeft" activeCell="A47" sqref="A47"/>
    </sheetView>
  </sheetViews>
  <sheetFormatPr defaultRowHeight="14.4"/>
  <cols>
    <col min="1" max="1" width="9.5546875" style="4" bestFit="1" customWidth="1"/>
    <col min="2" max="2" width="18.6640625" bestFit="1" customWidth="1"/>
    <col min="3" max="3" width="16.88671875" bestFit="1" customWidth="1"/>
  </cols>
  <sheetData>
    <row r="1" spans="1:3">
      <c r="A1" s="3" t="s">
        <v>0</v>
      </c>
      <c r="B1" s="1" t="s">
        <v>2</v>
      </c>
      <c r="C1" s="1" t="s">
        <v>14</v>
      </c>
    </row>
    <row r="2" spans="1:3">
      <c r="A2" s="4">
        <v>45313</v>
      </c>
      <c r="B2" s="6">
        <v>184.5</v>
      </c>
      <c r="C2">
        <v>175</v>
      </c>
    </row>
    <row r="3" spans="1:3">
      <c r="A3" s="4">
        <v>45314</v>
      </c>
      <c r="B3" s="6">
        <v>184.6</v>
      </c>
      <c r="C3">
        <v>175</v>
      </c>
    </row>
    <row r="4" spans="1:3">
      <c r="A4" s="4">
        <v>45315</v>
      </c>
      <c r="B4" s="6">
        <v>185</v>
      </c>
      <c r="C4">
        <v>175</v>
      </c>
    </row>
    <row r="5" spans="1:3">
      <c r="A5" s="4">
        <v>45316</v>
      </c>
      <c r="B5" s="6">
        <v>185.4</v>
      </c>
      <c r="C5">
        <v>175</v>
      </c>
    </row>
    <row r="6" spans="1:3">
      <c r="A6" s="4">
        <v>45317</v>
      </c>
      <c r="B6" s="6">
        <v>186</v>
      </c>
      <c r="C6">
        <v>175</v>
      </c>
    </row>
    <row r="7" spans="1:3">
      <c r="A7" s="4">
        <v>45318</v>
      </c>
      <c r="B7" s="6">
        <v>184.4</v>
      </c>
      <c r="C7">
        <v>175</v>
      </c>
    </row>
    <row r="8" spans="1:3">
      <c r="A8" s="4">
        <v>45319</v>
      </c>
      <c r="B8" s="6">
        <v>184.5</v>
      </c>
      <c r="C8">
        <v>175</v>
      </c>
    </row>
    <row r="9" spans="1:3">
      <c r="A9" s="4">
        <v>45320</v>
      </c>
      <c r="B9" s="6">
        <v>186.3</v>
      </c>
      <c r="C9">
        <v>175</v>
      </c>
    </row>
    <row r="10" spans="1:3">
      <c r="A10" s="4">
        <v>45321</v>
      </c>
      <c r="B10" s="6">
        <v>186.3</v>
      </c>
      <c r="C10">
        <v>175</v>
      </c>
    </row>
    <row r="11" spans="1:3">
      <c r="A11" s="4">
        <v>45322</v>
      </c>
      <c r="B11" s="6">
        <v>187.1</v>
      </c>
      <c r="C11">
        <v>175</v>
      </c>
    </row>
    <row r="12" spans="1:3">
      <c r="A12" s="4">
        <v>45323</v>
      </c>
      <c r="B12" s="6">
        <v>188.7</v>
      </c>
      <c r="C12">
        <v>175</v>
      </c>
    </row>
    <row r="13" spans="1:3">
      <c r="A13" s="4">
        <v>45324</v>
      </c>
      <c r="B13" s="6">
        <v>185.6</v>
      </c>
      <c r="C13">
        <v>175</v>
      </c>
    </row>
    <row r="14" spans="1:3">
      <c r="A14" s="4">
        <v>45325</v>
      </c>
      <c r="B14" s="6">
        <v>186.1</v>
      </c>
      <c r="C14">
        <v>175</v>
      </c>
    </row>
    <row r="15" spans="1:3">
      <c r="A15" s="4">
        <v>45326</v>
      </c>
      <c r="B15" s="6">
        <v>186.1</v>
      </c>
      <c r="C15">
        <v>175</v>
      </c>
    </row>
    <row r="16" spans="1:3">
      <c r="A16" s="4">
        <v>45327</v>
      </c>
      <c r="B16" s="6">
        <v>186.3</v>
      </c>
      <c r="C16">
        <v>175</v>
      </c>
    </row>
    <row r="17" spans="1:5">
      <c r="A17" s="4">
        <v>45328</v>
      </c>
      <c r="B17" s="6">
        <v>184.5</v>
      </c>
      <c r="C17">
        <v>175</v>
      </c>
    </row>
    <row r="18" spans="1:5">
      <c r="A18" s="4">
        <v>45329</v>
      </c>
      <c r="B18" s="6">
        <v>184.5</v>
      </c>
      <c r="C18">
        <v>175</v>
      </c>
    </row>
    <row r="19" spans="1:5">
      <c r="A19" s="4">
        <v>45330</v>
      </c>
      <c r="B19" s="6">
        <v>187</v>
      </c>
      <c r="C19">
        <v>175</v>
      </c>
    </row>
    <row r="20" spans="1:5">
      <c r="A20" s="4">
        <v>45331</v>
      </c>
      <c r="B20" s="6">
        <v>185.4</v>
      </c>
      <c r="C20">
        <v>175</v>
      </c>
    </row>
    <row r="21" spans="1:5" ht="15">
      <c r="A21" s="4">
        <v>45332</v>
      </c>
      <c r="B21" s="6">
        <v>185.3</v>
      </c>
      <c r="C21">
        <v>175</v>
      </c>
      <c r="E21" s="7"/>
    </row>
    <row r="22" spans="1:5">
      <c r="A22" s="4">
        <v>45333</v>
      </c>
      <c r="B22" s="6">
        <v>183.5</v>
      </c>
      <c r="C22">
        <v>175</v>
      </c>
    </row>
    <row r="23" spans="1:5">
      <c r="A23" s="4">
        <v>45334</v>
      </c>
      <c r="B23" s="6">
        <v>184.4</v>
      </c>
      <c r="C23">
        <v>175</v>
      </c>
    </row>
    <row r="24" spans="1:5">
      <c r="A24" s="4">
        <v>45335</v>
      </c>
      <c r="B24" s="6">
        <v>187.5</v>
      </c>
      <c r="C24">
        <v>175</v>
      </c>
    </row>
    <row r="25" spans="1:5">
      <c r="A25" s="4">
        <v>45336</v>
      </c>
      <c r="B25" s="6">
        <v>185.8</v>
      </c>
      <c r="C25">
        <v>175</v>
      </c>
    </row>
    <row r="26" spans="1:5">
      <c r="A26" s="4">
        <v>45337</v>
      </c>
      <c r="B26" s="6">
        <v>187</v>
      </c>
      <c r="C26">
        <v>175</v>
      </c>
    </row>
    <row r="27" spans="1:5">
      <c r="A27" s="4">
        <v>45338</v>
      </c>
      <c r="B27" s="6">
        <v>187.9</v>
      </c>
      <c r="C27">
        <v>175</v>
      </c>
    </row>
    <row r="28" spans="1:5">
      <c r="A28" s="4">
        <v>45339</v>
      </c>
      <c r="B28" s="6">
        <v>187.1</v>
      </c>
      <c r="C28">
        <v>175</v>
      </c>
    </row>
    <row r="29" spans="1:5">
      <c r="A29" s="4">
        <v>45340</v>
      </c>
      <c r="B29" s="6">
        <v>184.3</v>
      </c>
      <c r="C29">
        <v>175</v>
      </c>
    </row>
    <row r="30" spans="1:5">
      <c r="A30" s="4">
        <v>45341</v>
      </c>
      <c r="B30" s="6">
        <v>185.3</v>
      </c>
      <c r="C30">
        <v>175</v>
      </c>
    </row>
    <row r="31" spans="1:5">
      <c r="A31" s="4">
        <v>45342</v>
      </c>
      <c r="B31" s="6">
        <v>187.2</v>
      </c>
      <c r="C31">
        <v>175</v>
      </c>
    </row>
    <row r="32" spans="1:5">
      <c r="A32" s="4">
        <v>45343</v>
      </c>
      <c r="B32" s="6">
        <v>186.2</v>
      </c>
      <c r="C32">
        <v>175</v>
      </c>
    </row>
    <row r="33" spans="1:4">
      <c r="A33" s="4">
        <v>45344</v>
      </c>
      <c r="B33" s="6">
        <v>186.2</v>
      </c>
      <c r="C33">
        <v>175</v>
      </c>
    </row>
    <row r="34" spans="1:4">
      <c r="A34" s="4">
        <v>45345</v>
      </c>
      <c r="B34" s="6">
        <v>186.1</v>
      </c>
      <c r="C34">
        <v>175</v>
      </c>
    </row>
    <row r="35" spans="1:4">
      <c r="A35" s="4">
        <v>45346</v>
      </c>
      <c r="B35" s="6">
        <v>186.1</v>
      </c>
      <c r="C35">
        <v>175</v>
      </c>
    </row>
    <row r="36" spans="1:4">
      <c r="A36" s="4">
        <v>45347</v>
      </c>
      <c r="B36" s="6">
        <v>185.4</v>
      </c>
      <c r="C36">
        <v>175</v>
      </c>
      <c r="D36">
        <v>40</v>
      </c>
    </row>
    <row r="37" spans="1:4">
      <c r="A37" s="4">
        <v>45348</v>
      </c>
      <c r="C37">
        <v>175</v>
      </c>
    </row>
    <row r="38" spans="1:4">
      <c r="A38" s="4">
        <v>45349</v>
      </c>
      <c r="C38">
        <v>175</v>
      </c>
    </row>
    <row r="39" spans="1:4">
      <c r="A39" s="4">
        <v>45350</v>
      </c>
      <c r="C39">
        <v>175</v>
      </c>
    </row>
    <row r="40" spans="1:4">
      <c r="A40" s="4">
        <v>45351</v>
      </c>
      <c r="C40">
        <v>175</v>
      </c>
    </row>
    <row r="41" spans="1:4">
      <c r="A41" s="4">
        <v>45352</v>
      </c>
      <c r="C41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126F-3D3A-48F8-A64F-539C87B3AEEB}">
  <dimension ref="A1:C25"/>
  <sheetViews>
    <sheetView workbookViewId="0">
      <pane ySplit="1" topLeftCell="A2" activePane="bottomLeft" state="frozen"/>
      <selection pane="bottomLeft" activeCell="B9" sqref="B9"/>
    </sheetView>
  </sheetViews>
  <sheetFormatPr defaultRowHeight="14.4"/>
  <cols>
    <col min="1" max="1" width="9.5546875" style="4" bestFit="1" customWidth="1"/>
    <col min="2" max="2" width="23.88671875" bestFit="1" customWidth="1"/>
  </cols>
  <sheetData>
    <row r="1" spans="1:3">
      <c r="A1" s="3" t="s">
        <v>0</v>
      </c>
      <c r="B1" s="1" t="s">
        <v>3</v>
      </c>
      <c r="C1" s="1" t="s">
        <v>15</v>
      </c>
    </row>
    <row r="2" spans="1:3">
      <c r="A2" s="4">
        <v>45313</v>
      </c>
      <c r="B2">
        <v>16</v>
      </c>
      <c r="C2">
        <v>30</v>
      </c>
    </row>
    <row r="3" spans="1:3">
      <c r="A3" s="4">
        <v>45315</v>
      </c>
      <c r="B3">
        <v>20</v>
      </c>
      <c r="C3">
        <v>30</v>
      </c>
    </row>
    <row r="4" spans="1:3">
      <c r="A4" s="4">
        <v>45318</v>
      </c>
      <c r="B4">
        <v>21</v>
      </c>
      <c r="C4">
        <v>30</v>
      </c>
    </row>
    <row r="5" spans="1:3">
      <c r="A5" s="4">
        <v>45322</v>
      </c>
      <c r="B5">
        <v>18</v>
      </c>
      <c r="C5">
        <v>30</v>
      </c>
    </row>
    <row r="6" spans="1:3">
      <c r="A6" s="4">
        <v>45327</v>
      </c>
      <c r="B6">
        <v>16</v>
      </c>
      <c r="C6">
        <v>30</v>
      </c>
    </row>
    <row r="7" spans="1:3">
      <c r="A7" s="4">
        <v>45331</v>
      </c>
      <c r="B7">
        <v>21</v>
      </c>
      <c r="C7">
        <v>30</v>
      </c>
    </row>
    <row r="8" spans="1:3">
      <c r="A8" s="4">
        <v>45342</v>
      </c>
      <c r="B8">
        <v>23</v>
      </c>
      <c r="C8">
        <v>30</v>
      </c>
    </row>
    <row r="9" spans="1:3">
      <c r="A9" s="4">
        <v>45346</v>
      </c>
      <c r="B9">
        <v>25</v>
      </c>
      <c r="C9">
        <v>30</v>
      </c>
    </row>
    <row r="10" spans="1:3">
      <c r="A10" s="4">
        <v>45348</v>
      </c>
      <c r="C10">
        <v>30</v>
      </c>
    </row>
    <row r="11" spans="1:3">
      <c r="A11" s="4">
        <f>A10+2</f>
        <v>45350</v>
      </c>
      <c r="C11">
        <v>30</v>
      </c>
    </row>
    <row r="12" spans="1:3">
      <c r="A12" s="4">
        <f t="shared" ref="A12:A25" si="0">A11+2</f>
        <v>45352</v>
      </c>
      <c r="C12">
        <v>30</v>
      </c>
    </row>
    <row r="13" spans="1:3">
      <c r="A13" s="4">
        <f t="shared" si="0"/>
        <v>45354</v>
      </c>
      <c r="C13">
        <v>30</v>
      </c>
    </row>
    <row r="14" spans="1:3">
      <c r="A14" s="4">
        <f t="shared" si="0"/>
        <v>45356</v>
      </c>
      <c r="C14">
        <v>30</v>
      </c>
    </row>
    <row r="15" spans="1:3">
      <c r="A15" s="4">
        <f t="shared" si="0"/>
        <v>45358</v>
      </c>
      <c r="C15">
        <v>30</v>
      </c>
    </row>
    <row r="16" spans="1:3">
      <c r="A16" s="4">
        <f t="shared" si="0"/>
        <v>45360</v>
      </c>
      <c r="C16">
        <v>30</v>
      </c>
    </row>
    <row r="17" spans="1:3">
      <c r="A17" s="4">
        <f t="shared" si="0"/>
        <v>45362</v>
      </c>
      <c r="C17">
        <v>30</v>
      </c>
    </row>
    <row r="18" spans="1:3">
      <c r="A18" s="4">
        <f t="shared" si="0"/>
        <v>45364</v>
      </c>
      <c r="C18">
        <v>30</v>
      </c>
    </row>
    <row r="19" spans="1:3">
      <c r="A19" s="4">
        <f t="shared" si="0"/>
        <v>45366</v>
      </c>
      <c r="C19">
        <v>30</v>
      </c>
    </row>
    <row r="20" spans="1:3">
      <c r="A20" s="4">
        <f t="shared" si="0"/>
        <v>45368</v>
      </c>
      <c r="C20">
        <v>30</v>
      </c>
    </row>
    <row r="21" spans="1:3">
      <c r="A21" s="4">
        <f t="shared" si="0"/>
        <v>45370</v>
      </c>
      <c r="C21">
        <v>30</v>
      </c>
    </row>
    <row r="22" spans="1:3">
      <c r="A22" s="4">
        <f t="shared" si="0"/>
        <v>45372</v>
      </c>
      <c r="C22">
        <v>30</v>
      </c>
    </row>
    <row r="23" spans="1:3">
      <c r="A23" s="4">
        <f t="shared" si="0"/>
        <v>45374</v>
      </c>
      <c r="C23">
        <v>30</v>
      </c>
    </row>
    <row r="24" spans="1:3">
      <c r="A24" s="4">
        <f t="shared" si="0"/>
        <v>45376</v>
      </c>
      <c r="C24">
        <v>30</v>
      </c>
    </row>
    <row r="25" spans="1:3">
      <c r="A25" s="4">
        <f t="shared" si="0"/>
        <v>45378</v>
      </c>
      <c r="C2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A8E7-E35F-4BE4-B1DB-4B90FBCC758F}">
  <dimension ref="A1:C24"/>
  <sheetViews>
    <sheetView workbookViewId="0">
      <pane ySplit="1" topLeftCell="A2" activePane="bottomLeft" state="frozen"/>
      <selection pane="bottomLeft" activeCell="B9" sqref="B9"/>
    </sheetView>
  </sheetViews>
  <sheetFormatPr defaultRowHeight="14.4"/>
  <cols>
    <col min="1" max="1" width="9.5546875" bestFit="1" customWidth="1"/>
    <col min="2" max="2" width="24.109375" bestFit="1" customWidth="1"/>
  </cols>
  <sheetData>
    <row r="1" spans="1:3" s="2" customFormat="1" ht="15.6">
      <c r="A1" s="2" t="s">
        <v>0</v>
      </c>
      <c r="B1" s="2" t="s">
        <v>7</v>
      </c>
      <c r="C1" s="2" t="s">
        <v>15</v>
      </c>
    </row>
    <row r="2" spans="1:3">
      <c r="A2" s="4">
        <v>45313</v>
      </c>
      <c r="B2">
        <v>25</v>
      </c>
      <c r="C2">
        <v>50</v>
      </c>
    </row>
    <row r="3" spans="1:3">
      <c r="A3" s="4">
        <v>45315</v>
      </c>
      <c r="B3">
        <v>23</v>
      </c>
      <c r="C3">
        <v>50</v>
      </c>
    </row>
    <row r="4" spans="1:3">
      <c r="A4" s="4">
        <v>45318</v>
      </c>
      <c r="B4">
        <v>12</v>
      </c>
      <c r="C4">
        <v>50</v>
      </c>
    </row>
    <row r="5" spans="1:3">
      <c r="A5" s="4">
        <v>45322</v>
      </c>
      <c r="B5">
        <v>18</v>
      </c>
      <c r="C5">
        <v>50</v>
      </c>
    </row>
    <row r="6" spans="1:3">
      <c r="A6" s="4">
        <v>45331</v>
      </c>
      <c r="B6">
        <v>22</v>
      </c>
      <c r="C6">
        <v>50</v>
      </c>
    </row>
    <row r="7" spans="1:3">
      <c r="A7" s="4">
        <v>45342</v>
      </c>
      <c r="B7">
        <v>32</v>
      </c>
      <c r="C7">
        <v>50</v>
      </c>
    </row>
    <row r="8" spans="1:3">
      <c r="A8" s="4">
        <v>45346</v>
      </c>
      <c r="B8">
        <v>34</v>
      </c>
      <c r="C8">
        <v>50</v>
      </c>
    </row>
    <row r="9" spans="1:3">
      <c r="A9" s="4">
        <f t="shared" ref="A9:A24" si="0">$A8+2</f>
        <v>45348</v>
      </c>
      <c r="C9">
        <v>50</v>
      </c>
    </row>
    <row r="10" spans="1:3">
      <c r="A10" s="4">
        <f t="shared" si="0"/>
        <v>45350</v>
      </c>
      <c r="C10">
        <v>50</v>
      </c>
    </row>
    <row r="11" spans="1:3">
      <c r="A11" s="4">
        <f t="shared" si="0"/>
        <v>45352</v>
      </c>
      <c r="C11">
        <v>50</v>
      </c>
    </row>
    <row r="12" spans="1:3">
      <c r="A12" s="4">
        <f t="shared" si="0"/>
        <v>45354</v>
      </c>
      <c r="C12">
        <v>50</v>
      </c>
    </row>
    <row r="13" spans="1:3">
      <c r="A13" s="4">
        <f t="shared" si="0"/>
        <v>45356</v>
      </c>
      <c r="C13">
        <v>50</v>
      </c>
    </row>
    <row r="14" spans="1:3">
      <c r="A14" s="4">
        <f t="shared" si="0"/>
        <v>45358</v>
      </c>
      <c r="C14">
        <v>50</v>
      </c>
    </row>
    <row r="15" spans="1:3">
      <c r="A15" s="4">
        <f t="shared" si="0"/>
        <v>45360</v>
      </c>
      <c r="C15">
        <v>50</v>
      </c>
    </row>
    <row r="16" spans="1:3">
      <c r="A16" s="4">
        <f t="shared" si="0"/>
        <v>45362</v>
      </c>
      <c r="C16">
        <v>50</v>
      </c>
    </row>
    <row r="17" spans="1:3">
      <c r="A17" s="4">
        <f t="shared" si="0"/>
        <v>45364</v>
      </c>
      <c r="C17">
        <v>50</v>
      </c>
    </row>
    <row r="18" spans="1:3">
      <c r="A18" s="4">
        <f t="shared" si="0"/>
        <v>45366</v>
      </c>
      <c r="C18">
        <v>50</v>
      </c>
    </row>
    <row r="19" spans="1:3">
      <c r="A19" s="4">
        <f t="shared" si="0"/>
        <v>45368</v>
      </c>
      <c r="C19">
        <v>50</v>
      </c>
    </row>
    <row r="20" spans="1:3">
      <c r="A20" s="4">
        <f t="shared" si="0"/>
        <v>45370</v>
      </c>
      <c r="C20">
        <v>50</v>
      </c>
    </row>
    <row r="21" spans="1:3">
      <c r="A21" s="4">
        <f t="shared" si="0"/>
        <v>45372</v>
      </c>
      <c r="C21">
        <v>50</v>
      </c>
    </row>
    <row r="22" spans="1:3">
      <c r="A22" s="4">
        <f t="shared" si="0"/>
        <v>45374</v>
      </c>
      <c r="C22">
        <v>50</v>
      </c>
    </row>
    <row r="23" spans="1:3">
      <c r="A23" s="4">
        <f t="shared" si="0"/>
        <v>45376</v>
      </c>
      <c r="C23">
        <v>50</v>
      </c>
    </row>
    <row r="24" spans="1:3">
      <c r="A24" s="4">
        <f t="shared" si="0"/>
        <v>45378</v>
      </c>
      <c r="C24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9F81-0E17-4D36-A67A-5BFA1AE7B6D7}">
  <dimension ref="A1:D45"/>
  <sheetViews>
    <sheetView workbookViewId="0">
      <selection activeCell="B3" sqref="B3"/>
    </sheetView>
  </sheetViews>
  <sheetFormatPr defaultRowHeight="14.4"/>
  <cols>
    <col min="1" max="1" width="9.5546875" bestFit="1" customWidth="1"/>
    <col min="2" max="2" width="28.33203125" bestFit="1" customWidth="1"/>
    <col min="3" max="3" width="9" customWidth="1"/>
    <col min="4" max="4" width="30.77734375" style="5" bestFit="1" customWidth="1"/>
  </cols>
  <sheetData>
    <row r="1" spans="1:4" ht="15.6">
      <c r="A1" s="2" t="s">
        <v>0</v>
      </c>
      <c r="B1" s="2" t="s">
        <v>9</v>
      </c>
      <c r="C1" s="2" t="s">
        <v>15</v>
      </c>
      <c r="D1" s="8" t="s">
        <v>10</v>
      </c>
    </row>
    <row r="2" spans="1:4">
      <c r="A2" s="4">
        <v>45343</v>
      </c>
      <c r="B2">
        <v>8</v>
      </c>
      <c r="C2">
        <v>25</v>
      </c>
      <c r="D2" s="5">
        <f>$B2*2</f>
        <v>16</v>
      </c>
    </row>
    <row r="3" spans="1:4">
      <c r="A3" s="4">
        <f>$A2+2</f>
        <v>45345</v>
      </c>
      <c r="C3">
        <v>25</v>
      </c>
      <c r="D3" s="5">
        <f t="shared" ref="D3:D44" si="0">$B3*2</f>
        <v>0</v>
      </c>
    </row>
    <row r="4" spans="1:4">
      <c r="A4" s="4">
        <f t="shared" ref="A4:A45" si="1">$A3+2</f>
        <v>45347</v>
      </c>
      <c r="C4">
        <v>25</v>
      </c>
      <c r="D4" s="5">
        <f t="shared" si="0"/>
        <v>0</v>
      </c>
    </row>
    <row r="5" spans="1:4">
      <c r="A5" s="4">
        <f t="shared" si="1"/>
        <v>45349</v>
      </c>
      <c r="C5">
        <v>25</v>
      </c>
      <c r="D5" s="5">
        <f t="shared" si="0"/>
        <v>0</v>
      </c>
    </row>
    <row r="6" spans="1:4">
      <c r="A6" s="4">
        <f t="shared" si="1"/>
        <v>45351</v>
      </c>
      <c r="C6">
        <v>25</v>
      </c>
      <c r="D6" s="5">
        <f t="shared" si="0"/>
        <v>0</v>
      </c>
    </row>
    <row r="7" spans="1:4">
      <c r="A7" s="4">
        <f t="shared" si="1"/>
        <v>45353</v>
      </c>
      <c r="C7">
        <v>25</v>
      </c>
      <c r="D7" s="5">
        <f t="shared" si="0"/>
        <v>0</v>
      </c>
    </row>
    <row r="8" spans="1:4">
      <c r="A8" s="4">
        <f t="shared" si="1"/>
        <v>45355</v>
      </c>
      <c r="C8">
        <v>25</v>
      </c>
      <c r="D8" s="5">
        <f t="shared" si="0"/>
        <v>0</v>
      </c>
    </row>
    <row r="9" spans="1:4">
      <c r="A9" s="4">
        <f t="shared" si="1"/>
        <v>45357</v>
      </c>
      <c r="C9">
        <v>25</v>
      </c>
      <c r="D9" s="5">
        <f t="shared" si="0"/>
        <v>0</v>
      </c>
    </row>
    <row r="10" spans="1:4">
      <c r="A10" s="4">
        <f t="shared" si="1"/>
        <v>45359</v>
      </c>
      <c r="C10">
        <v>25</v>
      </c>
      <c r="D10" s="5">
        <f t="shared" si="0"/>
        <v>0</v>
      </c>
    </row>
    <row r="11" spans="1:4">
      <c r="A11" s="4">
        <f t="shared" si="1"/>
        <v>45361</v>
      </c>
      <c r="C11">
        <v>25</v>
      </c>
      <c r="D11" s="5">
        <f t="shared" si="0"/>
        <v>0</v>
      </c>
    </row>
    <row r="12" spans="1:4">
      <c r="A12" s="4">
        <f t="shared" si="1"/>
        <v>45363</v>
      </c>
      <c r="C12">
        <v>25</v>
      </c>
      <c r="D12" s="5">
        <f t="shared" si="0"/>
        <v>0</v>
      </c>
    </row>
    <row r="13" spans="1:4">
      <c r="A13" s="4">
        <f t="shared" si="1"/>
        <v>45365</v>
      </c>
      <c r="C13">
        <v>25</v>
      </c>
      <c r="D13" s="5">
        <f t="shared" si="0"/>
        <v>0</v>
      </c>
    </row>
    <row r="14" spans="1:4">
      <c r="A14" s="4">
        <f t="shared" si="1"/>
        <v>45367</v>
      </c>
      <c r="C14">
        <v>25</v>
      </c>
      <c r="D14" s="5">
        <f t="shared" si="0"/>
        <v>0</v>
      </c>
    </row>
    <row r="15" spans="1:4">
      <c r="A15" s="4">
        <f t="shared" si="1"/>
        <v>45369</v>
      </c>
      <c r="C15">
        <v>25</v>
      </c>
      <c r="D15" s="5">
        <f t="shared" si="0"/>
        <v>0</v>
      </c>
    </row>
    <row r="16" spans="1:4">
      <c r="A16" s="4">
        <f t="shared" si="1"/>
        <v>45371</v>
      </c>
      <c r="C16">
        <v>25</v>
      </c>
      <c r="D16" s="5">
        <f t="shared" si="0"/>
        <v>0</v>
      </c>
    </row>
    <row r="17" spans="1:4">
      <c r="A17" s="4">
        <f t="shared" si="1"/>
        <v>45373</v>
      </c>
      <c r="C17">
        <v>25</v>
      </c>
      <c r="D17" s="5">
        <f t="shared" si="0"/>
        <v>0</v>
      </c>
    </row>
    <row r="18" spans="1:4">
      <c r="A18" s="4">
        <f t="shared" si="1"/>
        <v>45375</v>
      </c>
      <c r="C18">
        <v>25</v>
      </c>
      <c r="D18" s="5">
        <f t="shared" si="0"/>
        <v>0</v>
      </c>
    </row>
    <row r="19" spans="1:4">
      <c r="A19" s="4">
        <f t="shared" si="1"/>
        <v>45377</v>
      </c>
      <c r="C19">
        <v>25</v>
      </c>
      <c r="D19" s="5">
        <f t="shared" si="0"/>
        <v>0</v>
      </c>
    </row>
    <row r="20" spans="1:4">
      <c r="A20" s="4">
        <f t="shared" si="1"/>
        <v>45379</v>
      </c>
      <c r="C20">
        <v>25</v>
      </c>
      <c r="D20" s="5">
        <f t="shared" si="0"/>
        <v>0</v>
      </c>
    </row>
    <row r="21" spans="1:4">
      <c r="A21" s="4">
        <f t="shared" si="1"/>
        <v>45381</v>
      </c>
      <c r="C21">
        <v>25</v>
      </c>
      <c r="D21" s="5">
        <f t="shared" si="0"/>
        <v>0</v>
      </c>
    </row>
    <row r="22" spans="1:4">
      <c r="A22" s="4">
        <f t="shared" si="1"/>
        <v>45383</v>
      </c>
      <c r="C22">
        <v>25</v>
      </c>
      <c r="D22" s="5">
        <f t="shared" si="0"/>
        <v>0</v>
      </c>
    </row>
    <row r="23" spans="1:4">
      <c r="A23" s="4">
        <f t="shared" si="1"/>
        <v>45385</v>
      </c>
      <c r="C23">
        <v>25</v>
      </c>
      <c r="D23" s="5">
        <f t="shared" si="0"/>
        <v>0</v>
      </c>
    </row>
    <row r="24" spans="1:4">
      <c r="A24" s="4">
        <f t="shared" si="1"/>
        <v>45387</v>
      </c>
      <c r="C24">
        <v>25</v>
      </c>
      <c r="D24" s="5">
        <f t="shared" si="0"/>
        <v>0</v>
      </c>
    </row>
    <row r="25" spans="1:4">
      <c r="A25" s="4">
        <f t="shared" si="1"/>
        <v>45389</v>
      </c>
      <c r="C25">
        <v>25</v>
      </c>
      <c r="D25" s="5">
        <f t="shared" si="0"/>
        <v>0</v>
      </c>
    </row>
    <row r="26" spans="1:4">
      <c r="A26" s="4">
        <f t="shared" si="1"/>
        <v>45391</v>
      </c>
      <c r="C26">
        <v>25</v>
      </c>
      <c r="D26" s="5">
        <f t="shared" si="0"/>
        <v>0</v>
      </c>
    </row>
    <row r="27" spans="1:4">
      <c r="A27" s="4">
        <f t="shared" si="1"/>
        <v>45393</v>
      </c>
      <c r="C27">
        <v>25</v>
      </c>
      <c r="D27" s="5">
        <f t="shared" si="0"/>
        <v>0</v>
      </c>
    </row>
    <row r="28" spans="1:4">
      <c r="A28" s="4">
        <f t="shared" si="1"/>
        <v>45395</v>
      </c>
      <c r="C28">
        <v>25</v>
      </c>
      <c r="D28" s="5">
        <f t="shared" si="0"/>
        <v>0</v>
      </c>
    </row>
    <row r="29" spans="1:4">
      <c r="A29" s="4">
        <f t="shared" si="1"/>
        <v>45397</v>
      </c>
      <c r="C29">
        <v>25</v>
      </c>
      <c r="D29" s="5">
        <f t="shared" si="0"/>
        <v>0</v>
      </c>
    </row>
    <row r="30" spans="1:4">
      <c r="A30" s="4">
        <f t="shared" si="1"/>
        <v>45399</v>
      </c>
      <c r="C30">
        <v>25</v>
      </c>
      <c r="D30" s="5">
        <f t="shared" si="0"/>
        <v>0</v>
      </c>
    </row>
    <row r="31" spans="1:4">
      <c r="A31" s="4">
        <f t="shared" si="1"/>
        <v>45401</v>
      </c>
      <c r="C31">
        <v>25</v>
      </c>
      <c r="D31" s="5">
        <f t="shared" si="0"/>
        <v>0</v>
      </c>
    </row>
    <row r="32" spans="1:4">
      <c r="A32" s="4">
        <f t="shared" si="1"/>
        <v>45403</v>
      </c>
      <c r="C32">
        <v>25</v>
      </c>
      <c r="D32" s="5">
        <f t="shared" si="0"/>
        <v>0</v>
      </c>
    </row>
    <row r="33" spans="1:4">
      <c r="A33" s="4">
        <f t="shared" si="1"/>
        <v>45405</v>
      </c>
      <c r="C33">
        <v>25</v>
      </c>
      <c r="D33" s="5">
        <f t="shared" si="0"/>
        <v>0</v>
      </c>
    </row>
    <row r="34" spans="1:4">
      <c r="A34" s="4">
        <f t="shared" si="1"/>
        <v>45407</v>
      </c>
      <c r="C34">
        <v>25</v>
      </c>
      <c r="D34" s="5">
        <f t="shared" si="0"/>
        <v>0</v>
      </c>
    </row>
    <row r="35" spans="1:4">
      <c r="A35" s="4">
        <f t="shared" si="1"/>
        <v>45409</v>
      </c>
      <c r="C35">
        <v>25</v>
      </c>
      <c r="D35" s="5">
        <f t="shared" si="0"/>
        <v>0</v>
      </c>
    </row>
    <row r="36" spans="1:4">
      <c r="A36" s="4">
        <f t="shared" si="1"/>
        <v>45411</v>
      </c>
      <c r="C36">
        <v>25</v>
      </c>
      <c r="D36" s="5">
        <f t="shared" si="0"/>
        <v>0</v>
      </c>
    </row>
    <row r="37" spans="1:4">
      <c r="A37" s="4">
        <f t="shared" si="1"/>
        <v>45413</v>
      </c>
      <c r="C37">
        <v>25</v>
      </c>
      <c r="D37" s="5">
        <f t="shared" si="0"/>
        <v>0</v>
      </c>
    </row>
    <row r="38" spans="1:4">
      <c r="A38" s="4">
        <f t="shared" si="1"/>
        <v>45415</v>
      </c>
      <c r="C38">
        <v>25</v>
      </c>
      <c r="D38" s="5">
        <f t="shared" si="0"/>
        <v>0</v>
      </c>
    </row>
    <row r="39" spans="1:4">
      <c r="A39" s="4">
        <f t="shared" si="1"/>
        <v>45417</v>
      </c>
      <c r="C39">
        <v>25</v>
      </c>
      <c r="D39" s="5">
        <f t="shared" si="0"/>
        <v>0</v>
      </c>
    </row>
    <row r="40" spans="1:4">
      <c r="A40" s="4">
        <f t="shared" si="1"/>
        <v>45419</v>
      </c>
      <c r="C40">
        <v>25</v>
      </c>
      <c r="D40" s="5">
        <f t="shared" si="0"/>
        <v>0</v>
      </c>
    </row>
    <row r="41" spans="1:4">
      <c r="A41" s="4">
        <f t="shared" si="1"/>
        <v>45421</v>
      </c>
      <c r="C41">
        <v>25</v>
      </c>
      <c r="D41" s="5">
        <f t="shared" si="0"/>
        <v>0</v>
      </c>
    </row>
    <row r="42" spans="1:4">
      <c r="A42" s="4">
        <f t="shared" si="1"/>
        <v>45423</v>
      </c>
      <c r="C42">
        <v>25</v>
      </c>
      <c r="D42" s="5">
        <f t="shared" si="0"/>
        <v>0</v>
      </c>
    </row>
    <row r="43" spans="1:4">
      <c r="A43" s="4">
        <f t="shared" si="1"/>
        <v>45425</v>
      </c>
      <c r="C43">
        <v>25</v>
      </c>
      <c r="D43" s="5">
        <f t="shared" si="0"/>
        <v>0</v>
      </c>
    </row>
    <row r="44" spans="1:4">
      <c r="A44" s="4">
        <f t="shared" si="1"/>
        <v>45427</v>
      </c>
      <c r="C44">
        <v>25</v>
      </c>
      <c r="D44" s="5">
        <f t="shared" si="0"/>
        <v>0</v>
      </c>
    </row>
    <row r="45" spans="1:4">
      <c r="A45" s="4">
        <f t="shared" si="1"/>
        <v>45429</v>
      </c>
      <c r="C45">
        <v>25</v>
      </c>
      <c r="D45" s="5">
        <f>$B45*2</f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pg.1 - Exercise Activity</vt:lpstr>
      <vt:lpstr>Report pg.2 - Arms &amp; Core</vt:lpstr>
      <vt:lpstr>Report pg.3 - Cardio Fitness</vt:lpstr>
      <vt:lpstr>Daily Exercise Data</vt:lpstr>
      <vt:lpstr>Weight Loss Data</vt:lpstr>
      <vt:lpstr>Pushups Data</vt:lpstr>
      <vt:lpstr>Situps Data</vt:lpstr>
      <vt:lpstr>Cardio Rounds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Perkins</dc:creator>
  <cp:lastModifiedBy>Wyatt Perkins</cp:lastModifiedBy>
  <cp:lastPrinted>2024-02-26T02:14:11Z</cp:lastPrinted>
  <dcterms:created xsi:type="dcterms:W3CDTF">2024-01-22T02:50:58Z</dcterms:created>
  <dcterms:modified xsi:type="dcterms:W3CDTF">2024-02-28T15:37:21Z</dcterms:modified>
</cp:coreProperties>
</file>