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"/>
    </mc:Choice>
  </mc:AlternateContent>
  <xr:revisionPtr revIDLastSave="0" documentId="13_ncr:1_{CF78F517-D4F3-49F0-85B1-9B200D8DC6F0}" xr6:coauthVersionLast="47" xr6:coauthVersionMax="47" xr10:uidLastSave="{00000000-0000-0000-0000-000000000000}"/>
  <bookViews>
    <workbookView xWindow="-108" yWindow="-108" windowWidth="23256" windowHeight="12456" xr2:uid="{4856D720-301B-4D92-A8F4-3D2194AB2AE5}"/>
  </bookViews>
  <sheets>
    <sheet name="Plantilla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P17" i="1"/>
  <c r="O16" i="1"/>
  <c r="N15" i="1"/>
  <c r="P11" i="1"/>
  <c r="O11" i="1"/>
  <c r="P10" i="1"/>
  <c r="O10" i="1"/>
  <c r="N11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H9" i="1"/>
  <c r="H8" i="1"/>
  <c r="H7" i="1"/>
  <c r="H6" i="1"/>
  <c r="H5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<sst xmlns="http://schemas.openxmlformats.org/spreadsheetml/2006/main" count="42" uniqueCount="34">
  <si>
    <t>Datos del Mercado</t>
  </si>
  <si>
    <t>Información Financiera TTM</t>
  </si>
  <si>
    <t>Múltiplos</t>
  </si>
  <si>
    <t>Precio</t>
  </si>
  <si>
    <t>Acciones</t>
  </si>
  <si>
    <t>Market Cap</t>
  </si>
  <si>
    <t>Pasivo Financiero Neto</t>
  </si>
  <si>
    <t>EV</t>
  </si>
  <si>
    <t>Ventas</t>
  </si>
  <si>
    <t>EBITDA</t>
  </si>
  <si>
    <t>NOPLAT</t>
  </si>
  <si>
    <t>EV/Ventas</t>
  </si>
  <si>
    <t>EV/EBITDA</t>
  </si>
  <si>
    <t>EV/NOPLAT</t>
  </si>
  <si>
    <t>Company Name</t>
  </si>
  <si>
    <t>($/acción)</t>
  </si>
  <si>
    <t>(M)</t>
  </si>
  <si>
    <t>($M)</t>
  </si>
  <si>
    <t>x</t>
  </si>
  <si>
    <t>Industrias Bachoco S.A.B de CV</t>
  </si>
  <si>
    <t>Dachan Food</t>
  </si>
  <si>
    <t>Charoen Pokphand Foods Public Co.</t>
  </si>
  <si>
    <t>Promedio</t>
  </si>
  <si>
    <t>Mediana</t>
  </si>
  <si>
    <t>SOLLA S.A. EV/Ventas</t>
  </si>
  <si>
    <t>SOLLA S.A. EV/EBITDA</t>
  </si>
  <si>
    <t>SOLLA S.A. EV/NOPLAT</t>
  </si>
  <si>
    <t>[1]</t>
  </si>
  <si>
    <t>[1] Precio de transacciones privadas recientes</t>
  </si>
  <si>
    <t xml:space="preserve">Contegral S.A. </t>
  </si>
  <si>
    <t xml:space="preserve">Italcol S.A. </t>
  </si>
  <si>
    <t>Máx</t>
  </si>
  <si>
    <t>Mín</t>
  </si>
  <si>
    <t>Comprador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</si>
</sst>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"/>
    <numFmt numFmtId="165" formatCode="&quot;$&quot;#,##0.00_);\(&quot;$&quot;#,##0.00\)"/>
    <numFmt numFmtId="166" formatCode="0.0\x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i/>
      <sz val="11"/>
      <color theme="0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horizontal="centerContinuous" vertical="center"/>
    </xf>
    <xf numFmtId="0" fontId="2" fillId="2" borderId="0" xfId="1" applyFont="1" applyFill="1" applyAlignment="1">
      <alignment horizontal="centerContinuous" vertical="center"/>
    </xf>
    <xf numFmtId="0" fontId="3" fillId="0" borderId="0" xfId="1" applyFont="1" applyAlignment="1">
      <alignment horizontal="centerContinuous"/>
    </xf>
    <xf numFmtId="0" fontId="4" fillId="0" borderId="0" xfId="1" applyFont="1"/>
    <xf numFmtId="0" fontId="3" fillId="2" borderId="0" xfId="1" applyFont="1" applyFill="1" applyAlignment="1">
      <alignment vertical="center"/>
    </xf>
    <xf numFmtId="0" fontId="3" fillId="2" borderId="1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right" vertical="center"/>
    </xf>
    <xf numFmtId="0" fontId="2" fillId="0" borderId="1" xfId="1" applyFont="1" applyBorder="1" applyAlignment="1">
      <alignment horizontal="right"/>
    </xf>
    <xf numFmtId="0" fontId="5" fillId="2" borderId="0" xfId="1" applyFont="1" applyFill="1" applyAlignment="1">
      <alignment horizontal="center" vertical="center"/>
    </xf>
    <xf numFmtId="0" fontId="5" fillId="2" borderId="0" xfId="1" quotePrefix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right"/>
    </xf>
    <xf numFmtId="164" fontId="4" fillId="0" borderId="0" xfId="1" applyNumberFormat="1" applyFont="1"/>
    <xf numFmtId="0" fontId="4" fillId="3" borderId="0" xfId="1" applyFont="1" applyFill="1" applyAlignment="1">
      <alignment vertical="center"/>
    </xf>
    <xf numFmtId="166" fontId="4" fillId="3" borderId="0" xfId="1" applyNumberFormat="1" applyFont="1" applyFill="1" applyAlignment="1">
      <alignment vertical="center"/>
    </xf>
    <xf numFmtId="165" fontId="4" fillId="0" borderId="0" xfId="1" applyNumberFormat="1" applyFont="1"/>
    <xf numFmtId="37" fontId="6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4" borderId="0" xfId="1" applyNumberFormat="1" applyFont="1" applyFill="1" applyAlignment="1">
      <alignment vertical="center"/>
    </xf>
    <xf numFmtId="0" fontId="4" fillId="0" borderId="0" xfId="1" applyFont="1" applyAlignment="1">
      <alignment vertical="center"/>
    </xf>
    <xf numFmtId="166" fontId="4" fillId="4" borderId="0" xfId="1" applyNumberFormat="1" applyFont="1" applyFill="1" applyAlignment="1">
      <alignment vertical="center"/>
    </xf>
    <xf numFmtId="166" fontId="4" fillId="0" borderId="0" xfId="1" applyNumberFormat="1" applyFont="1" applyAlignment="1">
      <alignment vertical="center"/>
    </xf>
    <xf numFmtId="166" fontId="4" fillId="4" borderId="0" xfId="1" applyNumberFormat="1" applyFont="1" applyFill="1"/>
    <xf numFmtId="164" fontId="7" fillId="0" borderId="0" xfId="1" applyNumberFormat="1" applyFont="1" applyAlignment="1">
      <alignment vertical="center"/>
    </xf>
    <xf numFmtId="164" fontId="7" fillId="4" borderId="0" xfId="1" applyNumberFormat="1" applyFont="1" applyFill="1"/>
    <xf numFmtId="0" fontId="7" fillId="0" borderId="0" xfId="1" applyFont="1"/>
    <xf numFmtId="165" fontId="7" fillId="0" borderId="0" xfId="1" applyNumberFormat="1" applyFont="1"/>
    <xf numFmtId="37" fontId="7" fillId="0" borderId="0" xfId="1" applyNumberFormat="1" applyFont="1" applyAlignment="1">
      <alignment vertical="center"/>
    </xf>
    <xf numFmtId="164" fontId="7" fillId="0" borderId="0" xfId="1" applyNumberFormat="1" applyFont="1"/>
    <xf numFmtId="0" fontId="4" fillId="5" borderId="0" xfId="1" applyFont="1" applyFill="1" applyAlignment="1">
      <alignment vertical="center"/>
    </xf>
    <xf numFmtId="165" fontId="6" fillId="5" borderId="0" xfId="1" applyNumberFormat="1" applyFont="1" applyFill="1" applyAlignment="1">
      <alignment vertical="center"/>
    </xf>
    <xf numFmtId="37" fontId="6" fillId="5" borderId="0" xfId="1" applyNumberFormat="1" applyFont="1" applyFill="1" applyAlignment="1">
      <alignment vertical="center"/>
    </xf>
    <xf numFmtId="164" fontId="4" fillId="5" borderId="0" xfId="1" applyNumberFormat="1" applyFont="1" applyFill="1" applyAlignment="1">
      <alignment vertical="center"/>
    </xf>
    <xf numFmtId="164" fontId="6" fillId="5" borderId="0" xfId="1" applyNumberFormat="1" applyFont="1" applyFill="1" applyAlignment="1">
      <alignment vertical="center"/>
    </xf>
    <xf numFmtId="166" fontId="4" fillId="5" borderId="0" xfId="1" applyNumberFormat="1" applyFont="1" applyFill="1" applyAlignment="1">
      <alignment vertical="center"/>
    </xf>
  </cellXfs>
  <cellStyles count="2">
    <cellStyle name="Normal" xfId="0" builtinId="0"/>
    <cellStyle name="Normal 2" xfId="1" xr:uid="{4FFF77EE-F396-4F66-BC82-A89CBDCF8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17394</xdr:colOff>
      <xdr:row>1</xdr:row>
      <xdr:rowOff>24847</xdr:rowOff>
    </xdr:from>
    <xdr:to>
      <xdr:col>21</xdr:col>
      <xdr:colOff>0</xdr:colOff>
      <xdr:row>4</xdr:row>
      <xdr:rowOff>1904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ADB8BA-7D98-4914-8744-2BCB10E85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5894" y="443947"/>
          <a:ext cx="2421006" cy="1013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07E0-1FB4-4F32-BD49-D23E9AF7E81B}">
  <dimension ref="B2:U24"/>
  <sheetViews>
    <sheetView tabSelected="1" workbookViewId="0">
      <selection activeCell="H18" sqref="H18"/>
    </sheetView>
  </sheetViews>
  <sheetFormatPr baseColWidth="10" defaultColWidth="9.109375" defaultRowHeight="13.8" x14ac:dyDescent="0.25"/>
  <cols>
    <col min="1" max="1" width="3" style="5" customWidth="1"/>
    <col min="2" max="2" width="31" style="5" bestFit="1" customWidth="1"/>
    <col min="3" max="3" width="2.88671875" style="5" bestFit="1" customWidth="1"/>
    <col min="4" max="4" width="9.109375" style="5"/>
    <col min="5" max="5" width="9.88671875" style="5" customWidth="1"/>
    <col min="6" max="7" width="12" style="5" customWidth="1"/>
    <col min="8" max="8" width="10.6640625" style="5" customWidth="1"/>
    <col min="9" max="9" width="2" style="5" customWidth="1"/>
    <col min="10" max="10" width="9.109375" style="5"/>
    <col min="11" max="11" width="9.88671875" style="5" customWidth="1"/>
    <col min="12" max="12" width="10" style="5" customWidth="1"/>
    <col min="13" max="13" width="2" style="5" customWidth="1"/>
    <col min="14" max="14" width="9.44140625" style="5" customWidth="1"/>
    <col min="15" max="15" width="11.6640625" style="5" customWidth="1"/>
    <col min="16" max="16" width="11" style="5" customWidth="1"/>
    <col min="17" max="17" width="1" style="5" customWidth="1"/>
    <col min="18" max="16384" width="9.109375" style="5"/>
  </cols>
  <sheetData>
    <row r="2" spans="2:21" x14ac:dyDescent="0.25">
      <c r="B2" s="1"/>
      <c r="C2" s="1"/>
      <c r="D2" s="2" t="s">
        <v>0</v>
      </c>
      <c r="E2" s="2"/>
      <c r="F2" s="3"/>
      <c r="G2" s="3"/>
      <c r="H2" s="3"/>
      <c r="I2" s="1"/>
      <c r="J2" s="2" t="s">
        <v>1</v>
      </c>
      <c r="K2" s="3"/>
      <c r="L2" s="2"/>
      <c r="M2" s="1"/>
      <c r="N2" s="2" t="s">
        <v>2</v>
      </c>
      <c r="O2" s="3"/>
      <c r="P2" s="2"/>
      <c r="Q2" s="4"/>
    </row>
    <row r="3" spans="2:21" ht="41.4" x14ac:dyDescent="0.25">
      <c r="B3" s="6"/>
      <c r="C3" s="6"/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/>
      <c r="J3" s="7" t="s">
        <v>8</v>
      </c>
      <c r="K3" s="7" t="s">
        <v>9</v>
      </c>
      <c r="L3" s="8" t="s">
        <v>10</v>
      </c>
      <c r="M3" s="11"/>
      <c r="N3" s="7" t="s">
        <v>11</v>
      </c>
      <c r="O3" s="7" t="s">
        <v>12</v>
      </c>
      <c r="P3" s="7" t="s">
        <v>13</v>
      </c>
      <c r="Q3" s="12"/>
    </row>
    <row r="4" spans="2:21" x14ac:dyDescent="0.25">
      <c r="B4" s="6" t="s">
        <v>14</v>
      </c>
      <c r="C4" s="6"/>
      <c r="D4" s="13" t="s">
        <v>15</v>
      </c>
      <c r="E4" s="14" t="s">
        <v>16</v>
      </c>
      <c r="F4" s="13" t="s">
        <v>17</v>
      </c>
      <c r="G4" s="13" t="s">
        <v>17</v>
      </c>
      <c r="H4" s="13" t="s">
        <v>17</v>
      </c>
      <c r="I4" s="10"/>
      <c r="J4" s="13" t="s">
        <v>17</v>
      </c>
      <c r="K4" s="13" t="s">
        <v>17</v>
      </c>
      <c r="L4" s="13" t="s">
        <v>17</v>
      </c>
      <c r="M4" s="11"/>
      <c r="N4" s="13" t="s">
        <v>18</v>
      </c>
      <c r="O4" s="15" t="s">
        <v>18</v>
      </c>
      <c r="P4" s="15" t="s">
        <v>18</v>
      </c>
      <c r="Q4" s="16"/>
    </row>
    <row r="5" spans="2:21" x14ac:dyDescent="0.25">
      <c r="B5" s="35" t="s">
        <v>19</v>
      </c>
      <c r="C5" s="35"/>
      <c r="D5" s="36">
        <v>19.920999999999999</v>
      </c>
      <c r="E5" s="37">
        <v>55</v>
      </c>
      <c r="F5" s="38">
        <f>D5*E5</f>
        <v>1095.655</v>
      </c>
      <c r="G5" s="39">
        <v>27.500000000000004</v>
      </c>
      <c r="H5" s="38">
        <f>F5+G5</f>
        <v>1123.155</v>
      </c>
      <c r="I5" s="38"/>
      <c r="J5" s="39">
        <v>504</v>
      </c>
      <c r="K5" s="39">
        <v>106</v>
      </c>
      <c r="L5" s="39">
        <v>62</v>
      </c>
      <c r="M5" s="35"/>
      <c r="N5" s="40">
        <f>H5/J5</f>
        <v>2.2284821428571426</v>
      </c>
      <c r="O5" s="40">
        <f>H5/K5</f>
        <v>10.595801886792453</v>
      </c>
      <c r="P5" s="40">
        <f>H5/L5</f>
        <v>18.11540322580645</v>
      </c>
    </row>
    <row r="6" spans="2:21" x14ac:dyDescent="0.25">
      <c r="B6" s="35" t="s">
        <v>20</v>
      </c>
      <c r="C6" s="35"/>
      <c r="D6" s="36">
        <v>13.497</v>
      </c>
      <c r="E6" s="37">
        <v>90</v>
      </c>
      <c r="F6" s="38">
        <f t="shared" ref="F6:F9" si="0">D6*E6</f>
        <v>1214.73</v>
      </c>
      <c r="G6" s="39">
        <v>385.00000000000006</v>
      </c>
      <c r="H6" s="38">
        <f t="shared" ref="H6:H9" si="1">F6+G6</f>
        <v>1599.73</v>
      </c>
      <c r="I6" s="38"/>
      <c r="J6" s="39">
        <v>2005</v>
      </c>
      <c r="K6" s="39">
        <v>581</v>
      </c>
      <c r="L6" s="39">
        <v>325</v>
      </c>
      <c r="M6" s="35"/>
      <c r="N6" s="40">
        <f t="shared" ref="N6:N9" si="2">H6/J6</f>
        <v>0.79787032418952619</v>
      </c>
      <c r="O6" s="40">
        <f t="shared" ref="O6:O9" si="3">H6/K6</f>
        <v>2.7534079173838211</v>
      </c>
      <c r="P6" s="40">
        <f t="shared" ref="P6:P9" si="4">H6/L6</f>
        <v>4.9222461538461539</v>
      </c>
      <c r="U6" s="17"/>
    </row>
    <row r="7" spans="2:21" x14ac:dyDescent="0.25">
      <c r="B7" s="35" t="s">
        <v>21</v>
      </c>
      <c r="C7" s="35"/>
      <c r="D7" s="36">
        <v>9.9329999999999998</v>
      </c>
      <c r="E7" s="37">
        <v>1650</v>
      </c>
      <c r="F7" s="38">
        <f t="shared" si="0"/>
        <v>16389.45</v>
      </c>
      <c r="G7" s="39">
        <v>0</v>
      </c>
      <c r="H7" s="38">
        <f t="shared" si="1"/>
        <v>16389.45</v>
      </c>
      <c r="I7" s="38"/>
      <c r="J7" s="39">
        <v>4000</v>
      </c>
      <c r="K7" s="39">
        <v>874</v>
      </c>
      <c r="L7" s="39">
        <v>222.68085106383</v>
      </c>
      <c r="M7" s="35"/>
      <c r="N7" s="40">
        <f t="shared" si="2"/>
        <v>4.0973625</v>
      </c>
      <c r="O7" s="40">
        <f t="shared" si="3"/>
        <v>18.752231121281465</v>
      </c>
      <c r="P7" s="40">
        <f t="shared" si="4"/>
        <v>73.60062583604045</v>
      </c>
      <c r="U7" s="17"/>
    </row>
    <row r="8" spans="2:21" x14ac:dyDescent="0.25">
      <c r="B8" s="35" t="s">
        <v>29</v>
      </c>
      <c r="C8" s="35" t="s">
        <v>27</v>
      </c>
      <c r="D8" s="36">
        <v>10.395</v>
      </c>
      <c r="E8" s="37">
        <v>110</v>
      </c>
      <c r="F8" s="38">
        <f t="shared" si="0"/>
        <v>1143.45</v>
      </c>
      <c r="G8" s="39">
        <v>137.5</v>
      </c>
      <c r="H8" s="38">
        <f t="shared" si="1"/>
        <v>1280.95</v>
      </c>
      <c r="I8" s="38"/>
      <c r="J8" s="39">
        <v>1525</v>
      </c>
      <c r="K8" s="39">
        <v>84</v>
      </c>
      <c r="L8" s="39">
        <v>53</v>
      </c>
      <c r="M8" s="35"/>
      <c r="N8" s="40">
        <f t="shared" si="2"/>
        <v>0.83996721311475409</v>
      </c>
      <c r="O8" s="40">
        <f t="shared" si="3"/>
        <v>15.249404761904762</v>
      </c>
      <c r="P8" s="40">
        <f t="shared" si="4"/>
        <v>24.168867924528303</v>
      </c>
      <c r="U8" s="17"/>
    </row>
    <row r="9" spans="2:21" x14ac:dyDescent="0.25">
      <c r="B9" s="35" t="s">
        <v>30</v>
      </c>
      <c r="C9" s="35" t="s">
        <v>27</v>
      </c>
      <c r="D9" s="36">
        <v>6.2480000000000002</v>
      </c>
      <c r="E9" s="37">
        <v>200</v>
      </c>
      <c r="F9" s="38">
        <f t="shared" si="0"/>
        <v>1249.6000000000001</v>
      </c>
      <c r="G9" s="39">
        <v>2200</v>
      </c>
      <c r="H9" s="38">
        <f t="shared" si="1"/>
        <v>3449.6000000000004</v>
      </c>
      <c r="I9" s="38"/>
      <c r="J9" s="39">
        <v>2136.3636363636401</v>
      </c>
      <c r="K9" s="39">
        <v>856</v>
      </c>
      <c r="L9" s="39">
        <v>350</v>
      </c>
      <c r="M9" s="35"/>
      <c r="N9" s="40">
        <f t="shared" si="2"/>
        <v>1.6147063829787207</v>
      </c>
      <c r="O9" s="40">
        <f t="shared" si="3"/>
        <v>4.0299065420560751</v>
      </c>
      <c r="P9" s="40">
        <f t="shared" si="4"/>
        <v>9.8560000000000016</v>
      </c>
      <c r="U9" s="17"/>
    </row>
    <row r="10" spans="2:21" x14ac:dyDescent="0.25">
      <c r="B10" s="18" t="s">
        <v>22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>
        <f>AVERAGE(N5:N9)</f>
        <v>1.9156777126280289</v>
      </c>
      <c r="O10" s="19">
        <f t="shared" ref="O10:P10" si="5">AVERAGE(O5:O9)</f>
        <v>10.276150445883715</v>
      </c>
      <c r="P10" s="19">
        <f t="shared" si="5"/>
        <v>26.132628628044273</v>
      </c>
    </row>
    <row r="11" spans="2:21" x14ac:dyDescent="0.25">
      <c r="B11" s="18" t="s">
        <v>23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>
        <f>MEDIAN(N5:N9)</f>
        <v>1.6147063829787207</v>
      </c>
      <c r="O11" s="19">
        <f t="shared" ref="O11:P11" si="6">MEDIAN(O5:O9)</f>
        <v>10.595801886792453</v>
      </c>
      <c r="P11" s="19">
        <f t="shared" si="6"/>
        <v>18.11540322580645</v>
      </c>
    </row>
    <row r="12" spans="2:21" x14ac:dyDescent="0.25">
      <c r="B12" s="25" t="s">
        <v>28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/>
      <c r="O12" s="27"/>
      <c r="P12" s="27"/>
    </row>
    <row r="13" spans="2:21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7"/>
      <c r="O13" s="27"/>
      <c r="P13" s="27"/>
    </row>
    <row r="15" spans="2:21" x14ac:dyDescent="0.25">
      <c r="B15" s="5" t="s">
        <v>24</v>
      </c>
      <c r="D15" s="20"/>
      <c r="E15" s="21"/>
      <c r="F15" s="22"/>
      <c r="G15" s="23" t="s">
        <v>31</v>
      </c>
      <c r="H15" s="24">
        <f>J15*N15</f>
        <v>2260.5889361702089</v>
      </c>
      <c r="I15" s="22"/>
      <c r="J15" s="23">
        <v>1400</v>
      </c>
      <c r="K15" s="23"/>
      <c r="L15" s="23"/>
      <c r="M15" s="25"/>
      <c r="N15" s="26">
        <f>N11</f>
        <v>1.6147063829787207</v>
      </c>
      <c r="O15" s="27"/>
      <c r="P15" s="27"/>
    </row>
    <row r="16" spans="2:21" x14ac:dyDescent="0.25">
      <c r="B16" s="5" t="s">
        <v>25</v>
      </c>
      <c r="D16" s="20"/>
      <c r="E16" s="21"/>
      <c r="G16" s="23"/>
      <c r="H16" s="24">
        <f>K16*O16</f>
        <v>2013.202358490566</v>
      </c>
      <c r="J16" s="23"/>
      <c r="K16" s="23">
        <v>190</v>
      </c>
      <c r="L16" s="23"/>
      <c r="O16" s="28">
        <f>O11</f>
        <v>10.595801886792453</v>
      </c>
    </row>
    <row r="17" spans="2:16" x14ac:dyDescent="0.25">
      <c r="B17" s="5" t="s">
        <v>26</v>
      </c>
      <c r="D17" s="20"/>
      <c r="E17" s="21"/>
      <c r="F17" s="29"/>
      <c r="G17" s="23" t="s">
        <v>32</v>
      </c>
      <c r="H17" s="30">
        <f>L17*P17</f>
        <v>1720.9633064516127</v>
      </c>
      <c r="I17" s="31"/>
      <c r="J17" s="23"/>
      <c r="K17" s="23"/>
      <c r="L17" s="23">
        <v>95</v>
      </c>
      <c r="P17" s="28">
        <f>P11</f>
        <v>18.11540322580645</v>
      </c>
    </row>
    <row r="18" spans="2:16" x14ac:dyDescent="0.25">
      <c r="D18" s="32"/>
      <c r="E18" s="33"/>
      <c r="F18" s="29"/>
      <c r="G18" s="29" t="s">
        <v>33</v>
      </c>
      <c r="H18" s="34"/>
      <c r="I18" s="31"/>
      <c r="J18" s="31"/>
      <c r="K18" s="31"/>
    </row>
    <row r="19" spans="2:16" x14ac:dyDescent="0.25">
      <c r="D19" s="32"/>
      <c r="E19" s="33"/>
      <c r="F19" s="34"/>
      <c r="H19" s="34"/>
      <c r="I19" s="31"/>
      <c r="J19" s="31"/>
      <c r="K19" s="32"/>
    </row>
    <row r="20" spans="2:16" x14ac:dyDescent="0.25">
      <c r="D20" s="32"/>
      <c r="G20" s="29"/>
      <c r="K20" s="32"/>
    </row>
    <row r="21" spans="2:16" x14ac:dyDescent="0.25">
      <c r="D21" s="32"/>
      <c r="G21" s="29"/>
      <c r="K21" s="32"/>
    </row>
    <row r="22" spans="2:16" x14ac:dyDescent="0.25">
      <c r="D22" s="32"/>
      <c r="G22" s="29"/>
      <c r="K22" s="32"/>
    </row>
    <row r="23" spans="2:16" x14ac:dyDescent="0.25">
      <c r="D23" s="32"/>
      <c r="G23" s="29"/>
      <c r="K23" s="32"/>
    </row>
    <row r="24" spans="2:16" x14ac:dyDescent="0.25">
      <c r="D24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Hernandez</dc:creator>
  <cp:lastModifiedBy>NICOLÁS GONZÁLEZ</cp:lastModifiedBy>
  <dcterms:created xsi:type="dcterms:W3CDTF">2021-04-04T00:34:33Z</dcterms:created>
  <dcterms:modified xsi:type="dcterms:W3CDTF">2023-04-22T14:43:55Z</dcterms:modified>
</cp:coreProperties>
</file>